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inorukadota/Dropbox (和から株式会社)/企業研修/最新カリキュラム内容/アメリカ式/"/>
    </mc:Choice>
  </mc:AlternateContent>
  <xr:revisionPtr revIDLastSave="0" documentId="13_ncr:1_{8C48F2AA-0167-DA47-A38B-3F5F294192C2}" xr6:coauthVersionLast="47" xr6:coauthVersionMax="47" xr10:uidLastSave="{00000000-0000-0000-0000-000000000000}"/>
  <bookViews>
    <workbookView xWindow="1400" yWindow="500" windowWidth="28800" windowHeight="16520" activeTab="6" xr2:uid="{70245FC2-10F3-694A-940F-181E271FE2EE}"/>
  </bookViews>
  <sheets>
    <sheet name="(参考)Excel自動計算設定" sheetId="12" r:id="rId1"/>
    <sheet name="(参考)Excel必要操作" sheetId="13" state="hidden" r:id="rId2"/>
    <sheet name="(参考)代表値の計算方法" sheetId="14" state="hidden" r:id="rId3"/>
    <sheet name="(演習１)株価(確率） " sheetId="5" r:id="rId4"/>
    <sheet name="【解答】(演習１)株価(確率）" sheetId="11" state="hidden" r:id="rId5"/>
    <sheet name="(演習２)アクセス数(異常値検出)" sheetId="21" r:id="rId6"/>
    <sheet name="（演習問題３）標準化" sheetId="23" r:id="rId7"/>
    <sheet name="【解答】（演習問題３）標準化 (2)" sheetId="25" state="hidden" r:id="rId8"/>
    <sheet name="【解答】(演習２)アクセス数(異常値検出) " sheetId="19" state="hidden" r:id="rId9"/>
  </sheets>
  <calcPr calcId="191029" calcOnSave="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9" i="25" l="1"/>
  <c r="C18" i="25"/>
  <c r="D19" i="25"/>
  <c r="D18" i="25"/>
  <c r="G42" i="19" l="1"/>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41" i="19"/>
  <c r="D42" i="19" l="1"/>
  <c r="D43" i="19"/>
  <c r="D44" i="19"/>
  <c r="D45" i="19"/>
  <c r="D46" i="19"/>
  <c r="D47" i="19"/>
  <c r="D48" i="19"/>
  <c r="D49" i="19"/>
  <c r="D50" i="19"/>
  <c r="D51" i="19"/>
  <c r="D52" i="19"/>
  <c r="D53" i="19"/>
  <c r="D54" i="19"/>
  <c r="D55" i="19"/>
  <c r="D56" i="19"/>
  <c r="D57" i="19"/>
  <c r="D58" i="19"/>
  <c r="D59" i="19"/>
  <c r="D60" i="19"/>
  <c r="D61" i="19"/>
  <c r="D62" i="19"/>
  <c r="D63" i="19"/>
  <c r="D64" i="19"/>
  <c r="D65" i="19"/>
  <c r="D66" i="19"/>
  <c r="D67" i="19"/>
  <c r="D68" i="19"/>
  <c r="D69" i="19"/>
  <c r="D70" i="19"/>
  <c r="D71" i="19"/>
  <c r="D72" i="19"/>
  <c r="D73" i="19"/>
  <c r="D74" i="19"/>
  <c r="D75" i="19"/>
  <c r="D76" i="19"/>
  <c r="D77" i="19"/>
  <c r="D78" i="19"/>
  <c r="D79" i="19"/>
  <c r="D80" i="19"/>
  <c r="D81" i="19"/>
  <c r="D82" i="19"/>
  <c r="D83" i="19"/>
  <c r="D84" i="19"/>
  <c r="D85" i="19"/>
  <c r="D86" i="19"/>
  <c r="D87" i="19"/>
  <c r="D88" i="19"/>
  <c r="D89" i="19"/>
  <c r="D90" i="19"/>
  <c r="D91" i="19"/>
  <c r="D92" i="19"/>
  <c r="D93" i="19"/>
  <c r="D94" i="19"/>
  <c r="D95" i="19"/>
  <c r="D96" i="19"/>
  <c r="D97" i="19"/>
  <c r="D98" i="19"/>
  <c r="D99" i="19"/>
  <c r="D100" i="19"/>
  <c r="D101" i="19"/>
  <c r="D102" i="19"/>
  <c r="D103" i="19"/>
  <c r="D104" i="19"/>
  <c r="D105" i="19"/>
  <c r="D106" i="19"/>
  <c r="D107" i="19"/>
  <c r="D108" i="19"/>
  <c r="D109" i="19"/>
  <c r="D110" i="19"/>
  <c r="D111" i="19"/>
  <c r="D112" i="19"/>
  <c r="D113" i="19"/>
  <c r="D114" i="19"/>
  <c r="D115" i="19"/>
  <c r="D116" i="19"/>
  <c r="D117" i="19"/>
  <c r="D118" i="19"/>
  <c r="D119" i="19"/>
  <c r="D120" i="19"/>
  <c r="D121" i="19"/>
  <c r="D122" i="19"/>
  <c r="D123" i="19"/>
  <c r="D124" i="19"/>
  <c r="D125" i="19"/>
  <c r="D126" i="19"/>
  <c r="D127" i="19"/>
  <c r="D128" i="19"/>
  <c r="D129" i="19"/>
  <c r="D130" i="19"/>
  <c r="D131" i="19"/>
  <c r="D132" i="19"/>
  <c r="D41" i="19"/>
  <c r="E105" i="19" l="1"/>
  <c r="F105" i="19"/>
  <c r="F81" i="19"/>
  <c r="E81" i="19"/>
  <c r="F48" i="19"/>
  <c r="E48" i="19"/>
  <c r="F129" i="19"/>
  <c r="E129" i="19"/>
  <c r="F113" i="19"/>
  <c r="E113" i="19"/>
  <c r="F97" i="19"/>
  <c r="E97" i="19"/>
  <c r="F73" i="19"/>
  <c r="E73" i="19"/>
  <c r="E57" i="19"/>
  <c r="F57" i="19"/>
  <c r="F128" i="19"/>
  <c r="E128" i="19"/>
  <c r="F112" i="19"/>
  <c r="E112" i="19"/>
  <c r="F96" i="19"/>
  <c r="E96" i="19"/>
  <c r="F80" i="19"/>
  <c r="E80" i="19"/>
  <c r="F64" i="19"/>
  <c r="E64" i="19"/>
  <c r="F119" i="19"/>
  <c r="E119" i="19"/>
  <c r="F103" i="19"/>
  <c r="E103" i="19"/>
  <c r="F87" i="19"/>
  <c r="E87" i="19"/>
  <c r="F71" i="19"/>
  <c r="E71" i="19"/>
  <c r="F55" i="19"/>
  <c r="E55" i="19"/>
  <c r="E126" i="19"/>
  <c r="F126" i="19"/>
  <c r="F110" i="19"/>
  <c r="E110" i="19"/>
  <c r="F94" i="19"/>
  <c r="E94" i="19"/>
  <c r="F78" i="19"/>
  <c r="E78" i="19"/>
  <c r="F54" i="19"/>
  <c r="E54" i="19"/>
  <c r="E41" i="19"/>
  <c r="F41" i="19"/>
  <c r="E117" i="19"/>
  <c r="F117" i="19"/>
  <c r="F101" i="19"/>
  <c r="E101" i="19"/>
  <c r="F85" i="19"/>
  <c r="E85" i="19"/>
  <c r="E69" i="19"/>
  <c r="F69" i="19"/>
  <c r="E53" i="19"/>
  <c r="F53" i="19"/>
  <c r="E132" i="19"/>
  <c r="F132" i="19"/>
  <c r="E116" i="19"/>
  <c r="F116" i="19"/>
  <c r="E108" i="19"/>
  <c r="F108" i="19"/>
  <c r="E100" i="19"/>
  <c r="F100" i="19"/>
  <c r="E92" i="19"/>
  <c r="F92" i="19"/>
  <c r="E84" i="19"/>
  <c r="F84" i="19"/>
  <c r="E76" i="19"/>
  <c r="F76" i="19"/>
  <c r="E68" i="19"/>
  <c r="F68" i="19"/>
  <c r="E60" i="19"/>
  <c r="F60" i="19"/>
  <c r="E52" i="19"/>
  <c r="F52" i="19"/>
  <c r="E44" i="19"/>
  <c r="F44" i="19"/>
  <c r="E131" i="19"/>
  <c r="F131" i="19"/>
  <c r="E123" i="19"/>
  <c r="F123" i="19"/>
  <c r="E115" i="19"/>
  <c r="F115" i="19"/>
  <c r="E107" i="19"/>
  <c r="F107" i="19"/>
  <c r="E99" i="19"/>
  <c r="F99" i="19"/>
  <c r="E91" i="19"/>
  <c r="F91" i="19"/>
  <c r="E83" i="19"/>
  <c r="F83" i="19"/>
  <c r="E75" i="19"/>
  <c r="F75" i="19"/>
  <c r="E67" i="19"/>
  <c r="F67" i="19"/>
  <c r="E59" i="19"/>
  <c r="F59" i="19"/>
  <c r="E51" i="19"/>
  <c r="F51" i="19"/>
  <c r="E43" i="19"/>
  <c r="F43" i="19"/>
  <c r="E121" i="19"/>
  <c r="F121" i="19"/>
  <c r="E89" i="19"/>
  <c r="F89" i="19"/>
  <c r="E65" i="19"/>
  <c r="F65" i="19"/>
  <c r="F49" i="19"/>
  <c r="E49" i="19"/>
  <c r="F120" i="19"/>
  <c r="E120" i="19"/>
  <c r="F104" i="19"/>
  <c r="E104" i="19"/>
  <c r="F88" i="19"/>
  <c r="E88" i="19"/>
  <c r="E72" i="19"/>
  <c r="F72" i="19"/>
  <c r="F56" i="19"/>
  <c r="E56" i="19"/>
  <c r="F127" i="19"/>
  <c r="E127" i="19"/>
  <c r="F111" i="19"/>
  <c r="E111" i="19"/>
  <c r="F95" i="19"/>
  <c r="E95" i="19"/>
  <c r="F79" i="19"/>
  <c r="E79" i="19"/>
  <c r="F63" i="19"/>
  <c r="E63" i="19"/>
  <c r="F47" i="19"/>
  <c r="E47" i="19"/>
  <c r="F118" i="19"/>
  <c r="E118" i="19"/>
  <c r="F102" i="19"/>
  <c r="E102" i="19"/>
  <c r="F86" i="19"/>
  <c r="E86" i="19"/>
  <c r="F70" i="19"/>
  <c r="E70" i="19"/>
  <c r="F62" i="19"/>
  <c r="E62" i="19"/>
  <c r="F46" i="19"/>
  <c r="E46" i="19"/>
  <c r="E125" i="19"/>
  <c r="F125" i="19"/>
  <c r="F109" i="19"/>
  <c r="E109" i="19"/>
  <c r="E93" i="19"/>
  <c r="F93" i="19"/>
  <c r="E77" i="19"/>
  <c r="F77" i="19"/>
  <c r="E61" i="19"/>
  <c r="F61" i="19"/>
  <c r="F45" i="19"/>
  <c r="E45" i="19"/>
  <c r="E124" i="19"/>
  <c r="F124" i="19"/>
  <c r="E130" i="19"/>
  <c r="F130" i="19"/>
  <c r="E122" i="19"/>
  <c r="F122" i="19"/>
  <c r="E114" i="19"/>
  <c r="F114" i="19"/>
  <c r="E106" i="19"/>
  <c r="F106" i="19"/>
  <c r="E98" i="19"/>
  <c r="F98" i="19"/>
  <c r="E90" i="19"/>
  <c r="F90" i="19"/>
  <c r="E82" i="19"/>
  <c r="F82" i="19"/>
  <c r="E74" i="19"/>
  <c r="F74" i="19"/>
  <c r="E66" i="19"/>
  <c r="F66" i="19"/>
  <c r="E58" i="19"/>
  <c r="F58" i="19"/>
  <c r="E50" i="19"/>
  <c r="F50" i="19"/>
  <c r="E42" i="19"/>
  <c r="F42" i="19"/>
  <c r="L55" i="14"/>
  <c r="M59" i="14" s="1"/>
  <c r="N59" i="14" s="1"/>
  <c r="L47" i="14"/>
  <c r="M48" i="14" s="1"/>
  <c r="N48" i="14" s="1"/>
  <c r="N43" i="14"/>
  <c r="N42" i="14"/>
  <c r="N41" i="14"/>
  <c r="L29" i="14"/>
  <c r="M31" i="14" s="1"/>
  <c r="N31" i="14" s="1"/>
  <c r="P7" i="14"/>
  <c r="G10" i="11"/>
  <c r="F10" i="11"/>
  <c r="G9" i="11"/>
  <c r="F9" i="11"/>
  <c r="M49" i="14" l="1"/>
  <c r="N49" i="14" s="1"/>
  <c r="I15" i="11"/>
  <c r="I52" i="11"/>
  <c r="I100" i="11"/>
  <c r="I84" i="11"/>
  <c r="I68" i="11"/>
  <c r="I36" i="11"/>
  <c r="I20" i="11"/>
  <c r="M32" i="14"/>
  <c r="N32" i="14" s="1"/>
  <c r="I96" i="11"/>
  <c r="I80" i="11"/>
  <c r="I64" i="11"/>
  <c r="I48" i="11"/>
  <c r="I32" i="11"/>
  <c r="I16" i="11"/>
  <c r="M29" i="14"/>
  <c r="N29" i="14" s="1"/>
  <c r="M33" i="14"/>
  <c r="N33" i="14" s="1"/>
  <c r="M50" i="14"/>
  <c r="N50" i="14" s="1"/>
  <c r="I112" i="11"/>
  <c r="I108" i="11"/>
  <c r="I92" i="11"/>
  <c r="I76" i="11"/>
  <c r="I60" i="11"/>
  <c r="I44" i="11"/>
  <c r="I28" i="11"/>
  <c r="I12" i="11"/>
  <c r="M30" i="14"/>
  <c r="N30" i="14" s="1"/>
  <c r="M47" i="14"/>
  <c r="N47" i="14" s="1"/>
  <c r="M51" i="14"/>
  <c r="N51" i="14" s="1"/>
  <c r="J72" i="11"/>
  <c r="I104" i="11"/>
  <c r="I88" i="11"/>
  <c r="I72" i="11"/>
  <c r="I56" i="11"/>
  <c r="I40" i="11"/>
  <c r="I24" i="11"/>
  <c r="J108" i="11"/>
  <c r="J76" i="11"/>
  <c r="J9" i="11"/>
  <c r="J104" i="11"/>
  <c r="J88" i="11"/>
  <c r="J13" i="11"/>
  <c r="J17" i="11"/>
  <c r="J21" i="11"/>
  <c r="J25" i="11"/>
  <c r="J29" i="11"/>
  <c r="J33" i="11"/>
  <c r="J37" i="11"/>
  <c r="J41" i="11"/>
  <c r="J45" i="11"/>
  <c r="J49" i="11"/>
  <c r="J53" i="11"/>
  <c r="J57" i="11"/>
  <c r="J61" i="11"/>
  <c r="J65" i="11"/>
  <c r="J69" i="11"/>
  <c r="J73" i="11"/>
  <c r="J77" i="11"/>
  <c r="J81" i="11"/>
  <c r="J85" i="11"/>
  <c r="J89" i="11"/>
  <c r="J93" i="11"/>
  <c r="J97" i="11"/>
  <c r="J101" i="11"/>
  <c r="J105" i="11"/>
  <c r="J109" i="11"/>
  <c r="J15" i="11"/>
  <c r="J19" i="11"/>
  <c r="J23" i="11"/>
  <c r="J27" i="11"/>
  <c r="J31" i="11"/>
  <c r="J35" i="11"/>
  <c r="J39" i="11"/>
  <c r="J47" i="11"/>
  <c r="J51" i="11"/>
  <c r="J55" i="11"/>
  <c r="J63" i="11"/>
  <c r="J71" i="11"/>
  <c r="J79" i="11"/>
  <c r="J87" i="11"/>
  <c r="J95" i="11"/>
  <c r="J103" i="11"/>
  <c r="J111" i="11"/>
  <c r="J36" i="11"/>
  <c r="J52" i="11"/>
  <c r="J60" i="11"/>
  <c r="J10" i="11"/>
  <c r="J14" i="11"/>
  <c r="J18" i="11"/>
  <c r="J22" i="11"/>
  <c r="J26" i="11"/>
  <c r="J30" i="11"/>
  <c r="J34" i="11"/>
  <c r="J38" i="11"/>
  <c r="J42" i="11"/>
  <c r="J46" i="11"/>
  <c r="J50" i="11"/>
  <c r="J54" i="11"/>
  <c r="J58" i="11"/>
  <c r="J62" i="11"/>
  <c r="J66" i="11"/>
  <c r="J70" i="11"/>
  <c r="J74" i="11"/>
  <c r="J78" i="11"/>
  <c r="J82" i="11"/>
  <c r="J86" i="11"/>
  <c r="J90" i="11"/>
  <c r="J94" i="11"/>
  <c r="J98" i="11"/>
  <c r="J102" i="11"/>
  <c r="J106" i="11"/>
  <c r="J110" i="11"/>
  <c r="J43" i="11"/>
  <c r="J59" i="11"/>
  <c r="J67" i="11"/>
  <c r="J75" i="11"/>
  <c r="J83" i="11"/>
  <c r="J91" i="11"/>
  <c r="J99" i="11"/>
  <c r="J107" i="11"/>
  <c r="J12" i="11"/>
  <c r="J16" i="11"/>
  <c r="J20" i="11"/>
  <c r="J24" i="11"/>
  <c r="J28" i="11"/>
  <c r="J32" i="11"/>
  <c r="J40" i="11"/>
  <c r="J44" i="11"/>
  <c r="J48" i="11"/>
  <c r="J56" i="11"/>
  <c r="J64" i="11"/>
  <c r="J11" i="11"/>
  <c r="J100" i="11"/>
  <c r="J84" i="11"/>
  <c r="J68" i="11"/>
  <c r="J92" i="11"/>
  <c r="J112" i="11"/>
  <c r="J96" i="11"/>
  <c r="J80" i="11"/>
  <c r="I107" i="11"/>
  <c r="I99" i="11"/>
  <c r="I91" i="11"/>
  <c r="I83" i="11"/>
  <c r="I75" i="11"/>
  <c r="I67" i="11"/>
  <c r="I59" i="11"/>
  <c r="I51" i="11"/>
  <c r="I43" i="11"/>
  <c r="I35" i="11"/>
  <c r="I27" i="11"/>
  <c r="I19" i="11"/>
  <c r="I11" i="11"/>
  <c r="I110" i="11"/>
  <c r="I106" i="11"/>
  <c r="I102" i="11"/>
  <c r="I98" i="11"/>
  <c r="I94" i="11"/>
  <c r="I90" i="11"/>
  <c r="I86" i="11"/>
  <c r="I82" i="11"/>
  <c r="I78" i="11"/>
  <c r="I74" i="11"/>
  <c r="I70" i="11"/>
  <c r="I66" i="11"/>
  <c r="I62" i="11"/>
  <c r="I58" i="11"/>
  <c r="I54" i="11"/>
  <c r="I50" i="11"/>
  <c r="I46" i="11"/>
  <c r="I42" i="11"/>
  <c r="I38" i="11"/>
  <c r="I34" i="11"/>
  <c r="I30" i="11"/>
  <c r="I26" i="11"/>
  <c r="I22" i="11"/>
  <c r="I18" i="11"/>
  <c r="I14" i="11"/>
  <c r="I10" i="11"/>
  <c r="I111" i="11"/>
  <c r="I103" i="11"/>
  <c r="I95" i="11"/>
  <c r="I87" i="11"/>
  <c r="I79" i="11"/>
  <c r="I71" i="11"/>
  <c r="I63" i="11"/>
  <c r="I55" i="11"/>
  <c r="I47" i="11"/>
  <c r="I39" i="11"/>
  <c r="I31" i="11"/>
  <c r="I23" i="11"/>
  <c r="I9" i="11"/>
  <c r="I109" i="11"/>
  <c r="I105" i="11"/>
  <c r="I101" i="11"/>
  <c r="I97" i="11"/>
  <c r="I93" i="11"/>
  <c r="I89" i="11"/>
  <c r="I85" i="11"/>
  <c r="I81" i="11"/>
  <c r="I77" i="11"/>
  <c r="I73" i="11"/>
  <c r="I69" i="11"/>
  <c r="I65" i="11"/>
  <c r="I61" i="11"/>
  <c r="I57" i="11"/>
  <c r="I53" i="11"/>
  <c r="I49" i="11"/>
  <c r="I45" i="11"/>
  <c r="I41" i="11"/>
  <c r="I37" i="11"/>
  <c r="I33" i="11"/>
  <c r="I29" i="11"/>
  <c r="I25" i="11"/>
  <c r="I21" i="11"/>
  <c r="I17" i="11"/>
  <c r="I13" i="11"/>
  <c r="M56" i="14"/>
  <c r="N56" i="14" s="1"/>
  <c r="M58" i="14"/>
  <c r="N58" i="14" s="1"/>
  <c r="M55" i="14"/>
  <c r="N55" i="14" s="1"/>
  <c r="M57" i="14"/>
  <c r="N57" i="14" s="1"/>
  <c r="O29" i="14" l="1"/>
  <c r="P29" i="14" s="1"/>
  <c r="Q29" i="14" s="1"/>
  <c r="R29" i="14" s="1"/>
  <c r="O47" i="14"/>
  <c r="P47" i="14" s="1"/>
  <c r="Q47" i="14" s="1"/>
  <c r="R47" i="14" s="1"/>
  <c r="O55" i="14"/>
  <c r="P55" i="14" s="1"/>
  <c r="Q55" i="14" s="1"/>
  <c r="R55" i="14" s="1"/>
</calcChain>
</file>

<file path=xl/sharedStrings.xml><?xml version="1.0" encoding="utf-8"?>
<sst xmlns="http://schemas.openxmlformats.org/spreadsheetml/2006/main" count="223" uniqueCount="140">
  <si>
    <t>株価A</t>
    <rPh sb="0" eb="2">
      <t>カb</t>
    </rPh>
    <phoneticPr fontId="5"/>
  </si>
  <si>
    <t>株価B</t>
    <phoneticPr fontId="5"/>
  </si>
  <si>
    <t>株価A</t>
    <rPh sb="0" eb="2">
      <t>カブカ</t>
    </rPh>
    <phoneticPr fontId="5"/>
  </si>
  <si>
    <t>株価B</t>
    <rPh sb="0" eb="2">
      <t>カブカ</t>
    </rPh>
    <phoneticPr fontId="5"/>
  </si>
  <si>
    <t xml:space="preserve">  </t>
    <phoneticPr fontId="5"/>
  </si>
  <si>
    <t>平均値</t>
    <rPh sb="0" eb="3">
      <t>ヘイキンチ</t>
    </rPh>
    <phoneticPr fontId="5"/>
  </si>
  <si>
    <t>標準偏差</t>
    <rPh sb="0" eb="2">
      <t>ヒョウジュン</t>
    </rPh>
    <rPh sb="2" eb="4">
      <t>ヘンサ</t>
    </rPh>
    <phoneticPr fontId="5"/>
  </si>
  <si>
    <t>株価A（正規化）</t>
    <rPh sb="0" eb="2">
      <t>カブカ</t>
    </rPh>
    <rPh sb="4" eb="7">
      <t>セイキカ</t>
    </rPh>
    <phoneticPr fontId="5"/>
  </si>
  <si>
    <t>株価B（正規化）</t>
    <rPh sb="4" eb="7">
      <t>セイキカ</t>
    </rPh>
    <phoneticPr fontId="5"/>
  </si>
  <si>
    <t>①正規化せずに比較した場合</t>
    <rPh sb="1" eb="4">
      <t>セイキカ</t>
    </rPh>
    <rPh sb="7" eb="9">
      <t>ヒカク</t>
    </rPh>
    <rPh sb="11" eb="13">
      <t>バアイ</t>
    </rPh>
    <phoneticPr fontId="5"/>
  </si>
  <si>
    <t>②正規化して比較した場合</t>
    <rPh sb="1" eb="4">
      <t>セイキカ</t>
    </rPh>
    <rPh sb="6" eb="8">
      <t>ヒカク</t>
    </rPh>
    <rPh sb="10" eb="12">
      <t>バアイ</t>
    </rPh>
    <phoneticPr fontId="5"/>
  </si>
  <si>
    <t>3.正規化したデータを可視化して、正規化する前のの株価データと比較する。</t>
    <rPh sb="2" eb="5">
      <t>セイキカ</t>
    </rPh>
    <rPh sb="17" eb="20">
      <t>セイキカ</t>
    </rPh>
    <rPh sb="22" eb="23">
      <t>マエ</t>
    </rPh>
    <rPh sb="25" eb="27">
      <t>カブカ</t>
    </rPh>
    <rPh sb="31" eb="33">
      <t>ヒカク</t>
    </rPh>
    <phoneticPr fontId="5"/>
  </si>
  <si>
    <t>データを正規化することで、平均の大きさが違うデータのばらつきを評価できる。</t>
    <rPh sb="4" eb="7">
      <t>セイキカ</t>
    </rPh>
    <rPh sb="13" eb="15">
      <t>ヘイキン</t>
    </rPh>
    <rPh sb="16" eb="17">
      <t>オオ</t>
    </rPh>
    <rPh sb="20" eb="21">
      <t>チガ</t>
    </rPh>
    <rPh sb="31" eb="33">
      <t>ヒョウカ</t>
    </rPh>
    <phoneticPr fontId="5"/>
  </si>
  <si>
    <r>
      <rPr>
        <sz val="11"/>
        <color theme="1"/>
        <rFont val="游ゴシック"/>
        <family val="2"/>
        <charset val="128"/>
        <scheme val="minor"/>
      </rPr>
      <t>(</t>
    </r>
    <r>
      <rPr>
        <sz val="11"/>
        <color theme="1"/>
        <rFont val="游ゴシック"/>
        <family val="2"/>
        <charset val="128"/>
        <scheme val="minor"/>
      </rPr>
      <t>1</t>
    </r>
    <r>
      <rPr>
        <sz val="11"/>
        <color theme="1"/>
        <rFont val="游ゴシック"/>
        <family val="2"/>
        <charset val="128"/>
        <scheme val="minor"/>
      </rPr>
      <t>)</t>
    </r>
    <r>
      <rPr>
        <sz val="11"/>
        <color theme="1"/>
        <rFont val="游ゴシック"/>
        <family val="2"/>
        <charset val="128"/>
        <scheme val="minor"/>
      </rPr>
      <t xml:space="preserve"> 株価A・Bの平均値と標準偏差を求める。</t>
    </r>
    <phoneticPr fontId="5"/>
  </si>
  <si>
    <r>
      <t xml:space="preserve">(2) </t>
    </r>
    <r>
      <rPr>
        <sz val="11"/>
        <color theme="1"/>
        <rFont val="游ゴシック"/>
        <family val="2"/>
        <charset val="128"/>
        <scheme val="minor"/>
      </rPr>
      <t>平均値と標準偏差を使って正規化して、可視化する。</t>
    </r>
    <rPh sb="22" eb="25">
      <t>カシカ</t>
    </rPh>
    <phoneticPr fontId="5"/>
  </si>
  <si>
    <r>
      <t>(</t>
    </r>
    <r>
      <rPr>
        <sz val="11"/>
        <color theme="1"/>
        <rFont val="游ゴシック"/>
        <family val="2"/>
        <charset val="128"/>
        <scheme val="minor"/>
      </rPr>
      <t>1)</t>
    </r>
    <r>
      <rPr>
        <sz val="11"/>
        <color theme="1"/>
        <rFont val="游ゴシック"/>
        <family val="2"/>
        <charset val="128"/>
        <scheme val="minor"/>
      </rPr>
      <t xml:space="preserve"> 株価A・Bの平均値と標準偏差を求める。</t>
    </r>
    <phoneticPr fontId="5"/>
  </si>
  <si>
    <t>◎Excel自動計算設定方法</t>
    <rPh sb="6" eb="8">
      <t>ジドウ</t>
    </rPh>
    <rPh sb="8" eb="10">
      <t>ケイサン</t>
    </rPh>
    <rPh sb="10" eb="12">
      <t>セッテイ</t>
    </rPh>
    <rPh sb="12" eb="14">
      <t>ホウホウ</t>
    </rPh>
    <phoneticPr fontId="5"/>
  </si>
  <si>
    <t>※手動になっていると、セルに入力後自動で再計算されません。</t>
    <rPh sb="1" eb="3">
      <t>シュドウ</t>
    </rPh>
    <rPh sb="14" eb="16">
      <t>ニュウリョク</t>
    </rPh>
    <rPh sb="16" eb="17">
      <t>ゴ</t>
    </rPh>
    <rPh sb="17" eb="19">
      <t>ジドウ</t>
    </rPh>
    <rPh sb="20" eb="23">
      <t>サイケイサン</t>
    </rPh>
    <phoneticPr fontId="5"/>
  </si>
  <si>
    <t>◎Excel操作　説明</t>
    <rPh sb="6" eb="8">
      <t>ソウサ</t>
    </rPh>
    <rPh sb="9" eb="11">
      <t>セツメイ</t>
    </rPh>
    <phoneticPr fontId="5"/>
  </si>
  <si>
    <t>【内容１：セルを一括で選択する】</t>
    <rPh sb="1" eb="3">
      <t>ナイヨウ</t>
    </rPh>
    <rPh sb="8" eb="10">
      <t>イッカツ</t>
    </rPh>
    <rPh sb="11" eb="13">
      <t>センタク</t>
    </rPh>
    <phoneticPr fontId="5"/>
  </si>
  <si>
    <t>①セルを選択する。</t>
    <rPh sb="4" eb="6">
      <t>センタク</t>
    </rPh>
    <phoneticPr fontId="5"/>
  </si>
  <si>
    <t>②「Ctrl」＋「Shift」＋「↓」(下矢印）を同時に押す。</t>
    <rPh sb="20" eb="21">
      <t>シタ</t>
    </rPh>
    <rPh sb="21" eb="23">
      <t>ヤジルシ</t>
    </rPh>
    <rPh sb="25" eb="27">
      <t>ドウジ</t>
    </rPh>
    <rPh sb="28" eb="29">
      <t>オ</t>
    </rPh>
    <phoneticPr fontId="5"/>
  </si>
  <si>
    <t>③下記のようにデータが入力されている範囲を選択できる。</t>
    <rPh sb="1" eb="3">
      <t>カキ</t>
    </rPh>
    <rPh sb="11" eb="13">
      <t>ニュウリョク</t>
    </rPh>
    <rPh sb="18" eb="20">
      <t>ハンイ</t>
    </rPh>
    <rPh sb="21" eb="23">
      <t>センタク</t>
    </rPh>
    <phoneticPr fontId="5"/>
  </si>
  <si>
    <t>【内容２：計算式を一括でコピーする方法】</t>
    <rPh sb="1" eb="3">
      <t>ナイヨウ</t>
    </rPh>
    <phoneticPr fontId="5"/>
  </si>
  <si>
    <t>①セルに計算式を入れる。</t>
    <rPh sb="4" eb="7">
      <t>ケイサンシキ</t>
    </rPh>
    <rPh sb="8" eb="9">
      <t>イ</t>
    </rPh>
    <phoneticPr fontId="5"/>
  </si>
  <si>
    <t>②左記のようにカーソルをセルの右下に合わせ黒十字にする。</t>
    <rPh sb="1" eb="3">
      <t>サキ</t>
    </rPh>
    <rPh sb="15" eb="16">
      <t>ミギ</t>
    </rPh>
    <rPh sb="16" eb="17">
      <t>シタ</t>
    </rPh>
    <rPh sb="18" eb="19">
      <t>ア</t>
    </rPh>
    <rPh sb="21" eb="22">
      <t>クロ</t>
    </rPh>
    <rPh sb="22" eb="24">
      <t>ジュウジ</t>
    </rPh>
    <phoneticPr fontId="5"/>
  </si>
  <si>
    <t>③ダブルクリックする。</t>
    <phoneticPr fontId="5"/>
  </si>
  <si>
    <t>④データが入力されている範囲までコピーされる。</t>
    <rPh sb="5" eb="7">
      <t>ニュウリョク</t>
    </rPh>
    <rPh sb="12" eb="14">
      <t>ハンイ</t>
    </rPh>
    <phoneticPr fontId="5"/>
  </si>
  <si>
    <t>カーソルが黒十字になったら、ダブルクリックする。</t>
    <rPh sb="5" eb="6">
      <t>クロ</t>
    </rPh>
    <rPh sb="6" eb="8">
      <t>ジュウジ</t>
    </rPh>
    <phoneticPr fontId="5"/>
  </si>
  <si>
    <t>【内容３：絶対参照と相対参照】</t>
    <rPh sb="1" eb="3">
      <t>ナイヨウ</t>
    </rPh>
    <rPh sb="5" eb="7">
      <t>ゼッタイ</t>
    </rPh>
    <rPh sb="7" eb="9">
      <t>サンショウ</t>
    </rPh>
    <rPh sb="10" eb="12">
      <t>ソウタイ</t>
    </rPh>
    <rPh sb="12" eb="14">
      <t>サンショウ</t>
    </rPh>
    <phoneticPr fontId="5"/>
  </si>
  <si>
    <t>◎数式をコピーした時に、移動させたい内容によって参照場所を固定させる方法。</t>
    <rPh sb="1" eb="3">
      <t>スウシキ</t>
    </rPh>
    <rPh sb="9" eb="10">
      <t>トキ</t>
    </rPh>
    <rPh sb="12" eb="14">
      <t>イドウ</t>
    </rPh>
    <rPh sb="18" eb="20">
      <t>ナイヨウ</t>
    </rPh>
    <rPh sb="24" eb="26">
      <t>サンショウ</t>
    </rPh>
    <rPh sb="26" eb="28">
      <t>バショ</t>
    </rPh>
    <rPh sb="29" eb="31">
      <t>コテイ</t>
    </rPh>
    <rPh sb="34" eb="36">
      <t>ホウホウ</t>
    </rPh>
    <phoneticPr fontId="5"/>
  </si>
  <si>
    <t>・相対参照</t>
    <rPh sb="1" eb="3">
      <t>ソウタイ</t>
    </rPh>
    <rPh sb="3" eb="5">
      <t>サンショウ</t>
    </rPh>
    <phoneticPr fontId="5"/>
  </si>
  <si>
    <t>=A1</t>
    <phoneticPr fontId="5"/>
  </si>
  <si>
    <t>数式をコピーしたとき、コピー先でそこのセル範囲に合わせて行番号と列番号が変化する参照の仕方</t>
    <phoneticPr fontId="5"/>
  </si>
  <si>
    <t>・絶対参照</t>
    <phoneticPr fontId="5"/>
  </si>
  <si>
    <t>=$A$1</t>
    <phoneticPr fontId="5"/>
  </si>
  <si>
    <t>行・列ともに固定させる参照方法。</t>
    <phoneticPr fontId="5"/>
  </si>
  <si>
    <t>・絶対行参照</t>
    <phoneticPr fontId="5"/>
  </si>
  <si>
    <t>=A$1</t>
    <phoneticPr fontId="5"/>
  </si>
  <si>
    <t>列の一方を変化、行を固定にする複合型の参照方法。</t>
    <rPh sb="8" eb="9">
      <t>ギョウ</t>
    </rPh>
    <phoneticPr fontId="5"/>
  </si>
  <si>
    <t>・絶対列参照</t>
    <phoneticPr fontId="5"/>
  </si>
  <si>
    <t>=$A1</t>
    <phoneticPr fontId="5"/>
  </si>
  <si>
    <t>行の一方を変化、列を固定にする複合型の参照方法。</t>
    <rPh sb="8" eb="9">
      <t>レツ</t>
    </rPh>
    <phoneticPr fontId="5"/>
  </si>
  <si>
    <t>◎関数補足事項</t>
    <rPh sb="1" eb="3">
      <t>カンスウ</t>
    </rPh>
    <rPh sb="3" eb="5">
      <t>ホソク</t>
    </rPh>
    <rPh sb="5" eb="7">
      <t>ジコウ</t>
    </rPh>
    <phoneticPr fontId="5"/>
  </si>
  <si>
    <t>≪例題≫ 10万円・4万円・2万円・5万円・8万円をそれぞれ持っている男性が5名います。</t>
    <rPh sb="1" eb="3">
      <t>レイダイ</t>
    </rPh>
    <rPh sb="7" eb="9">
      <t>マンエン</t>
    </rPh>
    <rPh sb="11" eb="13">
      <t>マンエン</t>
    </rPh>
    <rPh sb="15" eb="17">
      <t>マンエン</t>
    </rPh>
    <rPh sb="19" eb="21">
      <t>マンエン</t>
    </rPh>
    <rPh sb="23" eb="25">
      <t>マンエン</t>
    </rPh>
    <rPh sb="30" eb="31">
      <t>モ</t>
    </rPh>
    <rPh sb="35" eb="37">
      <t>ダンセイ</t>
    </rPh>
    <rPh sb="39" eb="40">
      <t>メイ</t>
    </rPh>
    <phoneticPr fontId="5"/>
  </si>
  <si>
    <t>代表値区分</t>
    <rPh sb="0" eb="2">
      <t>ダイヒョウ</t>
    </rPh>
    <rPh sb="2" eb="3">
      <t>チ</t>
    </rPh>
    <rPh sb="3" eb="5">
      <t>クブン</t>
    </rPh>
    <phoneticPr fontId="8"/>
  </si>
  <si>
    <t>関数</t>
    <rPh sb="0" eb="2">
      <t>カンスウ</t>
    </rPh>
    <phoneticPr fontId="5"/>
  </si>
  <si>
    <t>備考</t>
    <rPh sb="0" eb="2">
      <t>ビコウ</t>
    </rPh>
    <phoneticPr fontId="5"/>
  </si>
  <si>
    <t>平均値</t>
    <rPh sb="0" eb="3">
      <t>ヘイキンチ</t>
    </rPh>
    <phoneticPr fontId="8"/>
  </si>
  <si>
    <t>=AVERAGE(配列)</t>
    <phoneticPr fontId="5"/>
  </si>
  <si>
    <t>①この場合、平均値の計算はどのように行うか。</t>
    <rPh sb="3" eb="5">
      <t>バアイ</t>
    </rPh>
    <rPh sb="6" eb="9">
      <t>ヘイキンチ</t>
    </rPh>
    <rPh sb="10" eb="12">
      <t>ケイサン</t>
    </rPh>
    <rPh sb="18" eb="19">
      <t>オコナ</t>
    </rPh>
    <phoneticPr fontId="5"/>
  </si>
  <si>
    <r>
      <t>中央値(</t>
    </r>
    <r>
      <rPr>
        <sz val="12"/>
        <color theme="1"/>
        <rFont val="游ゴシック"/>
        <family val="2"/>
        <charset val="128"/>
        <scheme val="minor"/>
      </rPr>
      <t>50%点)</t>
    </r>
    <rPh sb="0" eb="2">
      <t>チュウオウ</t>
    </rPh>
    <rPh sb="2" eb="3">
      <t>チ</t>
    </rPh>
    <rPh sb="7" eb="8">
      <t>テン</t>
    </rPh>
    <phoneticPr fontId="8"/>
  </si>
  <si>
    <t>=MEDIAN(配列)</t>
    <rPh sb="8" eb="10">
      <t>ハイレツ</t>
    </rPh>
    <phoneticPr fontId="8"/>
  </si>
  <si>
    <t>=QUARTILE.INC(配列,2)と同じ。</t>
    <rPh sb="14" eb="16">
      <t>ハイレツ</t>
    </rPh>
    <rPh sb="20" eb="21">
      <t>オナ</t>
    </rPh>
    <phoneticPr fontId="8"/>
  </si>
  <si>
    <t>【単位：万円】</t>
    <rPh sb="1" eb="3">
      <t>タンイ</t>
    </rPh>
    <rPh sb="4" eb="6">
      <t>マンエン</t>
    </rPh>
    <phoneticPr fontId="5"/>
  </si>
  <si>
    <t>最頻値</t>
    <rPh sb="0" eb="3">
      <t>サイヒンチ</t>
    </rPh>
    <phoneticPr fontId="8"/>
  </si>
  <si>
    <t>=MODE(配列)</t>
    <rPh sb="6" eb="8">
      <t>ハイレツ</t>
    </rPh>
    <phoneticPr fontId="8"/>
  </si>
  <si>
    <t>男性１</t>
    <rPh sb="0" eb="2">
      <t>ダンセイ</t>
    </rPh>
    <phoneticPr fontId="5"/>
  </si>
  <si>
    <t>男性２</t>
    <rPh sb="0" eb="2">
      <t>ダンセイ</t>
    </rPh>
    <phoneticPr fontId="5"/>
  </si>
  <si>
    <t>男性３</t>
    <rPh sb="0" eb="2">
      <t>ダンセイ</t>
    </rPh>
    <phoneticPr fontId="5"/>
  </si>
  <si>
    <t>男性４</t>
    <rPh sb="0" eb="2">
      <t>ダンセイ</t>
    </rPh>
    <phoneticPr fontId="5"/>
  </si>
  <si>
    <t>男性５</t>
    <rPh sb="0" eb="2">
      <t>ダンセイ</t>
    </rPh>
    <phoneticPr fontId="5"/>
  </si>
  <si>
    <t>最小値</t>
    <rPh sb="0" eb="3">
      <t>サイショウチ</t>
    </rPh>
    <phoneticPr fontId="8"/>
  </si>
  <si>
    <t>=QUARTILE.INC(配列,0)</t>
    <rPh sb="14" eb="16">
      <t>ハイレツ</t>
    </rPh>
    <phoneticPr fontId="8"/>
  </si>
  <si>
    <t>=MIN(配列)と同じ。</t>
    <rPh sb="5" eb="7">
      <t>ハイレツ</t>
    </rPh>
    <rPh sb="9" eb="10">
      <t>オナ</t>
    </rPh>
    <phoneticPr fontId="8"/>
  </si>
  <si>
    <t>25%点</t>
    <rPh sb="3" eb="4">
      <t>テン</t>
    </rPh>
    <phoneticPr fontId="8"/>
  </si>
  <si>
    <t>=QUARTILE.INC(配列,1)</t>
    <rPh sb="14" eb="16">
      <t>ハイレツ</t>
    </rPh>
    <phoneticPr fontId="8"/>
  </si>
  <si>
    <t>=QUARTILE.INC(配列,2)</t>
    <rPh sb="14" eb="16">
      <t>ハイレツ</t>
    </rPh>
    <phoneticPr fontId="8"/>
  </si>
  <si>
    <t>=MEDIAN(配列)と同じ。</t>
    <rPh sb="8" eb="10">
      <t>ハイレツ</t>
    </rPh>
    <rPh sb="12" eb="13">
      <t>オナ</t>
    </rPh>
    <phoneticPr fontId="8"/>
  </si>
  <si>
    <t>(平均値)</t>
    <rPh sb="1" eb="4">
      <t>ヘイキンチ</t>
    </rPh>
    <phoneticPr fontId="5"/>
  </si>
  <si>
    <t>(10万円+4万円+2万円+5万円+8万円)÷5人=5.8万円</t>
    <rPh sb="3" eb="5">
      <t>マンエン</t>
    </rPh>
    <rPh sb="24" eb="25">
      <t>ニン</t>
    </rPh>
    <rPh sb="29" eb="31">
      <t>マンエン</t>
    </rPh>
    <phoneticPr fontId="5"/>
  </si>
  <si>
    <t>75%点</t>
    <rPh sb="3" eb="4">
      <t>テン</t>
    </rPh>
    <phoneticPr fontId="8"/>
  </si>
  <si>
    <t>=QUARTILE.INC(配列,3)</t>
    <rPh sb="14" eb="16">
      <t>ハイレツ</t>
    </rPh>
    <phoneticPr fontId="8"/>
  </si>
  <si>
    <t>最大値</t>
    <rPh sb="0" eb="3">
      <t>サイダイチ</t>
    </rPh>
    <phoneticPr fontId="8"/>
  </si>
  <si>
    <t>=QUARTILE.INC(配列,4)</t>
    <rPh sb="14" eb="16">
      <t>ハイレツ</t>
    </rPh>
    <phoneticPr fontId="8"/>
  </si>
  <si>
    <t>=MAX(配列)と同じ。</t>
    <rPh sb="5" eb="7">
      <t>ハイレツ</t>
    </rPh>
    <rPh sb="9" eb="10">
      <t>オナ</t>
    </rPh>
    <phoneticPr fontId="8"/>
  </si>
  <si>
    <t>=MIN(配列)</t>
    <rPh sb="5" eb="7">
      <t>ハイレツ</t>
    </rPh>
    <phoneticPr fontId="8"/>
  </si>
  <si>
    <t>=QUARTILE.INC(配列,0)とどちらも同じ。</t>
    <rPh sb="24" eb="25">
      <t>オナ</t>
    </rPh>
    <phoneticPr fontId="5"/>
  </si>
  <si>
    <t>②この場合、中央値の計算はどのように行うか。</t>
    <rPh sb="3" eb="5">
      <t>バアイ</t>
    </rPh>
    <rPh sb="6" eb="8">
      <t>チュウオウ</t>
    </rPh>
    <rPh sb="8" eb="9">
      <t>チ</t>
    </rPh>
    <rPh sb="10" eb="12">
      <t>ケイサン</t>
    </rPh>
    <rPh sb="18" eb="19">
      <t>オコナ</t>
    </rPh>
    <phoneticPr fontId="5"/>
  </si>
  <si>
    <t>=MAX(配列)</t>
    <rPh sb="5" eb="7">
      <t>ハイレツ</t>
    </rPh>
    <phoneticPr fontId="8"/>
  </si>
  <si>
    <t>=QUARTILE.INC(配列,4)とどちらも同じ。</t>
    <rPh sb="24" eb="25">
      <t>オナ</t>
    </rPh>
    <phoneticPr fontId="5"/>
  </si>
  <si>
    <t>標準偏差</t>
    <rPh sb="0" eb="2">
      <t>ヒョウジュン</t>
    </rPh>
    <rPh sb="2" eb="4">
      <t>ヘンサ</t>
    </rPh>
    <phoneticPr fontId="8"/>
  </si>
  <si>
    <t>=STDEV(配列)</t>
    <rPh sb="7" eb="9">
      <t>ハイレツ</t>
    </rPh>
    <phoneticPr fontId="5"/>
  </si>
  <si>
    <t>求められる値は標準偏差（標本）と同じ。</t>
    <rPh sb="0" eb="1">
      <t>モト</t>
    </rPh>
    <rPh sb="5" eb="6">
      <t>アタイ</t>
    </rPh>
    <rPh sb="7" eb="9">
      <t>ヒョウジュン</t>
    </rPh>
    <rPh sb="9" eb="11">
      <t>ヘンサ</t>
    </rPh>
    <rPh sb="12" eb="14">
      <t>ヒョウホン</t>
    </rPh>
    <rPh sb="16" eb="17">
      <t>オナ</t>
    </rPh>
    <phoneticPr fontId="8"/>
  </si>
  <si>
    <t>標準偏差(母集団)</t>
    <rPh sb="0" eb="2">
      <t>ヒョウジュン</t>
    </rPh>
    <rPh sb="2" eb="4">
      <t>ヘンサ</t>
    </rPh>
    <rPh sb="5" eb="8">
      <t>ボシュウダン</t>
    </rPh>
    <phoneticPr fontId="8"/>
  </si>
  <si>
    <t>=STDEV.P(配列)</t>
    <rPh sb="9" eb="11">
      <t>ハイレツ</t>
    </rPh>
    <phoneticPr fontId="5"/>
  </si>
  <si>
    <t>母集団に使用する際に用いる。一般的な標準偏差の求め方。</t>
    <rPh sb="0" eb="3">
      <t>ボシュウダン</t>
    </rPh>
    <rPh sb="4" eb="6">
      <t>シヨウ</t>
    </rPh>
    <rPh sb="8" eb="9">
      <t>サイ</t>
    </rPh>
    <rPh sb="10" eb="11">
      <t>モチ</t>
    </rPh>
    <rPh sb="14" eb="16">
      <t>イッパン</t>
    </rPh>
    <rPh sb="16" eb="17">
      <t>テキ</t>
    </rPh>
    <rPh sb="18" eb="20">
      <t>ヒョウジュン</t>
    </rPh>
    <rPh sb="20" eb="22">
      <t>ヘンサ</t>
    </rPh>
    <rPh sb="23" eb="24">
      <t>モト</t>
    </rPh>
    <rPh sb="25" eb="26">
      <t>カタ</t>
    </rPh>
    <phoneticPr fontId="8"/>
  </si>
  <si>
    <t>標準偏差(標本)</t>
    <rPh sb="0" eb="2">
      <t>ヒョウジュン</t>
    </rPh>
    <rPh sb="2" eb="4">
      <t>ヘンサ</t>
    </rPh>
    <rPh sb="5" eb="7">
      <t>ヒョウホン</t>
    </rPh>
    <phoneticPr fontId="8"/>
  </si>
  <si>
    <t>=STDEV.S(配列)</t>
    <rPh sb="9" eb="11">
      <t>ハイレツ</t>
    </rPh>
    <phoneticPr fontId="5"/>
  </si>
  <si>
    <t>標本標準偏差のため、母集団より小さくなる。（n-1)</t>
    <rPh sb="0" eb="2">
      <t>ヒョウホン</t>
    </rPh>
    <rPh sb="2" eb="4">
      <t>ヒョウジュン</t>
    </rPh>
    <rPh sb="4" eb="6">
      <t>ヘンサ</t>
    </rPh>
    <rPh sb="10" eb="13">
      <t>ボシュウダン</t>
    </rPh>
    <rPh sb="15" eb="16">
      <t>チイ</t>
    </rPh>
    <phoneticPr fontId="8"/>
  </si>
  <si>
    <t>(中央値)</t>
    <rPh sb="1" eb="3">
      <t>チュウオウ</t>
    </rPh>
    <rPh sb="3" eb="4">
      <t>チ</t>
    </rPh>
    <phoneticPr fontId="5"/>
  </si>
  <si>
    <t>小さい順に並べて、ちょうど真ん中＝5万円</t>
    <rPh sb="0" eb="1">
      <t>チイ</t>
    </rPh>
    <rPh sb="3" eb="4">
      <t>ジュン</t>
    </rPh>
    <rPh sb="5" eb="6">
      <t>ナラ</t>
    </rPh>
    <rPh sb="13" eb="14">
      <t>マ</t>
    </rPh>
    <rPh sb="15" eb="16">
      <t>ナカ</t>
    </rPh>
    <rPh sb="18" eb="20">
      <t>マンエン</t>
    </rPh>
    <phoneticPr fontId="5"/>
  </si>
  <si>
    <t>◎25%点は最小値と中央値の真ん中。</t>
    <rPh sb="4" eb="5">
      <t>テン</t>
    </rPh>
    <rPh sb="6" eb="9">
      <t>サイショウチ</t>
    </rPh>
    <rPh sb="10" eb="12">
      <t>チュウオウ</t>
    </rPh>
    <rPh sb="12" eb="13">
      <t>チ</t>
    </rPh>
    <rPh sb="14" eb="15">
      <t>マ</t>
    </rPh>
    <rPh sb="16" eb="17">
      <t>ナカ</t>
    </rPh>
    <phoneticPr fontId="5"/>
  </si>
  <si>
    <t>◎75%点は最大値と中央値の真ん中。</t>
    <rPh sb="4" eb="5">
      <t>テン</t>
    </rPh>
    <rPh sb="6" eb="9">
      <t>サイダイチ</t>
    </rPh>
    <rPh sb="10" eb="12">
      <t>チュウオウ</t>
    </rPh>
    <rPh sb="12" eb="13">
      <t>チ</t>
    </rPh>
    <rPh sb="14" eb="15">
      <t>マ</t>
    </rPh>
    <rPh sb="16" eb="17">
      <t>ナカ</t>
    </rPh>
    <phoneticPr fontId="5"/>
  </si>
  <si>
    <t>※データ個数が偶数の場合、男性4と男性6の平均が中央値</t>
    <rPh sb="4" eb="6">
      <t>コスウ</t>
    </rPh>
    <rPh sb="7" eb="9">
      <t>グウスウ</t>
    </rPh>
    <rPh sb="10" eb="12">
      <t>バアイ</t>
    </rPh>
    <rPh sb="13" eb="15">
      <t>ダンセイ</t>
    </rPh>
    <rPh sb="17" eb="19">
      <t>ダンセイ</t>
    </rPh>
    <rPh sb="21" eb="23">
      <t>ヘイキン</t>
    </rPh>
    <rPh sb="24" eb="26">
      <t>チュウオウ</t>
    </rPh>
    <rPh sb="26" eb="27">
      <t>チ</t>
    </rPh>
    <phoneticPr fontId="5"/>
  </si>
  <si>
    <t>男性6</t>
    <rPh sb="0" eb="2">
      <t>ダンセイ</t>
    </rPh>
    <phoneticPr fontId="5"/>
  </si>
  <si>
    <t>小さい順に並べて、ちょうど真ん中＝(5万円＋7万円)÷2＝6万円</t>
    <rPh sb="0" eb="1">
      <t>チイ</t>
    </rPh>
    <rPh sb="3" eb="4">
      <t>ジュン</t>
    </rPh>
    <rPh sb="5" eb="6">
      <t>ナラ</t>
    </rPh>
    <rPh sb="13" eb="14">
      <t>マ</t>
    </rPh>
    <rPh sb="15" eb="16">
      <t>ナカ</t>
    </rPh>
    <rPh sb="19" eb="21">
      <t>マンエン</t>
    </rPh>
    <rPh sb="23" eb="25">
      <t>マンエン</t>
    </rPh>
    <rPh sb="30" eb="32">
      <t>マンエン</t>
    </rPh>
    <phoneticPr fontId="5"/>
  </si>
  <si>
    <t>③標準偏差</t>
    <rPh sb="1" eb="3">
      <t>ヒョウジュン</t>
    </rPh>
    <rPh sb="3" eb="5">
      <t>ヘンサ</t>
    </rPh>
    <phoneticPr fontId="5"/>
  </si>
  <si>
    <t>⇒</t>
    <phoneticPr fontId="5"/>
  </si>
  <si>
    <t>⇒</t>
    <phoneticPr fontId="5"/>
  </si>
  <si>
    <t>実数</t>
    <rPh sb="0" eb="2">
      <t>ジッスウ</t>
    </rPh>
    <phoneticPr fontId="5"/>
  </si>
  <si>
    <t>平均</t>
    <rPh sb="0" eb="2">
      <t>ヘイキン</t>
    </rPh>
    <phoneticPr fontId="5"/>
  </si>
  <si>
    <t>差額</t>
    <rPh sb="0" eb="2">
      <t>サガク</t>
    </rPh>
    <phoneticPr fontId="5"/>
  </si>
  <si>
    <t>2乗</t>
    <rPh sb="1" eb="2">
      <t>ジョウ</t>
    </rPh>
    <phoneticPr fontId="5"/>
  </si>
  <si>
    <t>2乗合計</t>
    <rPh sb="1" eb="2">
      <t>ジョウ</t>
    </rPh>
    <rPh sb="2" eb="4">
      <t>ゴウケイ</t>
    </rPh>
    <phoneticPr fontId="5"/>
  </si>
  <si>
    <t>データ個数</t>
    <rPh sb="3" eb="5">
      <t>コスウ</t>
    </rPh>
    <phoneticPr fontId="5"/>
  </si>
  <si>
    <t>√</t>
    <phoneticPr fontId="5"/>
  </si>
  <si>
    <t>１．データから平均を求める。</t>
    <rPh sb="7" eb="9">
      <t>ヘイキン</t>
    </rPh>
    <rPh sb="10" eb="11">
      <t>モト</t>
    </rPh>
    <phoneticPr fontId="5"/>
  </si>
  <si>
    <t>２．各データから平均との差を求める。</t>
    <rPh sb="2" eb="3">
      <t>カク</t>
    </rPh>
    <rPh sb="8" eb="10">
      <t>ヘイキン</t>
    </rPh>
    <rPh sb="12" eb="13">
      <t>サ</t>
    </rPh>
    <rPh sb="14" eb="15">
      <t>モト</t>
    </rPh>
    <phoneticPr fontId="5"/>
  </si>
  <si>
    <t>３．差額を2乗する。</t>
    <rPh sb="2" eb="4">
      <t>サガク</t>
    </rPh>
    <rPh sb="6" eb="7">
      <t>ジョウ</t>
    </rPh>
    <phoneticPr fontId="5"/>
  </si>
  <si>
    <t>４．2乗した値をすべて合計し、データ個数で割り、√する。</t>
    <rPh sb="3" eb="4">
      <t>ジョウ</t>
    </rPh>
    <rPh sb="6" eb="7">
      <t>アタイ</t>
    </rPh>
    <rPh sb="11" eb="13">
      <t>ゴウケイ</t>
    </rPh>
    <rPh sb="18" eb="20">
      <t>コスウ</t>
    </rPh>
    <rPh sb="21" eb="22">
      <t>ワ</t>
    </rPh>
    <phoneticPr fontId="5"/>
  </si>
  <si>
    <t>５．これが標準偏差。</t>
    <rPh sb="5" eb="7">
      <t>ヒョウジュン</t>
    </rPh>
    <rPh sb="7" eb="9">
      <t>ヘンサ</t>
    </rPh>
    <phoneticPr fontId="5"/>
  </si>
  <si>
    <t>【標準偏差関数の注意点】</t>
    <rPh sb="1" eb="3">
      <t>ヒョウジュン</t>
    </rPh>
    <rPh sb="3" eb="5">
      <t>ヘンサ</t>
    </rPh>
    <rPh sb="5" eb="7">
      <t>カンスウ</t>
    </rPh>
    <rPh sb="8" eb="11">
      <t>チュウイテン</t>
    </rPh>
    <phoneticPr fontId="5"/>
  </si>
  <si>
    <t>※上記のデータで標準偏差を各関数で求めると…</t>
    <rPh sb="1" eb="3">
      <t>ジョウキ</t>
    </rPh>
    <rPh sb="8" eb="10">
      <t>ヒョウジュン</t>
    </rPh>
    <rPh sb="10" eb="12">
      <t>ヘンサ</t>
    </rPh>
    <rPh sb="13" eb="14">
      <t>カク</t>
    </rPh>
    <rPh sb="14" eb="16">
      <t>カンスウ</t>
    </rPh>
    <rPh sb="17" eb="18">
      <t>モト</t>
    </rPh>
    <phoneticPr fontId="5"/>
  </si>
  <si>
    <t>√</t>
    <phoneticPr fontId="5"/>
  </si>
  <si>
    <t>=O48/4</t>
    <phoneticPr fontId="5"/>
  </si>
  <si>
    <t>←データ個数を(n-1)しているのが「標本標準偏差」と「標準偏差」</t>
    <rPh sb="4" eb="6">
      <t>コスウ</t>
    </rPh>
    <rPh sb="19" eb="21">
      <t>ヒョウホン</t>
    </rPh>
    <rPh sb="21" eb="23">
      <t>ヒョウジュン</t>
    </rPh>
    <rPh sb="23" eb="25">
      <t>ヘンサ</t>
    </rPh>
    <rPh sb="28" eb="30">
      <t>ヒョウジュン</t>
    </rPh>
    <rPh sb="30" eb="32">
      <t>ヘンサ</t>
    </rPh>
    <phoneticPr fontId="5"/>
  </si>
  <si>
    <t>=O57/5</t>
    <phoneticPr fontId="5"/>
  </si>
  <si>
    <t>←データ個数で割っているのが「母集団標準偏差」</t>
    <rPh sb="4" eb="6">
      <t>コスウ</t>
    </rPh>
    <rPh sb="7" eb="8">
      <t>ワ</t>
    </rPh>
    <rPh sb="15" eb="18">
      <t>ボシュウダン</t>
    </rPh>
    <rPh sb="18" eb="20">
      <t>ヒョウジュン</t>
    </rPh>
    <rPh sb="20" eb="22">
      <t>ヘンサ</t>
    </rPh>
    <phoneticPr fontId="5"/>
  </si>
  <si>
    <t xml:space="preserve">date </t>
  </si>
  <si>
    <t xml:space="preserve"> アクセス数</t>
    <rPh sb="0" eb="2">
      <t>ウリアゲ</t>
    </rPh>
    <phoneticPr fontId="5"/>
  </si>
  <si>
    <t>(1) 移動平均法を使って、トレンド（傾向）を抽出せよ （Session1と同様）。</t>
  </si>
  <si>
    <r>
      <t xml:space="preserve">(2) </t>
    </r>
    <r>
      <rPr>
        <b/>
        <sz val="11"/>
        <color rgb="FF000000"/>
        <rFont val="游ゴシック"/>
        <family val="3"/>
        <charset val="128"/>
        <scheme val="minor"/>
      </rPr>
      <t>アクセス数データから異常値を検出せよ。</t>
    </r>
  </si>
  <si>
    <t>1. 移動平均＋σの欄に、移動平均に標準偏差を加えた値を入力する。</t>
    <rPh sb="3" eb="5">
      <t>イドウ</t>
    </rPh>
    <rPh sb="5" eb="7">
      <t>ヘイキン</t>
    </rPh>
    <rPh sb="10" eb="11">
      <t>ラン</t>
    </rPh>
    <rPh sb="13" eb="15">
      <t>イドウ</t>
    </rPh>
    <rPh sb="15" eb="17">
      <t>ヘイキン</t>
    </rPh>
    <rPh sb="18" eb="20">
      <t>ヒョウジュン</t>
    </rPh>
    <rPh sb="20" eb="22">
      <t>ヘンサ</t>
    </rPh>
    <rPh sb="23" eb="24">
      <t>クワ</t>
    </rPh>
    <rPh sb="26" eb="27">
      <t>アタイ</t>
    </rPh>
    <rPh sb="28" eb="30">
      <t>ニュウリョク</t>
    </rPh>
    <phoneticPr fontId="5"/>
  </si>
  <si>
    <t>2. 移動平均-σの欄に、移動平均に標準偏差を差し引いた値を入力する。</t>
    <rPh sb="3" eb="5">
      <t>イドウ</t>
    </rPh>
    <rPh sb="5" eb="7">
      <t>ヘイキン</t>
    </rPh>
    <rPh sb="10" eb="11">
      <t>ラン</t>
    </rPh>
    <rPh sb="13" eb="15">
      <t>イドウ</t>
    </rPh>
    <rPh sb="15" eb="17">
      <t>ヘイキン</t>
    </rPh>
    <rPh sb="18" eb="20">
      <t>ヒョウジュン</t>
    </rPh>
    <rPh sb="20" eb="22">
      <t>ヘンサ</t>
    </rPh>
    <rPh sb="23" eb="24">
      <t>サ</t>
    </rPh>
    <rPh sb="25" eb="26">
      <t>ヒ</t>
    </rPh>
    <rPh sb="28" eb="29">
      <t>アタイ</t>
    </rPh>
    <rPh sb="30" eb="32">
      <t>ニュウリョク</t>
    </rPh>
    <phoneticPr fontId="5"/>
  </si>
  <si>
    <t>3. 折れ線グラフを選択して、(1)の結果と合わせて可視化する。</t>
    <rPh sb="3" eb="4">
      <t>オ</t>
    </rPh>
    <rPh sb="5" eb="6">
      <t>セン</t>
    </rPh>
    <rPh sb="10" eb="12">
      <t>センタク</t>
    </rPh>
    <rPh sb="19" eb="21">
      <t>ケッカ</t>
    </rPh>
    <rPh sb="22" eb="23">
      <t>ア</t>
    </rPh>
    <rPh sb="26" eb="29">
      <t>カシカ</t>
    </rPh>
    <phoneticPr fontId="5"/>
  </si>
  <si>
    <t>◎移動平均 + σ
(黄色)と移動平均 - σ
(灰色)で囲まれた範囲よりも含まれないデータが、異常値である。</t>
    <rPh sb="11" eb="13">
      <t>キイロ</t>
    </rPh>
    <rPh sb="25" eb="27">
      <t>ハイイロ</t>
    </rPh>
    <rPh sb="29" eb="30">
      <t>カコ</t>
    </rPh>
    <rPh sb="33" eb="35">
      <t>ハンイ</t>
    </rPh>
    <rPh sb="38" eb="39">
      <t>フク</t>
    </rPh>
    <rPh sb="48" eb="51">
      <t>イジョウチ</t>
    </rPh>
    <phoneticPr fontId="5"/>
  </si>
  <si>
    <t>標準偏差移動平均</t>
    <rPh sb="0" eb="2">
      <t>ヒョウジュン</t>
    </rPh>
    <rPh sb="2" eb="4">
      <t>ヘンサ</t>
    </rPh>
    <rPh sb="4" eb="6">
      <t>イドウ</t>
    </rPh>
    <rPh sb="6" eb="8">
      <t>ヘイキン</t>
    </rPh>
    <phoneticPr fontId="5"/>
  </si>
  <si>
    <t>30日間移動平均</t>
    <rPh sb="2" eb="3">
      <t>ニチ</t>
    </rPh>
    <rPh sb="3" eb="4">
      <t>カン</t>
    </rPh>
    <rPh sb="4" eb="6">
      <t>イドウ</t>
    </rPh>
    <rPh sb="6" eb="8">
      <t>ヘイキン</t>
    </rPh>
    <phoneticPr fontId="5"/>
  </si>
  <si>
    <t>移動平均＋2σ</t>
    <rPh sb="0" eb="2">
      <t>イドウ</t>
    </rPh>
    <rPh sb="2" eb="4">
      <t>ヘイキン</t>
    </rPh>
    <phoneticPr fontId="5"/>
  </si>
  <si>
    <t>移動平均-2σ</t>
    <rPh sb="0" eb="2">
      <t>イドウ</t>
    </rPh>
    <rPh sb="2" eb="4">
      <t>ヘイキン</t>
    </rPh>
    <phoneticPr fontId="5"/>
  </si>
  <si>
    <t>A</t>
    <phoneticPr fontId="5"/>
  </si>
  <si>
    <t>B</t>
    <phoneticPr fontId="5"/>
  </si>
  <si>
    <t>点数</t>
    <rPh sb="0" eb="2">
      <t xml:space="preserve">テンスウ </t>
    </rPh>
    <phoneticPr fontId="5"/>
  </si>
  <si>
    <t>物理</t>
    <rPh sb="0" eb="2">
      <t xml:space="preserve">ブツリ </t>
    </rPh>
    <phoneticPr fontId="5"/>
  </si>
  <si>
    <t>数学</t>
    <rPh sb="0" eb="2">
      <t xml:space="preserve">スウガク </t>
    </rPh>
    <phoneticPr fontId="5"/>
  </si>
  <si>
    <t>平均点</t>
    <rPh sb="0" eb="2">
      <t xml:space="preserve">ヘイキンテン </t>
    </rPh>
    <rPh sb="2" eb="3">
      <t xml:space="preserve">テン </t>
    </rPh>
    <phoneticPr fontId="5"/>
  </si>
  <si>
    <t>標準偏差</t>
    <rPh sb="0" eb="4">
      <t xml:space="preserve">ヒョウジュンヘンサ </t>
    </rPh>
    <phoneticPr fontId="5"/>
  </si>
  <si>
    <t>z</t>
    <phoneticPr fontId="5"/>
  </si>
  <si>
    <t>上位何％か？</t>
    <rPh sb="0" eb="2">
      <t xml:space="preserve">ジョウイ </t>
    </rPh>
    <rPh sb="2" eb="3">
      <t xml:space="preserve">ナン </t>
    </rPh>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</si>
</sst>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000"/>
    <numFmt numFmtId="177" formatCode="0.0000_ "/>
  </numFmts>
  <fonts count="23">
    <font>
      <sz val="12"/>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游ゴシック"/>
      <family val="3"/>
      <charset val="128"/>
      <scheme val="minor"/>
    </font>
    <font>
      <b/>
      <sz val="11"/>
      <color theme="1"/>
      <name val="游ゴシック"/>
      <family val="3"/>
      <charset val="128"/>
      <scheme val="minor"/>
    </font>
    <font>
      <sz val="12"/>
      <color theme="1"/>
      <name val="游ゴシック"/>
      <family val="2"/>
      <charset val="128"/>
      <scheme val="minor"/>
    </font>
    <font>
      <sz val="10"/>
      <color theme="1"/>
      <name val="游ゴシック"/>
      <family val="3"/>
      <charset val="128"/>
      <scheme val="minor"/>
    </font>
    <font>
      <b/>
      <sz val="11"/>
      <color rgb="FF000000"/>
      <name val="Calibri"/>
      <family val="2"/>
    </font>
    <font>
      <b/>
      <sz val="11"/>
      <color rgb="FF000000"/>
      <name val="游ゴシック"/>
      <family val="3"/>
      <charset val="128"/>
      <scheme val="minor"/>
    </font>
    <font>
      <b/>
      <sz val="12"/>
      <color theme="1"/>
      <name val="游ゴシック"/>
      <family val="3"/>
      <charset val="128"/>
      <scheme val="minor"/>
    </font>
    <font>
      <sz val="10"/>
      <color rgb="FFFF0000"/>
      <name val="游ゴシック"/>
      <family val="2"/>
      <charset val="128"/>
      <scheme val="minor"/>
    </font>
    <font>
      <b/>
      <sz val="10"/>
      <color theme="1"/>
      <name val="游ゴシック"/>
      <family val="3"/>
      <charset val="128"/>
      <scheme val="minor"/>
    </font>
    <font>
      <b/>
      <u/>
      <sz val="10"/>
      <color rgb="FFFF0000"/>
      <name val="游ゴシック"/>
      <family val="3"/>
      <charset val="128"/>
      <scheme val="minor"/>
    </font>
    <font>
      <b/>
      <sz val="14"/>
      <color theme="1"/>
      <name val="游ゴシック"/>
      <family val="3"/>
      <charset val="128"/>
      <scheme val="minor"/>
    </font>
    <font>
      <sz val="8"/>
      <color theme="1"/>
      <name val="游ゴシック"/>
      <family val="2"/>
      <charset val="128"/>
      <scheme val="minor"/>
    </font>
    <font>
      <u/>
      <sz val="12"/>
      <color rgb="FFFF0000"/>
      <name val="游ゴシック"/>
      <family val="2"/>
      <charset val="128"/>
      <scheme val="minor"/>
    </font>
    <font>
      <sz val="12"/>
      <color rgb="FF000000"/>
      <name val="游ゴシック"/>
      <family val="3"/>
      <charset val="128"/>
      <scheme val="minor"/>
    </font>
    <font>
      <sz val="12"/>
      <color theme="1"/>
      <name val="游ゴシック"/>
      <family val="3"/>
      <charset val="128"/>
      <scheme val="minor"/>
    </font>
    <font>
      <b/>
      <u/>
      <sz val="12"/>
      <color rgb="FFFF0000"/>
      <name val="游ゴシック"/>
      <family val="3"/>
      <charset val="128"/>
      <scheme val="minor"/>
    </font>
    <font>
      <sz val="12"/>
      <name val="游ゴシック"/>
      <family val="3"/>
      <charset val="128"/>
      <scheme val="minor"/>
    </font>
  </fonts>
  <fills count="11">
    <fill>
      <patternFill patternType="none"/>
    </fill>
    <fill>
      <patternFill patternType="gray125"/>
    </fill>
    <fill>
      <patternFill patternType="solid">
        <fgColor theme="7"/>
        <bgColor indexed="64"/>
      </patternFill>
    </fill>
    <fill>
      <patternFill patternType="solid">
        <fgColor rgb="FFFFC0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9" tint="0.79998168889431442"/>
        <bgColor indexed="64"/>
      </patternFill>
    </fill>
  </fills>
  <borders count="26">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medium">
        <color auto="1"/>
      </left>
      <right style="medium">
        <color auto="1"/>
      </right>
      <top/>
      <bottom style="medium">
        <color auto="1"/>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indexed="64"/>
      </top>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right/>
      <top style="medium">
        <color indexed="64"/>
      </top>
      <bottom style="medium">
        <color indexed="64"/>
      </bottom>
      <diagonal/>
    </border>
  </borders>
  <cellStyleXfs count="3">
    <xf numFmtId="0" fontId="0" fillId="0" borderId="0">
      <alignment vertical="center"/>
    </xf>
    <xf numFmtId="0" fontId="8" fillId="0" borderId="0">
      <alignment vertical="center"/>
    </xf>
    <xf numFmtId="0" fontId="8" fillId="0" borderId="0"/>
  </cellStyleXfs>
  <cellXfs count="149">
    <xf numFmtId="0" fontId="0" fillId="0" borderId="0" xfId="0">
      <alignment vertical="center"/>
    </xf>
    <xf numFmtId="0" fontId="4" fillId="0" borderId="0" xfId="0" applyFont="1" applyAlignment="1"/>
    <xf numFmtId="0" fontId="4" fillId="2" borderId="1" xfId="0" applyFont="1" applyFill="1" applyBorder="1" applyAlignment="1">
      <alignment horizontal="center"/>
    </xf>
    <xf numFmtId="0" fontId="6" fillId="0" borderId="0" xfId="0" applyFont="1" applyBorder="1" applyAlignment="1">
      <alignment horizontal="center"/>
    </xf>
    <xf numFmtId="0" fontId="6" fillId="0" borderId="2" xfId="0" applyFont="1" applyBorder="1" applyAlignment="1">
      <alignment horizontal="center"/>
    </xf>
    <xf numFmtId="0" fontId="6" fillId="0" borderId="4" xfId="0" applyFont="1" applyBorder="1" applyAlignment="1">
      <alignment horizontal="center"/>
    </xf>
    <xf numFmtId="0" fontId="4" fillId="0" borderId="0" xfId="0" applyFont="1" applyFill="1" applyBorder="1" applyAlignment="1">
      <alignment horizontal="center"/>
    </xf>
    <xf numFmtId="0" fontId="6" fillId="2" borderId="2" xfId="0" applyFont="1" applyFill="1" applyBorder="1" applyAlignment="1">
      <alignment horizontal="center"/>
    </xf>
    <xf numFmtId="0" fontId="6" fillId="2" borderId="4" xfId="0" applyFont="1" applyFill="1" applyBorder="1" applyAlignment="1">
      <alignment horizontal="center"/>
    </xf>
    <xf numFmtId="0" fontId="3" fillId="0" borderId="0" xfId="0" applyFont="1" applyAlignment="1"/>
    <xf numFmtId="0" fontId="4" fillId="0" borderId="5" xfId="0" applyFont="1" applyBorder="1" applyAlignment="1"/>
    <xf numFmtId="0" fontId="4" fillId="0" borderId="6" xfId="0" applyFont="1" applyBorder="1" applyAlignment="1"/>
    <xf numFmtId="0" fontId="4" fillId="0" borderId="2" xfId="0" applyFont="1" applyBorder="1" applyAlignment="1"/>
    <xf numFmtId="0" fontId="4" fillId="0" borderId="4" xfId="0" applyFont="1" applyBorder="1" applyAlignment="1"/>
    <xf numFmtId="0" fontId="3" fillId="3" borderId="1" xfId="0" applyFont="1" applyFill="1" applyBorder="1" applyAlignment="1"/>
    <xf numFmtId="0" fontId="3" fillId="3" borderId="7" xfId="0" applyFont="1" applyFill="1" applyBorder="1" applyAlignment="1"/>
    <xf numFmtId="0" fontId="6" fillId="0" borderId="9" xfId="0" applyFont="1" applyBorder="1" applyAlignment="1">
      <alignment horizontal="center"/>
    </xf>
    <xf numFmtId="0" fontId="6" fillId="0" borderId="6" xfId="0" applyFont="1" applyBorder="1" applyAlignment="1">
      <alignment horizontal="center"/>
    </xf>
    <xf numFmtId="0" fontId="4" fillId="2" borderId="10" xfId="0" applyFont="1" applyFill="1" applyBorder="1" applyAlignment="1">
      <alignment horizontal="center"/>
    </xf>
    <xf numFmtId="0" fontId="6" fillId="0" borderId="8" xfId="0" applyFont="1" applyBorder="1" applyAlignment="1">
      <alignment horizontal="center"/>
    </xf>
    <xf numFmtId="0" fontId="6" fillId="0" borderId="5" xfId="0" applyFont="1" applyBorder="1" applyAlignment="1">
      <alignment horizontal="center"/>
    </xf>
    <xf numFmtId="0" fontId="3" fillId="2" borderId="10" xfId="0" applyFont="1" applyFill="1" applyBorder="1" applyAlignment="1">
      <alignment horizontal="center"/>
    </xf>
    <xf numFmtId="0" fontId="3" fillId="2" borderId="7" xfId="0" applyFont="1" applyFill="1" applyBorder="1" applyAlignment="1">
      <alignment horizontal="center"/>
    </xf>
    <xf numFmtId="0" fontId="12" fillId="0" borderId="0" xfId="1" applyFont="1">
      <alignment vertical="center"/>
    </xf>
    <xf numFmtId="0" fontId="8" fillId="0" borderId="0" xfId="1">
      <alignment vertical="center"/>
    </xf>
    <xf numFmtId="0" fontId="13" fillId="0" borderId="0" xfId="1" applyFont="1">
      <alignment vertical="center"/>
    </xf>
    <xf numFmtId="0" fontId="8" fillId="0" borderId="0" xfId="2"/>
    <xf numFmtId="0" fontId="7" fillId="0" borderId="0" xfId="1" applyFont="1">
      <alignment vertical="center"/>
    </xf>
    <xf numFmtId="0" fontId="3" fillId="0" borderId="0" xfId="1" applyFont="1">
      <alignment vertical="center"/>
    </xf>
    <xf numFmtId="0" fontId="6" fillId="0" borderId="0" xfId="1" applyFont="1">
      <alignment vertical="center"/>
    </xf>
    <xf numFmtId="0" fontId="14" fillId="0" borderId="0" xfId="2" applyFont="1"/>
    <xf numFmtId="0" fontId="6" fillId="0" borderId="0" xfId="2" applyFont="1"/>
    <xf numFmtId="0" fontId="15" fillId="0" borderId="0" xfId="2" applyFont="1"/>
    <xf numFmtId="0" fontId="9" fillId="0" borderId="0" xfId="1" applyFont="1">
      <alignment vertical="center"/>
    </xf>
    <xf numFmtId="49" fontId="9" fillId="0" borderId="0" xfId="1" applyNumberFormat="1" applyFont="1">
      <alignment vertical="center"/>
    </xf>
    <xf numFmtId="0" fontId="12" fillId="0" borderId="0" xfId="2" applyFont="1" applyAlignment="1">
      <alignment vertical="center"/>
    </xf>
    <xf numFmtId="0" fontId="8" fillId="0" borderId="0" xfId="2" applyAlignment="1">
      <alignment vertical="center"/>
    </xf>
    <xf numFmtId="0" fontId="16" fillId="0" borderId="0" xfId="1" applyFont="1">
      <alignment vertical="center"/>
    </xf>
    <xf numFmtId="0" fontId="12" fillId="4" borderId="3" xfId="2" applyFont="1" applyFill="1" applyBorder="1" applyAlignment="1">
      <alignment horizontal="center" vertical="center"/>
    </xf>
    <xf numFmtId="49" fontId="12" fillId="4" borderId="3" xfId="2" applyNumberFormat="1" applyFont="1" applyFill="1" applyBorder="1" applyAlignment="1">
      <alignment horizontal="center" vertical="center"/>
    </xf>
    <xf numFmtId="0" fontId="8" fillId="0" borderId="3" xfId="2" applyFill="1" applyBorder="1" applyAlignment="1">
      <alignment horizontal="center" vertical="center"/>
    </xf>
    <xf numFmtId="49" fontId="0" fillId="0" borderId="3" xfId="2" applyNumberFormat="1" applyFont="1" applyFill="1" applyBorder="1" applyAlignment="1">
      <alignment vertical="center"/>
    </xf>
    <xf numFmtId="0" fontId="0" fillId="5" borderId="3" xfId="2" applyFont="1" applyFill="1" applyBorder="1" applyAlignment="1">
      <alignment horizontal="center" vertical="center"/>
    </xf>
    <xf numFmtId="49" fontId="0" fillId="5" borderId="3" xfId="2" applyNumberFormat="1" applyFont="1" applyFill="1" applyBorder="1" applyAlignment="1">
      <alignment vertical="center"/>
    </xf>
    <xf numFmtId="0" fontId="17" fillId="0" borderId="0" xfId="1" applyFont="1">
      <alignment vertical="center"/>
    </xf>
    <xf numFmtId="0" fontId="8" fillId="0" borderId="3" xfId="1" applyBorder="1" applyAlignment="1">
      <alignment horizontal="center" vertical="center"/>
    </xf>
    <xf numFmtId="0" fontId="8" fillId="6" borderId="3" xfId="1" applyFill="1" applyBorder="1" applyAlignment="1">
      <alignment horizontal="center" vertical="center"/>
    </xf>
    <xf numFmtId="0" fontId="8" fillId="5" borderId="3" xfId="2" applyFill="1" applyBorder="1" applyAlignment="1">
      <alignment horizontal="center" vertical="center"/>
    </xf>
    <xf numFmtId="0" fontId="8" fillId="0" borderId="3" xfId="1" applyBorder="1">
      <alignment vertical="center"/>
    </xf>
    <xf numFmtId="0" fontId="8" fillId="6" borderId="3" xfId="1" applyFill="1" applyBorder="1">
      <alignment vertical="center"/>
    </xf>
    <xf numFmtId="49" fontId="8" fillId="0" borderId="3" xfId="2" applyNumberFormat="1" applyFill="1" applyBorder="1" applyAlignment="1">
      <alignment vertical="center"/>
    </xf>
    <xf numFmtId="49" fontId="8" fillId="5" borderId="3" xfId="2" applyNumberFormat="1" applyFill="1" applyBorder="1" applyAlignment="1">
      <alignment vertical="center"/>
    </xf>
    <xf numFmtId="0" fontId="12" fillId="6" borderId="0" xfId="1" applyFont="1" applyFill="1" applyAlignment="1">
      <alignment horizontal="center" vertical="center"/>
    </xf>
    <xf numFmtId="49" fontId="18" fillId="6" borderId="0" xfId="1" applyNumberFormat="1" applyFont="1" applyFill="1">
      <alignment vertical="center"/>
    </xf>
    <xf numFmtId="0" fontId="8" fillId="6" borderId="0" xfId="1" applyFill="1">
      <alignment vertical="center"/>
    </xf>
    <xf numFmtId="0" fontId="0" fillId="0" borderId="3" xfId="2" applyFont="1" applyFill="1" applyBorder="1" applyAlignment="1">
      <alignment horizontal="center" vertical="center"/>
    </xf>
    <xf numFmtId="0" fontId="8" fillId="4" borderId="3" xfId="1" applyFill="1" applyBorder="1" applyAlignment="1">
      <alignment horizontal="center" vertical="center"/>
    </xf>
    <xf numFmtId="0" fontId="8" fillId="7" borderId="3" xfId="1" applyFill="1" applyBorder="1" applyAlignment="1">
      <alignment horizontal="center" vertical="center"/>
    </xf>
    <xf numFmtId="0" fontId="8" fillId="4" borderId="3" xfId="1" applyFill="1" applyBorder="1">
      <alignment vertical="center"/>
    </xf>
    <xf numFmtId="0" fontId="8" fillId="7" borderId="3" xfId="1" applyFill="1" applyBorder="1">
      <alignment vertical="center"/>
    </xf>
    <xf numFmtId="0" fontId="12" fillId="7" borderId="0" xfId="1" applyFont="1" applyFill="1" applyAlignment="1">
      <alignment horizontal="center" vertical="center"/>
    </xf>
    <xf numFmtId="0" fontId="18" fillId="7" borderId="0" xfId="1" applyFont="1" applyFill="1">
      <alignment vertical="center"/>
    </xf>
    <xf numFmtId="0" fontId="8" fillId="7" borderId="0" xfId="1" applyFill="1">
      <alignment vertical="center"/>
    </xf>
    <xf numFmtId="0" fontId="8" fillId="0" borderId="3" xfId="1" applyBorder="1" applyAlignment="1">
      <alignment vertical="center"/>
    </xf>
    <xf numFmtId="0" fontId="8" fillId="0" borderId="11" xfId="1" applyBorder="1" applyAlignment="1">
      <alignment horizontal="center" vertical="center"/>
    </xf>
    <xf numFmtId="0" fontId="9" fillId="0" borderId="14" xfId="1" applyFont="1" applyFill="1" applyBorder="1" applyAlignment="1">
      <alignment vertical="center"/>
    </xf>
    <xf numFmtId="0" fontId="9" fillId="0" borderId="0" xfId="1" applyFont="1" applyFill="1" applyBorder="1" applyAlignment="1">
      <alignment vertical="center"/>
    </xf>
    <xf numFmtId="0" fontId="9" fillId="0" borderId="0" xfId="1" applyFont="1" applyAlignment="1">
      <alignment vertical="center"/>
    </xf>
    <xf numFmtId="0" fontId="7" fillId="0" borderId="0" xfId="1" applyFont="1" applyAlignment="1">
      <alignment vertical="center"/>
    </xf>
    <xf numFmtId="0" fontId="8" fillId="8" borderId="3" xfId="1" applyFill="1" applyBorder="1">
      <alignment vertical="center"/>
    </xf>
    <xf numFmtId="0" fontId="8" fillId="9" borderId="3" xfId="1" applyFill="1" applyBorder="1">
      <alignment vertical="center"/>
    </xf>
    <xf numFmtId="0" fontId="14" fillId="0" borderId="0" xfId="1" applyFont="1">
      <alignment vertical="center"/>
    </xf>
    <xf numFmtId="49" fontId="8" fillId="0" borderId="0" xfId="1" applyNumberFormat="1">
      <alignment vertical="center"/>
    </xf>
    <xf numFmtId="0" fontId="11" fillId="0" borderId="0" xfId="0" applyFont="1" applyAlignment="1">
      <alignment vertical="center"/>
    </xf>
    <xf numFmtId="0" fontId="12" fillId="3" borderId="3" xfId="2" applyFont="1" applyFill="1" applyBorder="1" applyAlignment="1">
      <alignment horizontal="center" vertical="center"/>
    </xf>
    <xf numFmtId="0" fontId="12" fillId="3" borderId="15" xfId="2" applyFont="1" applyFill="1" applyBorder="1" applyAlignment="1">
      <alignment horizontal="center" vertical="center"/>
    </xf>
    <xf numFmtId="176" fontId="8" fillId="4" borderId="12" xfId="2" applyNumberFormat="1" applyFill="1" applyBorder="1"/>
    <xf numFmtId="0" fontId="20" fillId="0" borderId="0" xfId="2" applyFont="1"/>
    <xf numFmtId="0" fontId="12" fillId="0" borderId="0" xfId="2" applyFont="1"/>
    <xf numFmtId="0" fontId="6" fillId="0" borderId="0" xfId="2" applyFont="1" applyAlignment="1">
      <alignment vertical="center"/>
    </xf>
    <xf numFmtId="0" fontId="21" fillId="0" borderId="0" xfId="2" applyFont="1"/>
    <xf numFmtId="0" fontId="2" fillId="0" borderId="0" xfId="2" applyFont="1" applyAlignment="1">
      <alignment vertical="center"/>
    </xf>
    <xf numFmtId="0" fontId="20" fillId="0" borderId="0" xfId="2" applyFont="1" applyAlignment="1">
      <alignment vertical="center"/>
    </xf>
    <xf numFmtId="0" fontId="10" fillId="0" borderId="0" xfId="0" applyFont="1" applyAlignment="1">
      <alignment vertical="center" wrapText="1"/>
    </xf>
    <xf numFmtId="0" fontId="7" fillId="0" borderId="0" xfId="0" applyFont="1">
      <alignment vertical="center"/>
    </xf>
    <xf numFmtId="176" fontId="8" fillId="0" borderId="18" xfId="2" applyNumberFormat="1" applyBorder="1"/>
    <xf numFmtId="0" fontId="0" fillId="0" borderId="0" xfId="0" applyAlignment="1">
      <alignment vertical="center"/>
    </xf>
    <xf numFmtId="177" fontId="0" fillId="0" borderId="12" xfId="0" applyNumberFormat="1" applyBorder="1">
      <alignment vertical="center"/>
    </xf>
    <xf numFmtId="176" fontId="8" fillId="0" borderId="12" xfId="2" applyNumberFormat="1" applyBorder="1"/>
    <xf numFmtId="14" fontId="19" fillId="0" borderId="12" xfId="2" applyNumberFormat="1" applyFont="1" applyBorder="1" applyAlignment="1"/>
    <xf numFmtId="14" fontId="19" fillId="0" borderId="13" xfId="2" applyNumberFormat="1" applyFont="1" applyBorder="1" applyAlignment="1"/>
    <xf numFmtId="0" fontId="0" fillId="0" borderId="0" xfId="0" applyBorder="1">
      <alignment vertical="center"/>
    </xf>
    <xf numFmtId="177" fontId="0" fillId="0" borderId="0" xfId="0" applyNumberFormat="1" applyBorder="1">
      <alignment vertical="center"/>
    </xf>
    <xf numFmtId="0" fontId="22" fillId="0" borderId="16" xfId="2" applyFont="1" applyBorder="1" applyAlignment="1"/>
    <xf numFmtId="0" fontId="22" fillId="0" borderId="17" xfId="2" applyFont="1" applyBorder="1" applyAlignment="1"/>
    <xf numFmtId="0" fontId="7" fillId="4" borderId="3" xfId="2" applyFont="1" applyFill="1" applyBorder="1" applyAlignment="1">
      <alignment horizontal="center"/>
    </xf>
    <xf numFmtId="0" fontId="12" fillId="4" borderId="3" xfId="0" applyFont="1" applyFill="1" applyBorder="1">
      <alignment vertical="center"/>
    </xf>
    <xf numFmtId="0" fontId="22" fillId="0" borderId="0" xfId="2" applyFont="1" applyBorder="1" applyAlignment="1"/>
    <xf numFmtId="0" fontId="7" fillId="4" borderId="11" xfId="2" applyFont="1" applyFill="1" applyBorder="1" applyAlignment="1">
      <alignment horizontal="center"/>
    </xf>
    <xf numFmtId="176" fontId="8" fillId="4" borderId="11" xfId="2" applyNumberFormat="1" applyFill="1" applyBorder="1"/>
    <xf numFmtId="176" fontId="8" fillId="4" borderId="13" xfId="2" applyNumberFormat="1" applyFill="1" applyBorder="1"/>
    <xf numFmtId="0" fontId="22" fillId="0" borderId="12" xfId="2" applyFont="1" applyBorder="1" applyAlignment="1"/>
    <xf numFmtId="176" fontId="8" fillId="0" borderId="11" xfId="2" applyNumberFormat="1" applyBorder="1"/>
    <xf numFmtId="176" fontId="8" fillId="0" borderId="13" xfId="2" applyNumberFormat="1" applyBorder="1"/>
    <xf numFmtId="177" fontId="0" fillId="0" borderId="11" xfId="0" applyNumberFormat="1" applyBorder="1">
      <alignment vertical="center"/>
    </xf>
    <xf numFmtId="177" fontId="0" fillId="0" borderId="13" xfId="0" applyNumberFormat="1" applyBorder="1">
      <alignment vertical="center"/>
    </xf>
    <xf numFmtId="0" fontId="0" fillId="0" borderId="19" xfId="0" applyBorder="1">
      <alignment vertical="center"/>
    </xf>
    <xf numFmtId="0" fontId="0" fillId="0" borderId="20" xfId="0" applyBorder="1">
      <alignment vertical="center"/>
    </xf>
    <xf numFmtId="0" fontId="0" fillId="0" borderId="5" xfId="0" applyBorder="1">
      <alignment vertical="center"/>
    </xf>
    <xf numFmtId="0" fontId="0" fillId="0" borderId="21" xfId="0" applyBorder="1">
      <alignment vertical="center"/>
    </xf>
    <xf numFmtId="0" fontId="0" fillId="0" borderId="6" xfId="0" applyBorder="1">
      <alignment vertical="center"/>
    </xf>
    <xf numFmtId="0" fontId="0" fillId="0" borderId="14" xfId="0" applyBorder="1">
      <alignment vertical="center"/>
    </xf>
    <xf numFmtId="0" fontId="0" fillId="0" borderId="22" xfId="0" applyBorder="1">
      <alignment vertical="center"/>
    </xf>
    <xf numFmtId="0" fontId="0" fillId="0" borderId="23" xfId="0" applyBorder="1">
      <alignment vertical="center"/>
    </xf>
    <xf numFmtId="0" fontId="0" fillId="0" borderId="2" xfId="0" applyBorder="1">
      <alignment vertical="center"/>
    </xf>
    <xf numFmtId="0" fontId="0" fillId="0" borderId="4" xfId="0" applyBorder="1">
      <alignment vertical="center"/>
    </xf>
    <xf numFmtId="0" fontId="0" fillId="0" borderId="24" xfId="0" applyBorder="1">
      <alignment vertical="center"/>
    </xf>
    <xf numFmtId="0" fontId="0" fillId="0" borderId="25" xfId="0" applyBorder="1">
      <alignment vertical="center"/>
    </xf>
    <xf numFmtId="0" fontId="0" fillId="0" borderId="7" xfId="0" applyBorder="1">
      <alignment vertical="center"/>
    </xf>
    <xf numFmtId="0" fontId="0" fillId="0" borderId="1" xfId="0" applyBorder="1" applyAlignment="1">
      <alignment horizontal="center" vertical="center"/>
    </xf>
    <xf numFmtId="0" fontId="0" fillId="0" borderId="22"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3" xfId="0" applyBorder="1" applyAlignment="1">
      <alignment horizontal="center" vertical="center"/>
    </xf>
    <xf numFmtId="0" fontId="0" fillId="0" borderId="14" xfId="0" applyBorder="1" applyAlignment="1">
      <alignment horizontal="center" vertical="center"/>
    </xf>
    <xf numFmtId="0" fontId="0" fillId="0" borderId="24" xfId="0"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21" xfId="0" applyBorder="1" applyAlignment="1">
      <alignment horizontal="center" vertical="center"/>
    </xf>
    <xf numFmtId="0" fontId="0" fillId="0" borderId="6" xfId="0" applyBorder="1" applyAlignment="1">
      <alignment horizontal="center" vertical="center"/>
    </xf>
    <xf numFmtId="0" fontId="8" fillId="0" borderId="11" xfId="1" applyFill="1" applyBorder="1" applyAlignment="1">
      <alignment horizontal="center" vertical="center"/>
    </xf>
    <xf numFmtId="0" fontId="8" fillId="0" borderId="12" xfId="1" applyFill="1" applyBorder="1" applyAlignment="1">
      <alignment horizontal="center" vertical="center"/>
    </xf>
    <xf numFmtId="0" fontId="8" fillId="0" borderId="13" xfId="1" applyFill="1" applyBorder="1" applyAlignment="1">
      <alignment horizontal="center" vertical="center"/>
    </xf>
    <xf numFmtId="0" fontId="8" fillId="0" borderId="3" xfId="1" applyBorder="1" applyAlignment="1">
      <alignment horizontal="center" vertical="center"/>
    </xf>
    <xf numFmtId="0" fontId="8" fillId="8" borderId="3" xfId="1" applyFill="1" applyBorder="1" applyAlignment="1">
      <alignment horizontal="center" vertical="center"/>
    </xf>
    <xf numFmtId="0" fontId="8" fillId="10" borderId="11" xfId="1" applyFill="1" applyBorder="1" applyAlignment="1">
      <alignment horizontal="center" vertical="center"/>
    </xf>
    <xf numFmtId="0" fontId="8" fillId="10" borderId="12" xfId="1" applyFill="1" applyBorder="1" applyAlignment="1">
      <alignment horizontal="center" vertical="center"/>
    </xf>
    <xf numFmtId="0" fontId="8" fillId="10" borderId="13" xfId="1" applyFill="1" applyBorder="1" applyAlignment="1">
      <alignment horizontal="center" vertical="center"/>
    </xf>
    <xf numFmtId="0" fontId="8" fillId="9" borderId="3" xfId="1" applyFill="1" applyBorder="1" applyAlignment="1">
      <alignment horizontal="center" vertical="center"/>
    </xf>
    <xf numFmtId="0" fontId="3" fillId="0" borderId="3" xfId="2" applyFont="1" applyFill="1" applyBorder="1" applyAlignment="1">
      <alignment horizontal="center" vertical="center"/>
    </xf>
    <xf numFmtId="0" fontId="6" fillId="0" borderId="3" xfId="2" applyFont="1" applyFill="1" applyBorder="1" applyAlignment="1">
      <alignment horizontal="center" vertical="center"/>
    </xf>
    <xf numFmtId="49" fontId="6" fillId="0" borderId="3" xfId="2" applyNumberFormat="1" applyFont="1" applyFill="1" applyBorder="1" applyAlignment="1">
      <alignment horizontal="left" vertical="center"/>
    </xf>
    <xf numFmtId="0" fontId="6" fillId="5" borderId="3" xfId="2" applyFont="1" applyFill="1" applyBorder="1" applyAlignment="1">
      <alignment horizontal="center" vertical="center"/>
    </xf>
    <xf numFmtId="49" fontId="6" fillId="5" borderId="3" xfId="2" applyNumberFormat="1" applyFont="1" applyFill="1" applyBorder="1" applyAlignment="1">
      <alignment horizontal="left" vertical="center"/>
    </xf>
    <xf numFmtId="0" fontId="6" fillId="5" borderId="3" xfId="2" applyFont="1" applyFill="1" applyBorder="1" applyAlignment="1">
      <alignment horizontal="left" vertical="center"/>
    </xf>
    <xf numFmtId="0" fontId="6" fillId="0" borderId="3" xfId="2" applyFont="1" applyFill="1" applyBorder="1" applyAlignment="1">
      <alignment horizontal="left" vertical="center"/>
    </xf>
    <xf numFmtId="0" fontId="12" fillId="4" borderId="3" xfId="2" applyFont="1" applyFill="1" applyBorder="1" applyAlignment="1">
      <alignment horizontal="center" vertical="center"/>
    </xf>
  </cellXfs>
  <cellStyles count="3">
    <cellStyle name="標準" xfId="0" builtinId="0"/>
    <cellStyle name="標準 2 2" xfId="2" xr:uid="{65511BC7-D4C7-40D2-8575-F6CFEC1EBE4E}"/>
    <cellStyle name="標準 3" xfId="1" xr:uid="{60CCA780-EA81-4BBC-973D-B8420724B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正規化していない株価データ</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'【解答】(演習１)株価(確率）'!$B$8</c:f>
              <c:strCache>
                <c:ptCount val="1"/>
                <c:pt idx="0">
                  <c:v>株価A</c:v>
                </c:pt>
              </c:strCache>
            </c:strRef>
          </c:tx>
          <c:spPr>
            <a:ln w="28575" cap="rnd">
              <a:solidFill>
                <a:schemeClr val="accent1"/>
              </a:solidFill>
              <a:round/>
            </a:ln>
            <a:effectLst/>
          </c:spPr>
          <c:marker>
            <c:symbol val="none"/>
          </c:marker>
          <c:val>
            <c:numRef>
              <c:f>'【解答】(演習１)株価(確率）'!$B$9:$B$112</c:f>
              <c:numCache>
                <c:formatCode>General</c:formatCode>
                <c:ptCount val="104"/>
                <c:pt idx="0">
                  <c:v>3510.4906367741619</c:v>
                </c:pt>
                <c:pt idx="1">
                  <c:v>2997.306178208974</c:v>
                </c:pt>
                <c:pt idx="2">
                  <c:v>2795.1923817755101</c:v>
                </c:pt>
                <c:pt idx="3">
                  <c:v>2975.1295082723382</c:v>
                </c:pt>
                <c:pt idx="4">
                  <c:v>4004.6579910430705</c:v>
                </c:pt>
                <c:pt idx="5">
                  <c:v>4065.0796980242717</c:v>
                </c:pt>
                <c:pt idx="6">
                  <c:v>3259.0779752863104</c:v>
                </c:pt>
                <c:pt idx="7">
                  <c:v>2964.0283210034549</c:v>
                </c:pt>
                <c:pt idx="8">
                  <c:v>3018.0227018848818</c:v>
                </c:pt>
                <c:pt idx="9">
                  <c:v>2798.0939488098156</c:v>
                </c:pt>
                <c:pt idx="10">
                  <c:v>3479.8896906688078</c:v>
                </c:pt>
                <c:pt idx="11">
                  <c:v>3375.632244512306</c:v>
                </c:pt>
                <c:pt idx="12">
                  <c:v>3558.8889016051116</c:v>
                </c:pt>
                <c:pt idx="13">
                  <c:v>2569.3887083315972</c:v>
                </c:pt>
                <c:pt idx="14">
                  <c:v>3830.9208199958935</c:v>
                </c:pt>
                <c:pt idx="15">
                  <c:v>3297.2579399584129</c:v>
                </c:pt>
                <c:pt idx="16">
                  <c:v>4307.1814214653914</c:v>
                </c:pt>
                <c:pt idx="17">
                  <c:v>3708.7946787290784</c:v>
                </c:pt>
                <c:pt idx="18">
                  <c:v>4021.2860732035992</c:v>
                </c:pt>
                <c:pt idx="19">
                  <c:v>3119.4854999469912</c:v>
                </c:pt>
                <c:pt idx="20">
                  <c:v>4053.7855886144866</c:v>
                </c:pt>
                <c:pt idx="21">
                  <c:v>4300.1459936441925</c:v>
                </c:pt>
                <c:pt idx="22">
                  <c:v>3208.8162288116901</c:v>
                </c:pt>
                <c:pt idx="23">
                  <c:v>3131.3624406231925</c:v>
                </c:pt>
                <c:pt idx="24">
                  <c:v>3151.994548771936</c:v>
                </c:pt>
                <c:pt idx="25">
                  <c:v>4215.4054730450689</c:v>
                </c:pt>
                <c:pt idx="26">
                  <c:v>3336.2672827954657</c:v>
                </c:pt>
                <c:pt idx="27">
                  <c:v>4350.2456238855184</c:v>
                </c:pt>
                <c:pt idx="28">
                  <c:v>3381.2464830682279</c:v>
                </c:pt>
                <c:pt idx="29">
                  <c:v>3406.8751465456621</c:v>
                </c:pt>
                <c:pt idx="30">
                  <c:v>3066.0907934199695</c:v>
                </c:pt>
                <c:pt idx="31">
                  <c:v>3511.389431198586</c:v>
                </c:pt>
                <c:pt idx="32">
                  <c:v>3256.3270948291042</c:v>
                </c:pt>
                <c:pt idx="33">
                  <c:v>3764.0104174356738</c:v>
                </c:pt>
                <c:pt idx="34">
                  <c:v>3690.1022844804311</c:v>
                </c:pt>
                <c:pt idx="35">
                  <c:v>4284.0644431243181</c:v>
                </c:pt>
                <c:pt idx="36">
                  <c:v>3238.015291855249</c:v>
                </c:pt>
                <c:pt idx="37">
                  <c:v>3560.8003689112352</c:v>
                </c:pt>
                <c:pt idx="38">
                  <c:v>3008.635139111736</c:v>
                </c:pt>
                <c:pt idx="39">
                  <c:v>3490.5853976071703</c:v>
                </c:pt>
                <c:pt idx="40">
                  <c:v>2716.5830968226701</c:v>
                </c:pt>
                <c:pt idx="41">
                  <c:v>3197.4308632588045</c:v>
                </c:pt>
                <c:pt idx="42">
                  <c:v>3831.597208316809</c:v>
                </c:pt>
                <c:pt idx="43">
                  <c:v>3336.2417695302311</c:v>
                </c:pt>
                <c:pt idx="44">
                  <c:v>4504.9665116906181</c:v>
                </c:pt>
                <c:pt idx="45">
                  <c:v>3378.2638054224863</c:v>
                </c:pt>
                <c:pt idx="46">
                  <c:v>3566.6200961323734</c:v>
                </c:pt>
                <c:pt idx="47">
                  <c:v>4041.4337172236337</c:v>
                </c:pt>
                <c:pt idx="48">
                  <c:v>3614.8757955876986</c:v>
                </c:pt>
                <c:pt idx="49">
                  <c:v>3811.5047143814404</c:v>
                </c:pt>
                <c:pt idx="50">
                  <c:v>3517.2759354945838</c:v>
                </c:pt>
                <c:pt idx="51">
                  <c:v>3885.6453832681491</c:v>
                </c:pt>
                <c:pt idx="52">
                  <c:v>3105.1004811029939</c:v>
                </c:pt>
                <c:pt idx="53">
                  <c:v>3549.1749693332217</c:v>
                </c:pt>
                <c:pt idx="54">
                  <c:v>3214.1560181506729</c:v>
                </c:pt>
                <c:pt idx="55">
                  <c:v>5489.3100039538449</c:v>
                </c:pt>
                <c:pt idx="56">
                  <c:v>3164.0831693037553</c:v>
                </c:pt>
                <c:pt idx="57">
                  <c:v>3420.9937025221952</c:v>
                </c:pt>
                <c:pt idx="58">
                  <c:v>3535.1176918068281</c:v>
                </c:pt>
                <c:pt idx="59">
                  <c:v>3890.6996121736433</c:v>
                </c:pt>
                <c:pt idx="60">
                  <c:v>4062.6658946605471</c:v>
                </c:pt>
                <c:pt idx="61">
                  <c:v>2943.3714679817213</c:v>
                </c:pt>
                <c:pt idx="62">
                  <c:v>3736.8081353870371</c:v>
                </c:pt>
                <c:pt idx="63">
                  <c:v>3829.3777454124292</c:v>
                </c:pt>
                <c:pt idx="64">
                  <c:v>2979.6980207195593</c:v>
                </c:pt>
                <c:pt idx="65">
                  <c:v>2516.217056202544</c:v>
                </c:pt>
                <c:pt idx="66">
                  <c:v>2828.0074007155276</c:v>
                </c:pt>
                <c:pt idx="67">
                  <c:v>3620.2107353587376</c:v>
                </c:pt>
                <c:pt idx="68">
                  <c:v>3823.8143052093492</c:v>
                </c:pt>
                <c:pt idx="69">
                  <c:v>3872.5128787277631</c:v>
                </c:pt>
                <c:pt idx="70">
                  <c:v>3134.5821096205027</c:v>
                </c:pt>
                <c:pt idx="71">
                  <c:v>4120.9655696678255</c:v>
                </c:pt>
                <c:pt idx="72">
                  <c:v>3346.3776405521089</c:v>
                </c:pt>
                <c:pt idx="73">
                  <c:v>3946.1964159363538</c:v>
                </c:pt>
                <c:pt idx="74">
                  <c:v>3987.3242653970997</c:v>
                </c:pt>
                <c:pt idx="75">
                  <c:v>4293.3326880989725</c:v>
                </c:pt>
                <c:pt idx="76">
                  <c:v>3611.1339129099779</c:v>
                </c:pt>
                <c:pt idx="77">
                  <c:v>3211.3503756684008</c:v>
                </c:pt>
                <c:pt idx="78">
                  <c:v>4008.894604301197</c:v>
                </c:pt>
                <c:pt idx="79">
                  <c:v>3055.2145057528101</c:v>
                </c:pt>
                <c:pt idx="80">
                  <c:v>3246.7429934301713</c:v>
                </c:pt>
                <c:pt idx="81">
                  <c:v>4008.066804247911</c:v>
                </c:pt>
                <c:pt idx="82">
                  <c:v>4384.0112671165343</c:v>
                </c:pt>
                <c:pt idx="83">
                  <c:v>4025.5450604192524</c:v>
                </c:pt>
                <c:pt idx="84">
                  <c:v>2312.738350192194</c:v>
                </c:pt>
                <c:pt idx="85">
                  <c:v>3778.7966471971095</c:v>
                </c:pt>
                <c:pt idx="86">
                  <c:v>2338.25544499852</c:v>
                </c:pt>
                <c:pt idx="87">
                  <c:v>3390.0514312830683</c:v>
                </c:pt>
                <c:pt idx="88">
                  <c:v>3088.7893208534833</c:v>
                </c:pt>
                <c:pt idx="89">
                  <c:v>2937.3575572848004</c:v>
                </c:pt>
                <c:pt idx="90">
                  <c:v>3344.701036741606</c:v>
                </c:pt>
                <c:pt idx="91">
                  <c:v>3500.2077082678229</c:v>
                </c:pt>
                <c:pt idx="92">
                  <c:v>3085.2150485221491</c:v>
                </c:pt>
                <c:pt idx="93">
                  <c:v>4572.4208975905985</c:v>
                </c:pt>
                <c:pt idx="94">
                  <c:v>3275.623349641236</c:v>
                </c:pt>
                <c:pt idx="95">
                  <c:v>3273.870733409713</c:v>
                </c:pt>
                <c:pt idx="96">
                  <c:v>3750.1162187743403</c:v>
                </c:pt>
                <c:pt idx="97">
                  <c:v>4398.8975427169689</c:v>
                </c:pt>
                <c:pt idx="98">
                  <c:v>2945.3818195596477</c:v>
                </c:pt>
                <c:pt idx="99">
                  <c:v>4144.6995267844195</c:v>
                </c:pt>
                <c:pt idx="100">
                  <c:v>4215.4773807089696</c:v>
                </c:pt>
                <c:pt idx="101">
                  <c:v>2726.1743643241502</c:v>
                </c:pt>
                <c:pt idx="102">
                  <c:v>3429.5652382722315</c:v>
                </c:pt>
                <c:pt idx="103">
                  <c:v>3185.1190648512102</c:v>
                </c:pt>
              </c:numCache>
            </c:numRef>
          </c:val>
          <c:smooth val="0"/>
          <c:extLst>
            <c:ext xmlns:c16="http://schemas.microsoft.com/office/drawing/2014/chart" uri="{C3380CC4-5D6E-409C-BE32-E72D297353CC}">
              <c16:uniqueId val="{00000000-5C56-4265-B262-2EB5FA6480C0}"/>
            </c:ext>
          </c:extLst>
        </c:ser>
        <c:ser>
          <c:idx val="1"/>
          <c:order val="1"/>
          <c:tx>
            <c:strRef>
              <c:f>'【解答】(演習１)株価(確率）'!$C$8</c:f>
              <c:strCache>
                <c:ptCount val="1"/>
                <c:pt idx="0">
                  <c:v>株価B</c:v>
                </c:pt>
              </c:strCache>
            </c:strRef>
          </c:tx>
          <c:spPr>
            <a:ln w="28575" cap="rnd">
              <a:solidFill>
                <a:srgbClr val="FF0000"/>
              </a:solidFill>
              <a:round/>
            </a:ln>
            <a:effectLst/>
          </c:spPr>
          <c:marker>
            <c:symbol val="none"/>
          </c:marker>
          <c:val>
            <c:numRef>
              <c:f>'【解答】(演習１)株価(確率）'!$C$9:$C$112</c:f>
              <c:numCache>
                <c:formatCode>General</c:formatCode>
                <c:ptCount val="104"/>
                <c:pt idx="0">
                  <c:v>302.69168135805154</c:v>
                </c:pt>
                <c:pt idx="1">
                  <c:v>346.61798745789014</c:v>
                </c:pt>
                <c:pt idx="2">
                  <c:v>281.32007836410077</c:v>
                </c:pt>
                <c:pt idx="3">
                  <c:v>328.10363256988114</c:v>
                </c:pt>
                <c:pt idx="4">
                  <c:v>268.12738455213065</c:v>
                </c:pt>
                <c:pt idx="5">
                  <c:v>296.62224166954468</c:v>
                </c:pt>
                <c:pt idx="6">
                  <c:v>294.75827121624764</c:v>
                </c:pt>
                <c:pt idx="7">
                  <c:v>307.24307768787975</c:v>
                </c:pt>
                <c:pt idx="8">
                  <c:v>323.32295806555095</c:v>
                </c:pt>
                <c:pt idx="9">
                  <c:v>278.48898998916098</c:v>
                </c:pt>
                <c:pt idx="10">
                  <c:v>333.15388814981026</c:v>
                </c:pt>
                <c:pt idx="11">
                  <c:v>281.86298916211035</c:v>
                </c:pt>
                <c:pt idx="12">
                  <c:v>311.69716274797639</c:v>
                </c:pt>
                <c:pt idx="13">
                  <c:v>328.46476315874588</c:v>
                </c:pt>
                <c:pt idx="14">
                  <c:v>382.30550799988066</c:v>
                </c:pt>
                <c:pt idx="15">
                  <c:v>372.17725465147424</c:v>
                </c:pt>
                <c:pt idx="16">
                  <c:v>319.13581696749998</c:v>
                </c:pt>
                <c:pt idx="17">
                  <c:v>398.2273068266332</c:v>
                </c:pt>
                <c:pt idx="18">
                  <c:v>297.86615949142754</c:v>
                </c:pt>
                <c:pt idx="19">
                  <c:v>300.25786775092848</c:v>
                </c:pt>
                <c:pt idx="20">
                  <c:v>282.59859766250173</c:v>
                </c:pt>
                <c:pt idx="21">
                  <c:v>396.51023646068984</c:v>
                </c:pt>
                <c:pt idx="22">
                  <c:v>321.77852381036155</c:v>
                </c:pt>
                <c:pt idx="23">
                  <c:v>267.21629806901888</c:v>
                </c:pt>
                <c:pt idx="24">
                  <c:v>246.3066153351821</c:v>
                </c:pt>
                <c:pt idx="25">
                  <c:v>329.34936196777966</c:v>
                </c:pt>
                <c:pt idx="26">
                  <c:v>322.69210024928373</c:v>
                </c:pt>
                <c:pt idx="27">
                  <c:v>365.22370769087161</c:v>
                </c:pt>
                <c:pt idx="28">
                  <c:v>317.51397425922738</c:v>
                </c:pt>
                <c:pt idx="29">
                  <c:v>367.7190893470426</c:v>
                </c:pt>
                <c:pt idx="30">
                  <c:v>384.10839959336442</c:v>
                </c:pt>
                <c:pt idx="31">
                  <c:v>316.23551264703286</c:v>
                </c:pt>
                <c:pt idx="32">
                  <c:v>321.83149958434484</c:v>
                </c:pt>
                <c:pt idx="33">
                  <c:v>304.89620419411051</c:v>
                </c:pt>
                <c:pt idx="34">
                  <c:v>329.26027945788826</c:v>
                </c:pt>
                <c:pt idx="35">
                  <c:v>311.74021495607263</c:v>
                </c:pt>
                <c:pt idx="36">
                  <c:v>305.53220613853949</c:v>
                </c:pt>
                <c:pt idx="37">
                  <c:v>329.21451697726189</c:v>
                </c:pt>
                <c:pt idx="38">
                  <c:v>276.82000189980164</c:v>
                </c:pt>
                <c:pt idx="39">
                  <c:v>340.99261734565295</c:v>
                </c:pt>
                <c:pt idx="40">
                  <c:v>320.80966690533432</c:v>
                </c:pt>
                <c:pt idx="41">
                  <c:v>336.78988376147782</c:v>
                </c:pt>
                <c:pt idx="42">
                  <c:v>333.78793928834182</c:v>
                </c:pt>
                <c:pt idx="43">
                  <c:v>327.13804839746695</c:v>
                </c:pt>
                <c:pt idx="44">
                  <c:v>294.17223189236381</c:v>
                </c:pt>
                <c:pt idx="45">
                  <c:v>347.83909139955563</c:v>
                </c:pt>
                <c:pt idx="46">
                  <c:v>293.07497080811447</c:v>
                </c:pt>
                <c:pt idx="47">
                  <c:v>352.63779287730506</c:v>
                </c:pt>
                <c:pt idx="48">
                  <c:v>365.22746093563768</c:v>
                </c:pt>
                <c:pt idx="49">
                  <c:v>372.27963523359062</c:v>
                </c:pt>
                <c:pt idx="50">
                  <c:v>317.54760249867184</c:v>
                </c:pt>
                <c:pt idx="51">
                  <c:v>339.29144421864669</c:v>
                </c:pt>
                <c:pt idx="52">
                  <c:v>286.65644913381027</c:v>
                </c:pt>
                <c:pt idx="53">
                  <c:v>311.81744100480626</c:v>
                </c:pt>
                <c:pt idx="54">
                  <c:v>329.44596871358925</c:v>
                </c:pt>
                <c:pt idx="55">
                  <c:v>313.02133671046209</c:v>
                </c:pt>
                <c:pt idx="56">
                  <c:v>305.23632712443521</c:v>
                </c:pt>
                <c:pt idx="57">
                  <c:v>301.98533551931814</c:v>
                </c:pt>
                <c:pt idx="58">
                  <c:v>316.18232475374742</c:v>
                </c:pt>
                <c:pt idx="59">
                  <c:v>327.23737531161214</c:v>
                </c:pt>
                <c:pt idx="60">
                  <c:v>334.41105704955078</c:v>
                </c:pt>
                <c:pt idx="61">
                  <c:v>299.48485446431914</c:v>
                </c:pt>
                <c:pt idx="62">
                  <c:v>318.53080146501668</c:v>
                </c:pt>
                <c:pt idx="63">
                  <c:v>421.17945294360038</c:v>
                </c:pt>
                <c:pt idx="64">
                  <c:v>324.93520026596707</c:v>
                </c:pt>
                <c:pt idx="65">
                  <c:v>342.18296042054141</c:v>
                </c:pt>
                <c:pt idx="66">
                  <c:v>282.11725602414401</c:v>
                </c:pt>
                <c:pt idx="67">
                  <c:v>324.65076411486092</c:v>
                </c:pt>
                <c:pt idx="68">
                  <c:v>380.35625554592406</c:v>
                </c:pt>
                <c:pt idx="69">
                  <c:v>331.40648870741563</c:v>
                </c:pt>
                <c:pt idx="70">
                  <c:v>288.5452596248025</c:v>
                </c:pt>
                <c:pt idx="71">
                  <c:v>342.07700385437971</c:v>
                </c:pt>
                <c:pt idx="72">
                  <c:v>314.06722843464951</c:v>
                </c:pt>
                <c:pt idx="73">
                  <c:v>355.30353376396715</c:v>
                </c:pt>
                <c:pt idx="74">
                  <c:v>263.36639223419616</c:v>
                </c:pt>
                <c:pt idx="75">
                  <c:v>258.33134210825517</c:v>
                </c:pt>
                <c:pt idx="76">
                  <c:v>327.89169157936732</c:v>
                </c:pt>
                <c:pt idx="77">
                  <c:v>250.82662703021242</c:v>
                </c:pt>
                <c:pt idx="78">
                  <c:v>276.08458241521521</c:v>
                </c:pt>
                <c:pt idx="79">
                  <c:v>329.26676916727001</c:v>
                </c:pt>
                <c:pt idx="80">
                  <c:v>335.21908614407045</c:v>
                </c:pt>
                <c:pt idx="81">
                  <c:v>341.39105228734951</c:v>
                </c:pt>
                <c:pt idx="82">
                  <c:v>354.26885510213936</c:v>
                </c:pt>
                <c:pt idx="83">
                  <c:v>326.54183158815044</c:v>
                </c:pt>
                <c:pt idx="84">
                  <c:v>265.77370237348464</c:v>
                </c:pt>
                <c:pt idx="85">
                  <c:v>365.13830109658778</c:v>
                </c:pt>
                <c:pt idx="86">
                  <c:v>319.33269507582196</c:v>
                </c:pt>
                <c:pt idx="87">
                  <c:v>298.20579550965221</c:v>
                </c:pt>
                <c:pt idx="88">
                  <c:v>315.27558745879423</c:v>
                </c:pt>
                <c:pt idx="89">
                  <c:v>297.9808584862937</c:v>
                </c:pt>
                <c:pt idx="90">
                  <c:v>257.74520838498989</c:v>
                </c:pt>
                <c:pt idx="91">
                  <c:v>293.52100613311944</c:v>
                </c:pt>
                <c:pt idx="92">
                  <c:v>320.5307133584285</c:v>
                </c:pt>
                <c:pt idx="93">
                  <c:v>296.95332567756839</c:v>
                </c:pt>
                <c:pt idx="94">
                  <c:v>351.3608420083799</c:v>
                </c:pt>
                <c:pt idx="95">
                  <c:v>305.16611465707007</c:v>
                </c:pt>
                <c:pt idx="96">
                  <c:v>344.16188430058071</c:v>
                </c:pt>
                <c:pt idx="97">
                  <c:v>293.49209486518771</c:v>
                </c:pt>
                <c:pt idx="98">
                  <c:v>308.45947874522676</c:v>
                </c:pt>
                <c:pt idx="99">
                  <c:v>334.18889547504017</c:v>
                </c:pt>
                <c:pt idx="100">
                  <c:v>325.45678755267369</c:v>
                </c:pt>
                <c:pt idx="101">
                  <c:v>351.71399916488468</c:v>
                </c:pt>
                <c:pt idx="102">
                  <c:v>286.87601885479955</c:v>
                </c:pt>
                <c:pt idx="103">
                  <c:v>279.54059257184559</c:v>
                </c:pt>
              </c:numCache>
            </c:numRef>
          </c:val>
          <c:smooth val="0"/>
          <c:extLst>
            <c:ext xmlns:c16="http://schemas.microsoft.com/office/drawing/2014/chart" uri="{C3380CC4-5D6E-409C-BE32-E72D297353CC}">
              <c16:uniqueId val="{00000001-5C56-4265-B262-2EB5FA6480C0}"/>
            </c:ext>
          </c:extLst>
        </c:ser>
        <c:dLbls>
          <c:showLegendKey val="0"/>
          <c:showVal val="0"/>
          <c:showCatName val="0"/>
          <c:showSerName val="0"/>
          <c:showPercent val="0"/>
          <c:showBubbleSize val="0"/>
        </c:dLbls>
        <c:smooth val="0"/>
        <c:axId val="1291658128"/>
        <c:axId val="1289688752"/>
      </c:lineChart>
      <c:catAx>
        <c:axId val="1291658128"/>
        <c:scaling>
          <c:orientation val="minMax"/>
        </c:scaling>
        <c:delete val="0"/>
        <c:axPos val="b"/>
        <c:numFmt formatCode="General" sourceLinked="1"/>
        <c:majorTickMark val="none"/>
        <c:minorTickMark val="none"/>
        <c:tickLblPos val="nextTo"/>
        <c:spPr>
          <a:noFill/>
          <a:ln w="254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89688752"/>
        <c:crosses val="autoZero"/>
        <c:auto val="1"/>
        <c:lblAlgn val="ctr"/>
        <c:lblOffset val="100"/>
        <c:noMultiLvlLbl val="0"/>
      </c:catAx>
      <c:valAx>
        <c:axId val="128968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25400">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165812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正規化</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'【解答】(演習１)株価(確率）'!$I$8</c:f>
              <c:strCache>
                <c:ptCount val="1"/>
                <c:pt idx="0">
                  <c:v>株価A（正規化）</c:v>
                </c:pt>
              </c:strCache>
            </c:strRef>
          </c:tx>
          <c:spPr>
            <a:ln w="28575" cap="rnd">
              <a:solidFill>
                <a:schemeClr val="accent1"/>
              </a:solidFill>
              <a:round/>
            </a:ln>
            <a:effectLst/>
          </c:spPr>
          <c:marker>
            <c:symbol val="none"/>
          </c:marker>
          <c:val>
            <c:numRef>
              <c:f>'【解答】(演習１)株価(確率）'!$I$9:$I$112</c:f>
              <c:numCache>
                <c:formatCode>General</c:formatCode>
                <c:ptCount val="104"/>
                <c:pt idx="0">
                  <c:v>-1.8501326905967418E-2</c:v>
                </c:pt>
                <c:pt idx="1">
                  <c:v>-0.97913762931175141</c:v>
                </c:pt>
                <c:pt idx="2">
                  <c:v>-1.357476931740909</c:v>
                </c:pt>
                <c:pt idx="3">
                  <c:v>-1.0206504106363581</c:v>
                </c:pt>
                <c:pt idx="4">
                  <c:v>0.90653662397389578</c:v>
                </c:pt>
                <c:pt idx="5">
                  <c:v>1.0196407607237694</c:v>
                </c:pt>
                <c:pt idx="6">
                  <c:v>-0.48912378142250024</c:v>
                </c:pt>
                <c:pt idx="7">
                  <c:v>-1.0414308596782293</c:v>
                </c:pt>
                <c:pt idx="8">
                  <c:v>-0.94035811373879874</c:v>
                </c:pt>
                <c:pt idx="9">
                  <c:v>-1.3520454527074033</c:v>
                </c:pt>
                <c:pt idx="10">
                  <c:v>-7.5783614446309794E-2</c:v>
                </c:pt>
                <c:pt idx="11">
                  <c:v>-0.27094441073010822</c:v>
                </c:pt>
                <c:pt idx="12">
                  <c:v>7.2095980541825491E-2</c:v>
                </c:pt>
                <c:pt idx="13">
                  <c:v>-1.7801616064352219</c:v>
                </c:pt>
                <c:pt idx="14">
                  <c:v>0.58131587576216692</c:v>
                </c:pt>
                <c:pt idx="15">
                  <c:v>-0.41765423577192207</c:v>
                </c:pt>
                <c:pt idx="16">
                  <c:v>1.4728339557452867</c:v>
                </c:pt>
                <c:pt idx="17">
                  <c:v>0.35270644923812294</c:v>
                </c:pt>
                <c:pt idx="18">
                  <c:v>0.93766293556846414</c:v>
                </c:pt>
                <c:pt idx="19">
                  <c:v>-0.7504286536093111</c:v>
                </c:pt>
                <c:pt idx="20">
                  <c:v>0.9984991783525563</c:v>
                </c:pt>
                <c:pt idx="21">
                  <c:v>1.459664251840193</c:v>
                </c:pt>
                <c:pt idx="22">
                  <c:v>-0.58320936308807014</c:v>
                </c:pt>
                <c:pt idx="23">
                  <c:v>-0.72819606221911515</c:v>
                </c:pt>
                <c:pt idx="24">
                  <c:v>-0.68957456511014215</c:v>
                </c:pt>
                <c:pt idx="25">
                  <c:v>1.3010374286509583</c:v>
                </c:pt>
                <c:pt idx="26">
                  <c:v>-0.34463216692938747</c:v>
                </c:pt>
                <c:pt idx="27">
                  <c:v>1.5534463661339191</c:v>
                </c:pt>
                <c:pt idx="28">
                  <c:v>-0.26043504849754218</c:v>
                </c:pt>
                <c:pt idx="29">
                  <c:v>-0.21246043798926784</c:v>
                </c:pt>
                <c:pt idx="30">
                  <c:v>-0.85037886174610844</c:v>
                </c:pt>
                <c:pt idx="31">
                  <c:v>-1.6818862563778077E-2</c:v>
                </c:pt>
                <c:pt idx="32">
                  <c:v>-0.49427318839822848</c:v>
                </c:pt>
                <c:pt idx="33">
                  <c:v>0.45606546991853969</c:v>
                </c:pt>
                <c:pt idx="34">
                  <c:v>0.31771592644572083</c:v>
                </c:pt>
                <c:pt idx="35">
                  <c:v>1.4295609995484997</c:v>
                </c:pt>
                <c:pt idx="36">
                  <c:v>-0.52855127770040689</c:v>
                </c:pt>
                <c:pt idx="37">
                  <c:v>7.5674079711582035E-2</c:v>
                </c:pt>
                <c:pt idx="38">
                  <c:v>-0.9579308080020088</c:v>
                </c:pt>
                <c:pt idx="39">
                  <c:v>-5.5762189024325233E-2</c:v>
                </c:pt>
                <c:pt idx="40">
                  <c:v>-1.5046266194828</c:v>
                </c:pt>
                <c:pt idx="41">
                  <c:v>-0.60452176895640353</c:v>
                </c:pt>
                <c:pt idx="42">
                  <c:v>0.58258201538262899</c:v>
                </c:pt>
                <c:pt idx="43">
                  <c:v>-0.34467992552450516</c:v>
                </c:pt>
                <c:pt idx="44">
                  <c:v>1.8430702997611903</c:v>
                </c:pt>
                <c:pt idx="45">
                  <c:v>-0.2660183594826111</c:v>
                </c:pt>
                <c:pt idx="46">
                  <c:v>8.6568098704977503E-2</c:v>
                </c:pt>
                <c:pt idx="47">
                  <c:v>0.97537755831387496</c:v>
                </c:pt>
                <c:pt idx="48">
                  <c:v>0.17689853627195989</c:v>
                </c:pt>
                <c:pt idx="49">
                  <c:v>0.54497062875929203</c:v>
                </c:pt>
                <c:pt idx="50">
                  <c:v>-5.7998427423022886E-3</c:v>
                </c:pt>
                <c:pt idx="51">
                  <c:v>0.68375545910343294</c:v>
                </c:pt>
                <c:pt idx="52">
                  <c:v>-0.77735614738215664</c:v>
                </c:pt>
                <c:pt idx="53">
                  <c:v>5.3912351198141473E-2</c:v>
                </c:pt>
                <c:pt idx="54">
                  <c:v>-0.57321374572162032</c:v>
                </c:pt>
                <c:pt idx="55">
                  <c:v>3.6856749946670613</c:v>
                </c:pt>
                <c:pt idx="56">
                  <c:v>-0.66694572759362492</c:v>
                </c:pt>
                <c:pt idx="57">
                  <c:v>-0.18603173933668962</c:v>
                </c:pt>
                <c:pt idx="58">
                  <c:v>2.7598360430372906E-2</c:v>
                </c:pt>
                <c:pt idx="59">
                  <c:v>0.69321653238079073</c:v>
                </c:pt>
                <c:pt idx="60">
                  <c:v>1.0151223325068548</c:v>
                </c:pt>
                <c:pt idx="61">
                  <c:v>-1.0800986770194227</c:v>
                </c:pt>
                <c:pt idx="62">
                  <c:v>0.40514518344442724</c:v>
                </c:pt>
                <c:pt idx="63">
                  <c:v>0.5784273754628011</c:v>
                </c:pt>
                <c:pt idx="64">
                  <c:v>-1.0120985559736826</c:v>
                </c:pt>
                <c:pt idx="65">
                  <c:v>-1.8796942762999154</c:v>
                </c:pt>
                <c:pt idx="66">
                  <c:v>-1.296050094018562</c:v>
                </c:pt>
                <c:pt idx="67">
                  <c:v>0.18688507567250459</c:v>
                </c:pt>
                <c:pt idx="68">
                  <c:v>0.5680131032919622</c:v>
                </c:pt>
                <c:pt idx="69">
                  <c:v>0.65917256226693199</c:v>
                </c:pt>
                <c:pt idx="70">
                  <c:v>-0.72216912420701285</c:v>
                </c:pt>
                <c:pt idx="71">
                  <c:v>1.1242542114944503</c:v>
                </c:pt>
                <c:pt idx="72">
                  <c:v>-0.32570646384302315</c:v>
                </c:pt>
                <c:pt idx="73">
                  <c:v>0.79710168219808097</c:v>
                </c:pt>
                <c:pt idx="74">
                  <c:v>0.87408940965642135</c:v>
                </c:pt>
                <c:pt idx="75">
                  <c:v>1.4469103413565818</c:v>
                </c:pt>
                <c:pt idx="76">
                  <c:v>0.1698940600459807</c:v>
                </c:pt>
                <c:pt idx="77">
                  <c:v>-0.57846566240588226</c:v>
                </c:pt>
                <c:pt idx="78">
                  <c:v>0.91446719246069064</c:v>
                </c:pt>
                <c:pt idx="79">
                  <c:v>-0.87073831845626226</c:v>
                </c:pt>
                <c:pt idx="80">
                  <c:v>-0.51221378573333565</c:v>
                </c:pt>
                <c:pt idx="81">
                  <c:v>0.91291762335537652</c:v>
                </c:pt>
                <c:pt idx="82">
                  <c:v>1.6166526891634301</c:v>
                </c:pt>
                <c:pt idx="83">
                  <c:v>0.94563538614165099</c:v>
                </c:pt>
                <c:pt idx="84">
                  <c:v>-2.2605885697604147</c:v>
                </c:pt>
                <c:pt idx="85">
                  <c:v>0.48374399534439017</c:v>
                </c:pt>
                <c:pt idx="86">
                  <c:v>-2.2128228060203714</c:v>
                </c:pt>
                <c:pt idx="87">
                  <c:v>-0.24395295759473631</c:v>
                </c:pt>
                <c:pt idx="88">
                  <c:v>-0.8078892089519617</c:v>
                </c:pt>
                <c:pt idx="89">
                  <c:v>-1.0913561904504436</c:v>
                </c:pt>
                <c:pt idx="90">
                  <c:v>-0.32884491914547731</c:v>
                </c:pt>
                <c:pt idx="91">
                  <c:v>-3.775006730206365E-2</c:v>
                </c:pt>
                <c:pt idx="92">
                  <c:v>-0.81457993330819833</c:v>
                </c:pt>
                <c:pt idx="93">
                  <c:v>1.9693389947118947</c:v>
                </c:pt>
                <c:pt idx="94">
                  <c:v>-0.45815229158690884</c:v>
                </c:pt>
                <c:pt idx="95">
                  <c:v>-0.46143303547555636</c:v>
                </c:pt>
                <c:pt idx="96">
                  <c:v>0.43005674848486164</c:v>
                </c:pt>
                <c:pt idx="97">
                  <c:v>1.6445184916263049</c:v>
                </c:pt>
                <c:pt idx="98">
                  <c:v>-1.0763354751645686</c:v>
                </c:pt>
                <c:pt idx="99">
                  <c:v>1.1686820978526771</c:v>
                </c:pt>
                <c:pt idx="100">
                  <c:v>1.3011720334917933</c:v>
                </c:pt>
                <c:pt idx="101">
                  <c:v>-1.4866726078321602</c:v>
                </c:pt>
                <c:pt idx="102">
                  <c:v>-0.16998657609874673</c:v>
                </c:pt>
                <c:pt idx="103">
                  <c:v>-0.62756837588464986</c:v>
                </c:pt>
              </c:numCache>
            </c:numRef>
          </c:val>
          <c:smooth val="0"/>
          <c:extLst>
            <c:ext xmlns:c16="http://schemas.microsoft.com/office/drawing/2014/chart" uri="{C3380CC4-5D6E-409C-BE32-E72D297353CC}">
              <c16:uniqueId val="{00000000-A540-460B-B1CE-A4CC5940FCAB}"/>
            </c:ext>
          </c:extLst>
        </c:ser>
        <c:ser>
          <c:idx val="1"/>
          <c:order val="1"/>
          <c:tx>
            <c:strRef>
              <c:f>'【解答】(演習１)株価(確率）'!$J$8</c:f>
              <c:strCache>
                <c:ptCount val="1"/>
                <c:pt idx="0">
                  <c:v>株価B（正規化）</c:v>
                </c:pt>
              </c:strCache>
            </c:strRef>
          </c:tx>
          <c:spPr>
            <a:ln w="28575" cap="rnd">
              <a:solidFill>
                <a:srgbClr val="FF0000"/>
              </a:solidFill>
              <a:round/>
            </a:ln>
            <a:effectLst/>
          </c:spPr>
          <c:marker>
            <c:symbol val="none"/>
          </c:marker>
          <c:val>
            <c:numRef>
              <c:f>'【解答】(演習１)株価(確率）'!$J$9:$J$112</c:f>
              <c:numCache>
                <c:formatCode>General</c:formatCode>
                <c:ptCount val="104"/>
                <c:pt idx="0">
                  <c:v>-0.50088410110655535</c:v>
                </c:pt>
                <c:pt idx="1">
                  <c:v>0.81755771759885398</c:v>
                </c:pt>
                <c:pt idx="2">
                  <c:v>-1.1423497198169337</c:v>
                </c:pt>
                <c:pt idx="3">
                  <c:v>0.26185199367062101</c:v>
                </c:pt>
                <c:pt idx="4">
                  <c:v>-1.5383265448097685</c:v>
                </c:pt>
                <c:pt idx="5">
                  <c:v>-0.6830574685472377</c:v>
                </c:pt>
                <c:pt idx="6">
                  <c:v>-0.7390042761133564</c:v>
                </c:pt>
                <c:pt idx="7">
                  <c:v>-0.36427458877676999</c:v>
                </c:pt>
                <c:pt idx="8">
                  <c:v>0.11836072960207596</c:v>
                </c:pt>
                <c:pt idx="9">
                  <c:v>-1.2273244340004481</c:v>
                </c:pt>
                <c:pt idx="10">
                  <c:v>0.41343469531175331</c:v>
                </c:pt>
                <c:pt idx="11">
                  <c:v>-1.1260543295718342</c:v>
                </c:pt>
                <c:pt idx="12">
                  <c:v>-0.23058586034248924</c:v>
                </c:pt>
                <c:pt idx="13">
                  <c:v>0.27269127683936284</c:v>
                </c:pt>
                <c:pt idx="14">
                  <c:v>1.8887135616966013</c:v>
                </c:pt>
                <c:pt idx="15">
                  <c:v>1.5847154805779349</c:v>
                </c:pt>
                <c:pt idx="16">
                  <c:v>-7.3157138471667115E-3</c:v>
                </c:pt>
                <c:pt idx="17">
                  <c:v>2.3666040848490226</c:v>
                </c:pt>
                <c:pt idx="18">
                  <c:v>-0.64572145236423029</c:v>
                </c:pt>
                <c:pt idx="19">
                  <c:v>-0.57393466974012153</c:v>
                </c:pt>
                <c:pt idx="20">
                  <c:v>-1.1039751452464595</c:v>
                </c:pt>
                <c:pt idx="21">
                  <c:v>2.3150664624736272</c:v>
                </c:pt>
                <c:pt idx="22">
                  <c:v>7.2004755492740824E-2</c:v>
                </c:pt>
                <c:pt idx="23">
                  <c:v>-1.5656726757833497</c:v>
                </c:pt>
                <c:pt idx="24">
                  <c:v>-2.1932738237035512</c:v>
                </c:pt>
                <c:pt idx="25">
                  <c:v>0.29924238404961412</c:v>
                </c:pt>
                <c:pt idx="26">
                  <c:v>9.9425622135187519E-2</c:v>
                </c:pt>
                <c:pt idx="27">
                  <c:v>1.3760057593381583</c:v>
                </c:pt>
                <c:pt idx="28">
                  <c:v>-5.5995091646177317E-2</c:v>
                </c:pt>
                <c:pt idx="29">
                  <c:v>1.4509042841913167</c:v>
                </c:pt>
                <c:pt idx="30">
                  <c:v>1.9428270959883038</c:v>
                </c:pt>
                <c:pt idx="31">
                  <c:v>-9.4367934773384524E-2</c:v>
                </c:pt>
                <c:pt idx="32">
                  <c:v>7.3594815800546082E-2</c:v>
                </c:pt>
                <c:pt idx="33">
                  <c:v>-0.43471566229576553</c:v>
                </c:pt>
                <c:pt idx="34">
                  <c:v>0.29656858520822948</c:v>
                </c:pt>
                <c:pt idx="35">
                  <c:v>-0.22929365445081509</c:v>
                </c:pt>
                <c:pt idx="36">
                  <c:v>-0.41562615455506785</c:v>
                </c:pt>
                <c:pt idx="37">
                  <c:v>0.29519503087273941</c:v>
                </c:pt>
                <c:pt idx="38">
                  <c:v>-1.2774188736952232</c:v>
                </c:pt>
                <c:pt idx="39">
                  <c:v>0.64871303521623258</c:v>
                </c:pt>
                <c:pt idx="40">
                  <c:v>4.2924653536840628E-2</c:v>
                </c:pt>
                <c:pt idx="41">
                  <c:v>0.5225685855176837</c:v>
                </c:pt>
                <c:pt idx="42">
                  <c:v>0.43246564989140229</c:v>
                </c:pt>
                <c:pt idx="43">
                  <c:v>0.23287012231778242</c:v>
                </c:pt>
                <c:pt idx="44">
                  <c:v>-0.75659416291736237</c:v>
                </c:pt>
                <c:pt idx="45">
                  <c:v>0.85420897841779431</c:v>
                </c:pt>
                <c:pt idx="46">
                  <c:v>-0.78952829801682356</c:v>
                </c:pt>
                <c:pt idx="47">
                  <c:v>0.99824131952492745</c:v>
                </c:pt>
                <c:pt idx="48">
                  <c:v>1.3761184124450274</c:v>
                </c:pt>
                <c:pt idx="49">
                  <c:v>1.5877884191623641</c:v>
                </c:pt>
                <c:pt idx="50">
                  <c:v>-5.4985744830803519E-2</c:v>
                </c:pt>
                <c:pt idx="51">
                  <c:v>0.59765256620240081</c:v>
                </c:pt>
                <c:pt idx="52">
                  <c:v>-0.98217931152193627</c:v>
                </c:pt>
                <c:pt idx="53">
                  <c:v>-0.22697572560170201</c:v>
                </c:pt>
                <c:pt idx="54">
                  <c:v>0.30214202175998561</c:v>
                </c:pt>
                <c:pt idx="55">
                  <c:v>-0.19084096753465962</c:v>
                </c:pt>
                <c:pt idx="56">
                  <c:v>-0.42450692100480697</c:v>
                </c:pt>
                <c:pt idx="57">
                  <c:v>-0.52208497081178384</c:v>
                </c:pt>
                <c:pt idx="58">
                  <c:v>-9.5964361811819748E-2</c:v>
                </c:pt>
                <c:pt idx="59">
                  <c:v>0.23585140549316119</c:v>
                </c:pt>
                <c:pt idx="60">
                  <c:v>0.45116844070856599</c:v>
                </c:pt>
                <c:pt idx="61">
                  <c:v>-0.59713655339417204</c:v>
                </c:pt>
                <c:pt idx="62">
                  <c:v>-2.5475167947997122E-2</c:v>
                </c:pt>
                <c:pt idx="63">
                  <c:v>3.0555094801915579</c:v>
                </c:pt>
                <c:pt idx="64">
                  <c:v>0.16675194952571187</c:v>
                </c:pt>
                <c:pt idx="65">
                  <c:v>0.68444101300185145</c:v>
                </c:pt>
                <c:pt idx="66">
                  <c:v>-1.118422545937348</c:v>
                </c:pt>
                <c:pt idx="67">
                  <c:v>0.15821463897841467</c:v>
                </c:pt>
                <c:pt idx="68">
                  <c:v>1.8302070270321724</c:v>
                </c:pt>
                <c:pt idx="69">
                  <c:v>0.36098675002813996</c:v>
                </c:pt>
                <c:pt idx="70">
                  <c:v>-0.92548693376375279</c:v>
                </c:pt>
                <c:pt idx="71">
                  <c:v>0.68126074176582974</c:v>
                </c:pt>
                <c:pt idx="72">
                  <c:v>-0.15944867645804536</c:v>
                </c:pt>
                <c:pt idx="73">
                  <c:v>1.0782531524074801</c:v>
                </c:pt>
                <c:pt idx="74">
                  <c:v>-1.6812270508580816</c:v>
                </c:pt>
                <c:pt idx="75">
                  <c:v>-1.8323533629643236</c:v>
                </c:pt>
                <c:pt idx="76">
                  <c:v>0.25549061503896092</c:v>
                </c:pt>
                <c:pt idx="77">
                  <c:v>-2.0576063167153551</c:v>
                </c:pt>
                <c:pt idx="78">
                  <c:v>-1.2994923847381445</c:v>
                </c:pt>
                <c:pt idx="79">
                  <c:v>0.29676337291063043</c:v>
                </c:pt>
                <c:pt idx="80">
                  <c:v>0.47542131884778449</c:v>
                </c:pt>
                <c:pt idx="81">
                  <c:v>0.66067200321987563</c:v>
                </c:pt>
                <c:pt idx="82">
                  <c:v>1.0471974197998859</c:v>
                </c:pt>
                <c:pt idx="83">
                  <c:v>0.21497475973866328</c:v>
                </c:pt>
                <c:pt idx="84">
                  <c:v>-1.6089719800351985</c:v>
                </c:pt>
                <c:pt idx="85">
                  <c:v>1.3734422925799685</c:v>
                </c:pt>
                <c:pt idx="86">
                  <c:v>-1.406445478245774E-3</c:v>
                </c:pt>
                <c:pt idx="87">
                  <c:v>-0.63552732567057602</c:v>
                </c:pt>
                <c:pt idx="88">
                  <c:v>-0.12317995252251913</c:v>
                </c:pt>
                <c:pt idx="89">
                  <c:v>-0.64227877837631719</c:v>
                </c:pt>
                <c:pt idx="90">
                  <c:v>-1.8499460831523133</c:v>
                </c:pt>
                <c:pt idx="91">
                  <c:v>-0.77614061129056422</c:v>
                </c:pt>
                <c:pt idx="92">
                  <c:v>3.4551902573422104E-2</c:v>
                </c:pt>
                <c:pt idx="93">
                  <c:v>-0.67312002922122394</c:v>
                </c:pt>
                <c:pt idx="94">
                  <c:v>0.95991382114169055</c:v>
                </c:pt>
                <c:pt idx="95">
                  <c:v>-0.42661433820848182</c:v>
                </c:pt>
                <c:pt idx="96">
                  <c:v>0.74383813129239151</c:v>
                </c:pt>
                <c:pt idx="97">
                  <c:v>-0.77700837887808583</c:v>
                </c:pt>
                <c:pt idx="98">
                  <c:v>-0.32776448436055383</c:v>
                </c:pt>
                <c:pt idx="99">
                  <c:v>0.44450029270453206</c:v>
                </c:pt>
                <c:pt idx="100">
                  <c:v>0.18240731761735349</c:v>
                </c:pt>
                <c:pt idx="101">
                  <c:v>0.97051378287425027</c:v>
                </c:pt>
                <c:pt idx="102">
                  <c:v>-0.97558895763204212</c:v>
                </c:pt>
                <c:pt idx="103">
                  <c:v>-1.1957607323197574</c:v>
                </c:pt>
              </c:numCache>
            </c:numRef>
          </c:val>
          <c:smooth val="0"/>
          <c:extLst>
            <c:ext xmlns:c16="http://schemas.microsoft.com/office/drawing/2014/chart" uri="{C3380CC4-5D6E-409C-BE32-E72D297353CC}">
              <c16:uniqueId val="{00000001-A540-460B-B1CE-A4CC5940FCAB}"/>
            </c:ext>
          </c:extLst>
        </c:ser>
        <c:dLbls>
          <c:showLegendKey val="0"/>
          <c:showVal val="0"/>
          <c:showCatName val="0"/>
          <c:showSerName val="0"/>
          <c:showPercent val="0"/>
          <c:showBubbleSize val="0"/>
        </c:dLbls>
        <c:smooth val="0"/>
        <c:axId val="1664176144"/>
        <c:axId val="1290296112"/>
      </c:lineChart>
      <c:catAx>
        <c:axId val="166417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290296112"/>
        <c:crosses val="autoZero"/>
        <c:auto val="1"/>
        <c:lblAlgn val="ctr"/>
        <c:lblOffset val="100"/>
        <c:noMultiLvlLbl val="0"/>
      </c:catAx>
      <c:valAx>
        <c:axId val="129029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66417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30</a:t>
            </a:r>
            <a:r>
              <a:rPr lang="ja-JP" altLang="en-US"/>
              <a:t>日移動平均</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manualLayout>
          <c:layoutTarget val="inner"/>
          <c:xMode val="edge"/>
          <c:yMode val="edge"/>
          <c:x val="0.10523692498226236"/>
          <c:y val="9.3327755784064673E-2"/>
          <c:w val="0.87015879265091867"/>
          <c:h val="0.67239989529121846"/>
        </c:manualLayout>
      </c:layout>
      <c:lineChart>
        <c:grouping val="standard"/>
        <c:varyColors val="0"/>
        <c:ser>
          <c:idx val="0"/>
          <c:order val="0"/>
          <c:spPr>
            <a:ln w="28575" cap="rnd">
              <a:solidFill>
                <a:schemeClr val="accent1"/>
              </a:solidFill>
              <a:round/>
            </a:ln>
            <a:effectLst/>
          </c:spPr>
          <c:marker>
            <c:symbol val="none"/>
          </c:marker>
          <c:val>
            <c:numRef>
              <c:f>'【解答】(演習２)アクセス数(異常値検出)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574A-114E-9710-4DCE39A91B62}"/>
            </c:ext>
          </c:extLst>
        </c:ser>
        <c:ser>
          <c:idx val="1"/>
          <c:order val="1"/>
          <c:spPr>
            <a:ln w="28575" cap="rnd">
              <a:solidFill>
                <a:schemeClr val="accent2"/>
              </a:solidFill>
              <a:round/>
            </a:ln>
            <a:effectLst/>
          </c:spPr>
          <c:marker>
            <c:symbol val="none"/>
          </c:marker>
          <c:val>
            <c:numRef>
              <c:f>'【解答】(演習２)アクセス数(異常値検出)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574A-114E-9710-4DCE39A91B62}"/>
            </c:ext>
          </c:extLst>
        </c:ser>
        <c:dLbls>
          <c:showLegendKey val="0"/>
          <c:showVal val="0"/>
          <c:showCatName val="0"/>
          <c:showSerName val="0"/>
          <c:showPercent val="0"/>
          <c:showBubbleSize val="0"/>
        </c:dLbls>
        <c:smooth val="0"/>
        <c:axId val="330567008"/>
        <c:axId val="330568688"/>
      </c:lineChart>
      <c:catAx>
        <c:axId val="330567008"/>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8688"/>
        <c:crosses val="autoZero"/>
        <c:auto val="1"/>
        <c:lblAlgn val="ctr"/>
        <c:lblOffset val="100"/>
        <c:noMultiLvlLbl val="0"/>
      </c:catAx>
      <c:valAx>
        <c:axId val="3305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30567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異常値の検出</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spPr>
            <a:ln w="28575" cap="rnd">
              <a:solidFill>
                <a:schemeClr val="accent1"/>
              </a:solidFill>
              <a:round/>
            </a:ln>
            <a:effectLst/>
          </c:spPr>
          <c:marker>
            <c:symbol val="none"/>
          </c:marker>
          <c:val>
            <c:numRef>
              <c:f>'【解答】(演習２)アクセス数(異常値検出) '!$C$41:$C$132</c:f>
              <c:numCache>
                <c:formatCode>General</c:formatCode>
                <c:ptCount val="92"/>
                <c:pt idx="0">
                  <c:v>2464</c:v>
                </c:pt>
                <c:pt idx="1">
                  <c:v>2523</c:v>
                </c:pt>
                <c:pt idx="2">
                  <c:v>2490</c:v>
                </c:pt>
                <c:pt idx="3">
                  <c:v>2333</c:v>
                </c:pt>
                <c:pt idx="4">
                  <c:v>2403</c:v>
                </c:pt>
                <c:pt idx="5">
                  <c:v>2310</c:v>
                </c:pt>
                <c:pt idx="6">
                  <c:v>2270</c:v>
                </c:pt>
                <c:pt idx="7">
                  <c:v>2220</c:v>
                </c:pt>
                <c:pt idx="8">
                  <c:v>2100</c:v>
                </c:pt>
                <c:pt idx="9">
                  <c:v>2230</c:v>
                </c:pt>
                <c:pt idx="10">
                  <c:v>2237</c:v>
                </c:pt>
                <c:pt idx="11">
                  <c:v>2162</c:v>
                </c:pt>
                <c:pt idx="12">
                  <c:v>2054</c:v>
                </c:pt>
                <c:pt idx="13">
                  <c:v>2063</c:v>
                </c:pt>
                <c:pt idx="14">
                  <c:v>2100</c:v>
                </c:pt>
                <c:pt idx="15">
                  <c:v>2259</c:v>
                </c:pt>
                <c:pt idx="16">
                  <c:v>2236</c:v>
                </c:pt>
                <c:pt idx="17">
                  <c:v>2160</c:v>
                </c:pt>
                <c:pt idx="18">
                  <c:v>2200</c:v>
                </c:pt>
                <c:pt idx="19">
                  <c:v>2550</c:v>
                </c:pt>
                <c:pt idx="20">
                  <c:v>2386</c:v>
                </c:pt>
                <c:pt idx="21">
                  <c:v>2490</c:v>
                </c:pt>
                <c:pt idx="22">
                  <c:v>2467</c:v>
                </c:pt>
                <c:pt idx="23">
                  <c:v>2689</c:v>
                </c:pt>
                <c:pt idx="24">
                  <c:v>2580</c:v>
                </c:pt>
                <c:pt idx="25">
                  <c:v>2579</c:v>
                </c:pt>
                <c:pt idx="26">
                  <c:v>2468</c:v>
                </c:pt>
                <c:pt idx="27">
                  <c:v>2601</c:v>
                </c:pt>
                <c:pt idx="28">
                  <c:v>2505</c:v>
                </c:pt>
                <c:pt idx="29">
                  <c:v>2480</c:v>
                </c:pt>
                <c:pt idx="30">
                  <c:v>2476</c:v>
                </c:pt>
                <c:pt idx="31">
                  <c:v>2560</c:v>
                </c:pt>
                <c:pt idx="32">
                  <c:v>2501</c:v>
                </c:pt>
                <c:pt idx="33">
                  <c:v>2480</c:v>
                </c:pt>
                <c:pt idx="34">
                  <c:v>2545</c:v>
                </c:pt>
                <c:pt idx="35">
                  <c:v>2492</c:v>
                </c:pt>
                <c:pt idx="36">
                  <c:v>2442</c:v>
                </c:pt>
                <c:pt idx="37">
                  <c:v>2429</c:v>
                </c:pt>
                <c:pt idx="38">
                  <c:v>2430</c:v>
                </c:pt>
                <c:pt idx="39">
                  <c:v>2371</c:v>
                </c:pt>
                <c:pt idx="40">
                  <c:v>2505</c:v>
                </c:pt>
                <c:pt idx="41">
                  <c:v>2640</c:v>
                </c:pt>
                <c:pt idx="42">
                  <c:v>2679</c:v>
                </c:pt>
                <c:pt idx="43">
                  <c:v>2840</c:v>
                </c:pt>
                <c:pt idx="44">
                  <c:v>2795</c:v>
                </c:pt>
                <c:pt idx="45">
                  <c:v>2993</c:v>
                </c:pt>
                <c:pt idx="46">
                  <c:v>2876</c:v>
                </c:pt>
                <c:pt idx="47">
                  <c:v>2973</c:v>
                </c:pt>
                <c:pt idx="48">
                  <c:v>2820</c:v>
                </c:pt>
                <c:pt idx="49">
                  <c:v>2865</c:v>
                </c:pt>
                <c:pt idx="50">
                  <c:v>3005</c:v>
                </c:pt>
                <c:pt idx="51">
                  <c:v>3200</c:v>
                </c:pt>
                <c:pt idx="52">
                  <c:v>3230</c:v>
                </c:pt>
                <c:pt idx="53">
                  <c:v>3145</c:v>
                </c:pt>
                <c:pt idx="54">
                  <c:v>3120</c:v>
                </c:pt>
                <c:pt idx="55">
                  <c:v>3250</c:v>
                </c:pt>
                <c:pt idx="56">
                  <c:v>2990</c:v>
                </c:pt>
                <c:pt idx="57">
                  <c:v>2892</c:v>
                </c:pt>
                <c:pt idx="58">
                  <c:v>2705</c:v>
                </c:pt>
                <c:pt idx="59">
                  <c:v>2730</c:v>
                </c:pt>
                <c:pt idx="60">
                  <c:v>2780</c:v>
                </c:pt>
                <c:pt idx="61">
                  <c:v>2925</c:v>
                </c:pt>
                <c:pt idx="62">
                  <c:v>2846</c:v>
                </c:pt>
                <c:pt idx="63">
                  <c:v>2900</c:v>
                </c:pt>
                <c:pt idx="64">
                  <c:v>2899</c:v>
                </c:pt>
                <c:pt idx="65">
                  <c:v>2856</c:v>
                </c:pt>
                <c:pt idx="66">
                  <c:v>2711</c:v>
                </c:pt>
                <c:pt idx="67">
                  <c:v>2767</c:v>
                </c:pt>
                <c:pt idx="68">
                  <c:v>2732</c:v>
                </c:pt>
                <c:pt idx="69">
                  <c:v>2708</c:v>
                </c:pt>
                <c:pt idx="70">
                  <c:v>2840</c:v>
                </c:pt>
                <c:pt idx="71">
                  <c:v>2725</c:v>
                </c:pt>
                <c:pt idx="72">
                  <c:v>2694</c:v>
                </c:pt>
                <c:pt idx="73">
                  <c:v>2660</c:v>
                </c:pt>
                <c:pt idx="74">
                  <c:v>2684</c:v>
                </c:pt>
                <c:pt idx="75">
                  <c:v>2516</c:v>
                </c:pt>
                <c:pt idx="76">
                  <c:v>2545</c:v>
                </c:pt>
                <c:pt idx="77">
                  <c:v>2513</c:v>
                </c:pt>
                <c:pt idx="78">
                  <c:v>2585</c:v>
                </c:pt>
                <c:pt idx="79">
                  <c:v>2554</c:v>
                </c:pt>
                <c:pt idx="80">
                  <c:v>2472</c:v>
                </c:pt>
                <c:pt idx="81">
                  <c:v>2478</c:v>
                </c:pt>
                <c:pt idx="82">
                  <c:v>2522</c:v>
                </c:pt>
                <c:pt idx="83">
                  <c:v>2632</c:v>
                </c:pt>
                <c:pt idx="84">
                  <c:v>2697</c:v>
                </c:pt>
                <c:pt idx="85">
                  <c:v>2750</c:v>
                </c:pt>
                <c:pt idx="86">
                  <c:v>2828</c:v>
                </c:pt>
                <c:pt idx="87">
                  <c:v>2820</c:v>
                </c:pt>
                <c:pt idx="88">
                  <c:v>2801</c:v>
                </c:pt>
                <c:pt idx="89">
                  <c:v>2720</c:v>
                </c:pt>
                <c:pt idx="90">
                  <c:v>2550</c:v>
                </c:pt>
                <c:pt idx="91">
                  <c:v>2507</c:v>
                </c:pt>
              </c:numCache>
            </c:numRef>
          </c:val>
          <c:smooth val="0"/>
          <c:extLst>
            <c:ext xmlns:c16="http://schemas.microsoft.com/office/drawing/2014/chart" uri="{C3380CC4-5D6E-409C-BE32-E72D297353CC}">
              <c16:uniqueId val="{00000000-B5A7-4552-AF27-CC4DBDF627F7}"/>
            </c:ext>
          </c:extLst>
        </c:ser>
        <c:ser>
          <c:idx val="1"/>
          <c:order val="1"/>
          <c:spPr>
            <a:ln w="28575" cap="rnd">
              <a:solidFill>
                <a:schemeClr val="accent2"/>
              </a:solidFill>
              <a:round/>
            </a:ln>
            <a:effectLst/>
          </c:spPr>
          <c:marker>
            <c:symbol val="none"/>
          </c:marker>
          <c:val>
            <c:numRef>
              <c:f>'【解答】(演習２)アクセス数(異常値検出) '!$D$41:$D$132</c:f>
              <c:numCache>
                <c:formatCode>0.0000</c:formatCode>
                <c:ptCount val="92"/>
                <c:pt idx="0">
                  <c:v>2976.9677419354839</c:v>
                </c:pt>
                <c:pt idx="1">
                  <c:v>2955.1290322580644</c:v>
                </c:pt>
                <c:pt idx="2">
                  <c:v>2932.3870967741937</c:v>
                </c:pt>
                <c:pt idx="3">
                  <c:v>2899.5806451612902</c:v>
                </c:pt>
                <c:pt idx="4">
                  <c:v>2876.6129032258063</c:v>
                </c:pt>
                <c:pt idx="5">
                  <c:v>2847.9032258064517</c:v>
                </c:pt>
                <c:pt idx="6">
                  <c:v>2819.3548387096776</c:v>
                </c:pt>
                <c:pt idx="7">
                  <c:v>2785.8064516129034</c:v>
                </c:pt>
                <c:pt idx="8">
                  <c:v>2753.0645161290322</c:v>
                </c:pt>
                <c:pt idx="9">
                  <c:v>2722.0967741935483</c:v>
                </c:pt>
                <c:pt idx="10">
                  <c:v>2677</c:v>
                </c:pt>
                <c:pt idx="11">
                  <c:v>2635.7741935483873</c:v>
                </c:pt>
                <c:pt idx="12">
                  <c:v>2594.7741935483873</c:v>
                </c:pt>
                <c:pt idx="13">
                  <c:v>2557.1290322580644</c:v>
                </c:pt>
                <c:pt idx="14">
                  <c:v>2523.2580645161293</c:v>
                </c:pt>
                <c:pt idx="15">
                  <c:v>2490.6451612903224</c:v>
                </c:pt>
                <c:pt idx="16">
                  <c:v>2462.1290322580644</c:v>
                </c:pt>
                <c:pt idx="17">
                  <c:v>2442.0645161290322</c:v>
                </c:pt>
                <c:pt idx="18">
                  <c:v>2424.0322580645161</c:v>
                </c:pt>
                <c:pt idx="19">
                  <c:v>2419.4516129032259</c:v>
                </c:pt>
                <c:pt idx="20">
                  <c:v>2407</c:v>
                </c:pt>
                <c:pt idx="21">
                  <c:v>2399.4193548387098</c:v>
                </c:pt>
                <c:pt idx="22">
                  <c:v>2394.2903225806454</c:v>
                </c:pt>
                <c:pt idx="23">
                  <c:v>2392.4516129032259</c:v>
                </c:pt>
                <c:pt idx="24">
                  <c:v>2383.7419354838707</c:v>
                </c:pt>
                <c:pt idx="25">
                  <c:v>2373.8709677419356</c:v>
                </c:pt>
                <c:pt idx="26">
                  <c:v>2363.1612903225805</c:v>
                </c:pt>
                <c:pt idx="27">
                  <c:v>2363.516129032258</c:v>
                </c:pt>
                <c:pt idx="28">
                  <c:v>2362.3870967741937</c:v>
                </c:pt>
                <c:pt idx="29">
                  <c:v>2359</c:v>
                </c:pt>
                <c:pt idx="30">
                  <c:v>2357.5806451612902</c:v>
                </c:pt>
                <c:pt idx="31">
                  <c:v>2360.6774193548385</c:v>
                </c:pt>
                <c:pt idx="32">
                  <c:v>2359.9677419354839</c:v>
                </c:pt>
                <c:pt idx="33">
                  <c:v>2359.6451612903224</c:v>
                </c:pt>
                <c:pt idx="34">
                  <c:v>2366.483870967742</c:v>
                </c:pt>
                <c:pt idx="35">
                  <c:v>2369.3548387096776</c:v>
                </c:pt>
                <c:pt idx="36">
                  <c:v>2373.6129032258063</c:v>
                </c:pt>
                <c:pt idx="37">
                  <c:v>2378.7419354838707</c:v>
                </c:pt>
                <c:pt idx="38">
                  <c:v>2385.516129032258</c:v>
                </c:pt>
                <c:pt idx="39">
                  <c:v>2394.2580645161293</c:v>
                </c:pt>
                <c:pt idx="40">
                  <c:v>2403.1290322580644</c:v>
                </c:pt>
                <c:pt idx="41">
                  <c:v>2416.1290322580644</c:v>
                </c:pt>
                <c:pt idx="42">
                  <c:v>2432.8064516129034</c:v>
                </c:pt>
                <c:pt idx="43">
                  <c:v>2458.1612903225805</c:v>
                </c:pt>
                <c:pt idx="44">
                  <c:v>2481.7741935483873</c:v>
                </c:pt>
                <c:pt idx="45">
                  <c:v>2510.5806451612902</c:v>
                </c:pt>
                <c:pt idx="46">
                  <c:v>2530.483870967742</c:v>
                </c:pt>
                <c:pt idx="47">
                  <c:v>2554.2580645161293</c:v>
                </c:pt>
                <c:pt idx="48">
                  <c:v>2575.5483870967741</c:v>
                </c:pt>
                <c:pt idx="49">
                  <c:v>2597</c:v>
                </c:pt>
                <c:pt idx="50">
                  <c:v>2611.6774193548385</c:v>
                </c:pt>
                <c:pt idx="51">
                  <c:v>2637.9354838709678</c:v>
                </c:pt>
                <c:pt idx="52">
                  <c:v>2661.8064516129034</c:v>
                </c:pt>
                <c:pt idx="53">
                  <c:v>2683.6774193548385</c:v>
                </c:pt>
                <c:pt idx="54">
                  <c:v>2697.5806451612902</c:v>
                </c:pt>
                <c:pt idx="55">
                  <c:v>2719.1935483870966</c:v>
                </c:pt>
                <c:pt idx="56">
                  <c:v>2732.4516129032259</c:v>
                </c:pt>
                <c:pt idx="57">
                  <c:v>2746.1290322580644</c:v>
                </c:pt>
                <c:pt idx="58">
                  <c:v>2749.483870967742</c:v>
                </c:pt>
                <c:pt idx="59">
                  <c:v>2756.7419354838707</c:v>
                </c:pt>
                <c:pt idx="60">
                  <c:v>2766.4193548387098</c:v>
                </c:pt>
                <c:pt idx="61">
                  <c:v>2780.9032258064517</c:v>
                </c:pt>
                <c:pt idx="62">
                  <c:v>2790.1290322580644</c:v>
                </c:pt>
                <c:pt idx="63">
                  <c:v>2803</c:v>
                </c:pt>
                <c:pt idx="64">
                  <c:v>2816.516129032258</c:v>
                </c:pt>
                <c:pt idx="65">
                  <c:v>2826.5483870967741</c:v>
                </c:pt>
                <c:pt idx="66">
                  <c:v>2833.6129032258063</c:v>
                </c:pt>
                <c:pt idx="67">
                  <c:v>2844.0967741935483</c:v>
                </c:pt>
                <c:pt idx="68">
                  <c:v>2853.8709677419356</c:v>
                </c:pt>
                <c:pt idx="69">
                  <c:v>2862.8387096774195</c:v>
                </c:pt>
                <c:pt idx="70">
                  <c:v>2877.9677419354839</c:v>
                </c:pt>
                <c:pt idx="71">
                  <c:v>2885.0645161290322</c:v>
                </c:pt>
                <c:pt idx="72">
                  <c:v>2886.8064516129034</c:v>
                </c:pt>
                <c:pt idx="73">
                  <c:v>2886.1935483870966</c:v>
                </c:pt>
                <c:pt idx="74">
                  <c:v>2881.1612903225805</c:v>
                </c:pt>
                <c:pt idx="75">
                  <c:v>2872.1612903225805</c:v>
                </c:pt>
                <c:pt idx="76">
                  <c:v>2857.7096774193546</c:v>
                </c:pt>
                <c:pt idx="77">
                  <c:v>2846</c:v>
                </c:pt>
                <c:pt idx="78">
                  <c:v>2833.483870967742</c:v>
                </c:pt>
                <c:pt idx="79">
                  <c:v>2824.9032258064517</c:v>
                </c:pt>
                <c:pt idx="80">
                  <c:v>2812.2258064516127</c:v>
                </c:pt>
                <c:pt idx="81">
                  <c:v>2795.2258064516127</c:v>
                </c:pt>
                <c:pt idx="82">
                  <c:v>2773.3548387096776</c:v>
                </c:pt>
                <c:pt idx="83">
                  <c:v>2754.0645161290322</c:v>
                </c:pt>
                <c:pt idx="84">
                  <c:v>2739.6129032258063</c:v>
                </c:pt>
                <c:pt idx="85">
                  <c:v>2727.6774193548385</c:v>
                </c:pt>
                <c:pt idx="86">
                  <c:v>2714.0645161290322</c:v>
                </c:pt>
                <c:pt idx="87">
                  <c:v>2708.5806451612902</c:v>
                </c:pt>
                <c:pt idx="88">
                  <c:v>2705.6451612903224</c:v>
                </c:pt>
                <c:pt idx="89">
                  <c:v>2706.1290322580644</c:v>
                </c:pt>
                <c:pt idx="90">
                  <c:v>2700.3225806451615</c:v>
                </c:pt>
                <c:pt idx="91">
                  <c:v>2691.516129032258</c:v>
                </c:pt>
              </c:numCache>
            </c:numRef>
          </c:val>
          <c:smooth val="0"/>
          <c:extLst>
            <c:ext xmlns:c16="http://schemas.microsoft.com/office/drawing/2014/chart" uri="{C3380CC4-5D6E-409C-BE32-E72D297353CC}">
              <c16:uniqueId val="{00000001-B5A7-4552-AF27-CC4DBDF627F7}"/>
            </c:ext>
          </c:extLst>
        </c:ser>
        <c:ser>
          <c:idx val="2"/>
          <c:order val="2"/>
          <c:spPr>
            <a:ln w="28575" cap="rnd">
              <a:solidFill>
                <a:schemeClr val="accent3"/>
              </a:solidFill>
              <a:round/>
            </a:ln>
            <a:effectLst/>
          </c:spPr>
          <c:marker>
            <c:symbol val="none"/>
          </c:marker>
          <c:val>
            <c:numRef>
              <c:f>'【解答】(演習２)アクセス数(異常値検出) '!$E$41:$E$132</c:f>
              <c:numCache>
                <c:formatCode>0.0000</c:formatCode>
                <c:ptCount val="92"/>
                <c:pt idx="0">
                  <c:v>2352.871492121199</c:v>
                </c:pt>
                <c:pt idx="1">
                  <c:v>2316.0902244776103</c:v>
                </c:pt>
                <c:pt idx="2">
                  <c:v>2278.6232908178736</c:v>
                </c:pt>
                <c:pt idx="3">
                  <c:v>2230.5461619057946</c:v>
                </c:pt>
                <c:pt idx="4">
                  <c:v>2189.5042408015188</c:v>
                </c:pt>
                <c:pt idx="5">
                  <c:v>2142.5138099821211</c:v>
                </c:pt>
                <c:pt idx="6">
                  <c:v>2093.9854986008663</c:v>
                </c:pt>
                <c:pt idx="7">
                  <c:v>2048.5708186605725</c:v>
                </c:pt>
                <c:pt idx="8">
                  <c:v>1986.6788977037954</c:v>
                </c:pt>
                <c:pt idx="9">
                  <c:v>1951.1184597836527</c:v>
                </c:pt>
                <c:pt idx="10">
                  <c:v>1965.4816235683015</c:v>
                </c:pt>
                <c:pt idx="11">
                  <c:v>1959.7754342443161</c:v>
                </c:pt>
                <c:pt idx="12">
                  <c:v>1937.646563189837</c:v>
                </c:pt>
                <c:pt idx="13">
                  <c:v>1916.9243270925001</c:v>
                </c:pt>
                <c:pt idx="14">
                  <c:v>1901.8755268917473</c:v>
                </c:pt>
                <c:pt idx="15">
                  <c:v>1927.9008028972548</c:v>
                </c:pt>
                <c:pt idx="16">
                  <c:v>1943.3281733701924</c:v>
                </c:pt>
                <c:pt idx="17">
                  <c:v>1926.2942997254163</c:v>
                </c:pt>
                <c:pt idx="18">
                  <c:v>1915.0189684224301</c:v>
                </c:pt>
                <c:pt idx="19">
                  <c:v>1917.9047154723057</c:v>
                </c:pt>
                <c:pt idx="20">
                  <c:v>1922.7628680078324</c:v>
                </c:pt>
                <c:pt idx="21">
                  <c:v>1928.5866813212351</c:v>
                </c:pt>
                <c:pt idx="22">
                  <c:v>1930.2445795628873</c:v>
                </c:pt>
                <c:pt idx="23">
                  <c:v>1933.7450723758636</c:v>
                </c:pt>
                <c:pt idx="24">
                  <c:v>1951.4519193320793</c:v>
                </c:pt>
                <c:pt idx="25">
                  <c:v>1976.3108282458727</c:v>
                </c:pt>
                <c:pt idx="26">
                  <c:v>1996.3508590735248</c:v>
                </c:pt>
                <c:pt idx="27">
                  <c:v>1995.7785882171663</c:v>
                </c:pt>
                <c:pt idx="28">
                  <c:v>1996.6798632592395</c:v>
                </c:pt>
                <c:pt idx="29">
                  <c:v>1999.9300903723622</c:v>
                </c:pt>
                <c:pt idx="30">
                  <c:v>2000.8006852631113</c:v>
                </c:pt>
                <c:pt idx="31">
                  <c:v>1998.4545093130525</c:v>
                </c:pt>
                <c:pt idx="32">
                  <c:v>1998.9752271946313</c:v>
                </c:pt>
                <c:pt idx="33">
                  <c:v>1999.1153480479788</c:v>
                </c:pt>
                <c:pt idx="34">
                  <c:v>2000.0488395391619</c:v>
                </c:pt>
                <c:pt idx="35">
                  <c:v>2000.3516595410433</c:v>
                </c:pt>
                <c:pt idx="36">
                  <c:v>2004.3943853011299</c:v>
                </c:pt>
                <c:pt idx="37">
                  <c:v>2011.0583875818068</c:v>
                </c:pt>
                <c:pt idx="38">
                  <c:v>2022.2091436997464</c:v>
                </c:pt>
                <c:pt idx="39">
                  <c:v>2046.6448818961619</c:v>
                </c:pt>
                <c:pt idx="40">
                  <c:v>2058.8219050453645</c:v>
                </c:pt>
                <c:pt idx="41">
                  <c:v>2067.3453392388392</c:v>
                </c:pt>
                <c:pt idx="42">
                  <c:v>2084.8078235103053</c:v>
                </c:pt>
                <c:pt idx="43">
                  <c:v>2109.7063781654242</c:v>
                </c:pt>
                <c:pt idx="44">
                  <c:v>2144.9895107306484</c:v>
                </c:pt>
                <c:pt idx="45">
                  <c:v>2156.4515635376356</c:v>
                </c:pt>
                <c:pt idx="46">
                  <c:v>2165.6069525536036</c:v>
                </c:pt>
                <c:pt idx="47">
                  <c:v>2173.0158955501956</c:v>
                </c:pt>
                <c:pt idx="48">
                  <c:v>2212.0066100533181</c:v>
                </c:pt>
                <c:pt idx="49">
                  <c:v>2246.8190943716854</c:v>
                </c:pt>
                <c:pt idx="50">
                  <c:v>2232.682824108671</c:v>
                </c:pt>
                <c:pt idx="51">
                  <c:v>2213.4992505814048</c:v>
                </c:pt>
                <c:pt idx="52">
                  <c:v>2191.0500618584747</c:v>
                </c:pt>
                <c:pt idx="53">
                  <c:v>2187.9913931657397</c:v>
                </c:pt>
                <c:pt idx="54">
                  <c:v>2177.6907147097127</c:v>
                </c:pt>
                <c:pt idx="55">
                  <c:v>2164.9369485214534</c:v>
                </c:pt>
                <c:pt idx="56">
                  <c:v>2172.4235567703968</c:v>
                </c:pt>
                <c:pt idx="57">
                  <c:v>2192.1185048164562</c:v>
                </c:pt>
                <c:pt idx="58">
                  <c:v>2197.8514158027128</c:v>
                </c:pt>
                <c:pt idx="59">
                  <c:v>2212.534629948701</c:v>
                </c:pt>
                <c:pt idx="60">
                  <c:v>2231.9709103794276</c:v>
                </c:pt>
                <c:pt idx="61">
                  <c:v>2254.7138163504501</c:v>
                </c:pt>
                <c:pt idx="62">
                  <c:v>2269.9539996814046</c:v>
                </c:pt>
                <c:pt idx="63">
                  <c:v>2292.7443777869762</c:v>
                </c:pt>
                <c:pt idx="64">
                  <c:v>2319.6016840908801</c:v>
                </c:pt>
                <c:pt idx="65">
                  <c:v>2339.8386615012737</c:v>
                </c:pt>
                <c:pt idx="66">
                  <c:v>2360.8156450782703</c:v>
                </c:pt>
                <c:pt idx="67">
                  <c:v>2393.2902806470865</c:v>
                </c:pt>
                <c:pt idx="68">
                  <c:v>2427.8040741096534</c:v>
                </c:pt>
                <c:pt idx="69">
                  <c:v>2462.736023933141</c:v>
                </c:pt>
                <c:pt idx="70">
                  <c:v>2521.6650676557015</c:v>
                </c:pt>
                <c:pt idx="71">
                  <c:v>2551.4240167952448</c:v>
                </c:pt>
                <c:pt idx="72">
                  <c:v>2557.9245399364522</c:v>
                </c:pt>
                <c:pt idx="73">
                  <c:v>2555.6443410145425</c:v>
                </c:pt>
                <c:pt idx="74">
                  <c:v>2543.0421409982855</c:v>
                </c:pt>
                <c:pt idx="75">
                  <c:v>2510.5275541477249</c:v>
                </c:pt>
                <c:pt idx="76">
                  <c:v>2480.5624228716074</c:v>
                </c:pt>
                <c:pt idx="77">
                  <c:v>2449.172581592451</c:v>
                </c:pt>
                <c:pt idx="78">
                  <c:v>2428.8151600554725</c:v>
                </c:pt>
                <c:pt idx="79">
                  <c:v>2407.9583518039176</c:v>
                </c:pt>
                <c:pt idx="80">
                  <c:v>2376.829677337777</c:v>
                </c:pt>
                <c:pt idx="81">
                  <c:v>2349.9005441462818</c:v>
                </c:pt>
                <c:pt idx="82">
                  <c:v>2343.8836760341233</c:v>
                </c:pt>
                <c:pt idx="83">
                  <c:v>2356.8640006933574</c:v>
                </c:pt>
                <c:pt idx="84">
                  <c:v>2369.5294252844624</c:v>
                </c:pt>
                <c:pt idx="85">
                  <c:v>2385.4862887092986</c:v>
                </c:pt>
                <c:pt idx="86">
                  <c:v>2428.9423502731211</c:v>
                </c:pt>
                <c:pt idx="87">
                  <c:v>2439.2952826708406</c:v>
                </c:pt>
                <c:pt idx="88">
                  <c:v>2442.7152348145423</c:v>
                </c:pt>
                <c:pt idx="89">
                  <c:v>2443.1488089532268</c:v>
                </c:pt>
                <c:pt idx="90">
                  <c:v>2431.6342173706425</c:v>
                </c:pt>
                <c:pt idx="91">
                  <c:v>2415.817805512876</c:v>
                </c:pt>
              </c:numCache>
            </c:numRef>
          </c:val>
          <c:smooth val="0"/>
          <c:extLst>
            <c:ext xmlns:c16="http://schemas.microsoft.com/office/drawing/2014/chart" uri="{C3380CC4-5D6E-409C-BE32-E72D297353CC}">
              <c16:uniqueId val="{00000002-B5A7-4552-AF27-CC4DBDF627F7}"/>
            </c:ext>
          </c:extLst>
        </c:ser>
        <c:ser>
          <c:idx val="3"/>
          <c:order val="3"/>
          <c:spPr>
            <a:ln w="28575" cap="rnd">
              <a:solidFill>
                <a:schemeClr val="accent4"/>
              </a:solidFill>
              <a:round/>
            </a:ln>
            <a:effectLst/>
          </c:spPr>
          <c:marker>
            <c:symbol val="none"/>
          </c:marker>
          <c:val>
            <c:numRef>
              <c:f>'【解答】(演習２)アクセス数(異常値検出) '!$F$41:$F$132</c:f>
              <c:numCache>
                <c:formatCode>0.0000_ </c:formatCode>
                <c:ptCount val="92"/>
                <c:pt idx="0">
                  <c:v>3601.0639917497688</c:v>
                </c:pt>
                <c:pt idx="1">
                  <c:v>3594.1678400385185</c:v>
                </c:pt>
                <c:pt idx="2">
                  <c:v>3586.1509027305137</c:v>
                </c:pt>
                <c:pt idx="3">
                  <c:v>3568.6151284167859</c:v>
                </c:pt>
                <c:pt idx="4">
                  <c:v>3563.7215656500939</c:v>
                </c:pt>
                <c:pt idx="5">
                  <c:v>3553.2926416307823</c:v>
                </c:pt>
                <c:pt idx="6">
                  <c:v>3544.7241788184888</c:v>
                </c:pt>
                <c:pt idx="7">
                  <c:v>3523.0420845652343</c:v>
                </c:pt>
                <c:pt idx="8">
                  <c:v>3519.450134554269</c:v>
                </c:pt>
                <c:pt idx="9">
                  <c:v>3493.0750886034439</c:v>
                </c:pt>
                <c:pt idx="10">
                  <c:v>3388.5183764316985</c:v>
                </c:pt>
                <c:pt idx="11">
                  <c:v>3311.7729528524587</c:v>
                </c:pt>
                <c:pt idx="12">
                  <c:v>3251.9018239069374</c:v>
                </c:pt>
                <c:pt idx="13">
                  <c:v>3197.3337374236289</c:v>
                </c:pt>
                <c:pt idx="14">
                  <c:v>3144.640602140511</c:v>
                </c:pt>
                <c:pt idx="15">
                  <c:v>3053.3895196833901</c:v>
                </c:pt>
                <c:pt idx="16">
                  <c:v>2980.9298911459364</c:v>
                </c:pt>
                <c:pt idx="17">
                  <c:v>2957.8347325326481</c:v>
                </c:pt>
                <c:pt idx="18">
                  <c:v>2933.0455477066021</c:v>
                </c:pt>
                <c:pt idx="19">
                  <c:v>2920.998510334146</c:v>
                </c:pt>
                <c:pt idx="20">
                  <c:v>2891.2371319921676</c:v>
                </c:pt>
                <c:pt idx="21">
                  <c:v>2870.2520283561844</c:v>
                </c:pt>
                <c:pt idx="22">
                  <c:v>2858.3360655984034</c:v>
                </c:pt>
                <c:pt idx="23">
                  <c:v>2851.1581534305883</c:v>
                </c:pt>
                <c:pt idx="24">
                  <c:v>2816.0319516356622</c:v>
                </c:pt>
                <c:pt idx="25">
                  <c:v>2771.4311072379987</c:v>
                </c:pt>
                <c:pt idx="26">
                  <c:v>2729.9717215716364</c:v>
                </c:pt>
                <c:pt idx="27">
                  <c:v>2731.2536698473496</c:v>
                </c:pt>
                <c:pt idx="28">
                  <c:v>2728.0943302891478</c:v>
                </c:pt>
                <c:pt idx="29">
                  <c:v>2718.069909627638</c:v>
                </c:pt>
                <c:pt idx="30">
                  <c:v>2714.3606050594694</c:v>
                </c:pt>
                <c:pt idx="31">
                  <c:v>2722.9003293966243</c:v>
                </c:pt>
                <c:pt idx="32">
                  <c:v>2720.9602566763365</c:v>
                </c:pt>
                <c:pt idx="33">
                  <c:v>2720.1749745326661</c:v>
                </c:pt>
                <c:pt idx="34">
                  <c:v>2732.9189023963222</c:v>
                </c:pt>
                <c:pt idx="35">
                  <c:v>2738.3580178783118</c:v>
                </c:pt>
                <c:pt idx="36">
                  <c:v>2742.831421150483</c:v>
                </c:pt>
                <c:pt idx="37">
                  <c:v>2746.425483385935</c:v>
                </c:pt>
                <c:pt idx="38">
                  <c:v>2748.8231143647699</c:v>
                </c:pt>
                <c:pt idx="39">
                  <c:v>2741.8712471360968</c:v>
                </c:pt>
                <c:pt idx="40">
                  <c:v>2747.4361594707643</c:v>
                </c:pt>
                <c:pt idx="41">
                  <c:v>2764.9127252772896</c:v>
                </c:pt>
                <c:pt idx="42">
                  <c:v>2780.8050797155015</c:v>
                </c:pt>
                <c:pt idx="43">
                  <c:v>2806.6162024797368</c:v>
                </c:pt>
                <c:pt idx="44">
                  <c:v>2818.5588763661262</c:v>
                </c:pt>
                <c:pt idx="45">
                  <c:v>2864.7097267849449</c:v>
                </c:pt>
                <c:pt idx="46">
                  <c:v>2895.3607893818803</c:v>
                </c:pt>
                <c:pt idx="47">
                  <c:v>2935.5002334820629</c:v>
                </c:pt>
                <c:pt idx="48">
                  <c:v>2939.0901641402302</c:v>
                </c:pt>
                <c:pt idx="49">
                  <c:v>2947.1809056283146</c:v>
                </c:pt>
                <c:pt idx="50">
                  <c:v>2990.6720146010061</c:v>
                </c:pt>
                <c:pt idx="51">
                  <c:v>3062.3717171605308</c:v>
                </c:pt>
                <c:pt idx="52">
                  <c:v>3132.5628413673321</c:v>
                </c:pt>
                <c:pt idx="53">
                  <c:v>3179.3634455439374</c:v>
                </c:pt>
                <c:pt idx="54">
                  <c:v>3217.4705756128678</c:v>
                </c:pt>
                <c:pt idx="55">
                  <c:v>3273.4501482527398</c:v>
                </c:pt>
                <c:pt idx="56">
                  <c:v>3292.4796690360549</c:v>
                </c:pt>
                <c:pt idx="57">
                  <c:v>3300.1395596996726</c:v>
                </c:pt>
                <c:pt idx="58">
                  <c:v>3301.1163261327711</c:v>
                </c:pt>
                <c:pt idx="59">
                  <c:v>3300.9492410190405</c:v>
                </c:pt>
                <c:pt idx="60">
                  <c:v>3300.867799297992</c:v>
                </c:pt>
                <c:pt idx="61">
                  <c:v>3307.0926352624533</c:v>
                </c:pt>
                <c:pt idx="62">
                  <c:v>3310.3040648347242</c:v>
                </c:pt>
                <c:pt idx="63">
                  <c:v>3313.2556222130238</c:v>
                </c:pt>
                <c:pt idx="64">
                  <c:v>3313.430573973636</c:v>
                </c:pt>
                <c:pt idx="65">
                  <c:v>3313.2581126922746</c:v>
                </c:pt>
                <c:pt idx="66">
                  <c:v>3306.4101613733424</c:v>
                </c:pt>
                <c:pt idx="67">
                  <c:v>3294.9032677400101</c:v>
                </c:pt>
                <c:pt idx="68">
                  <c:v>3279.9378613742178</c:v>
                </c:pt>
                <c:pt idx="69">
                  <c:v>3262.941395421698</c:v>
                </c:pt>
                <c:pt idx="70">
                  <c:v>3234.2704162152663</c:v>
                </c:pt>
                <c:pt idx="71">
                  <c:v>3218.7050154628196</c:v>
                </c:pt>
                <c:pt idx="72">
                  <c:v>3215.6883632893546</c:v>
                </c:pt>
                <c:pt idx="73">
                  <c:v>3216.7427557596507</c:v>
                </c:pt>
                <c:pt idx="74">
                  <c:v>3219.2804396468755</c:v>
                </c:pt>
                <c:pt idx="75">
                  <c:v>3233.7950264974361</c:v>
                </c:pt>
                <c:pt idx="76">
                  <c:v>3234.8569319671019</c:v>
                </c:pt>
                <c:pt idx="77">
                  <c:v>3242.827418407549</c:v>
                </c:pt>
                <c:pt idx="78">
                  <c:v>3238.1525818800114</c:v>
                </c:pt>
                <c:pt idx="79">
                  <c:v>3241.8480998089858</c:v>
                </c:pt>
                <c:pt idx="80">
                  <c:v>3247.6219355654484</c:v>
                </c:pt>
                <c:pt idx="81">
                  <c:v>3240.5510687569436</c:v>
                </c:pt>
                <c:pt idx="82">
                  <c:v>3202.8260013852318</c:v>
                </c:pt>
                <c:pt idx="83">
                  <c:v>3151.265031564707</c:v>
                </c:pt>
                <c:pt idx="84">
                  <c:v>3109.6963811671503</c:v>
                </c:pt>
                <c:pt idx="85">
                  <c:v>3069.8685500003785</c:v>
                </c:pt>
                <c:pt idx="86">
                  <c:v>2999.1866819849433</c:v>
                </c:pt>
                <c:pt idx="87">
                  <c:v>2977.8660076517399</c:v>
                </c:pt>
                <c:pt idx="88">
                  <c:v>2968.5750877661026</c:v>
                </c:pt>
                <c:pt idx="89">
                  <c:v>2969.109255562902</c:v>
                </c:pt>
                <c:pt idx="90">
                  <c:v>2969.0109439196804</c:v>
                </c:pt>
                <c:pt idx="91">
                  <c:v>2967.2144525516401</c:v>
                </c:pt>
              </c:numCache>
            </c:numRef>
          </c:val>
          <c:smooth val="0"/>
          <c:extLst>
            <c:ext xmlns:c16="http://schemas.microsoft.com/office/drawing/2014/chart" uri="{C3380CC4-5D6E-409C-BE32-E72D297353CC}">
              <c16:uniqueId val="{00000003-B5A7-4552-AF27-CC4DBDF627F7}"/>
            </c:ext>
          </c:extLst>
        </c:ser>
        <c:dLbls>
          <c:showLegendKey val="0"/>
          <c:showVal val="0"/>
          <c:showCatName val="0"/>
          <c:showSerName val="0"/>
          <c:showPercent val="0"/>
          <c:showBubbleSize val="0"/>
        </c:dLbls>
        <c:smooth val="0"/>
        <c:axId val="434007920"/>
        <c:axId val="434005624"/>
      </c:lineChart>
      <c:catAx>
        <c:axId val="4340079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5624"/>
        <c:crosses val="autoZero"/>
        <c:auto val="1"/>
        <c:lblAlgn val="ctr"/>
        <c:lblOffset val="100"/>
        <c:noMultiLvlLbl val="0"/>
      </c:catAx>
      <c:valAx>
        <c:axId val="434005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40079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5.png"/><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7.tiff"/></Relationships>
</file>

<file path=xl/drawings/_rels/drawing9.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438150</xdr:colOff>
      <xdr:row>3</xdr:row>
      <xdr:rowOff>0</xdr:rowOff>
    </xdr:from>
    <xdr:to>
      <xdr:col>19</xdr:col>
      <xdr:colOff>740024</xdr:colOff>
      <xdr:row>20</xdr:row>
      <xdr:rowOff>225212</xdr:rowOff>
    </xdr:to>
    <xdr:grpSp>
      <xdr:nvGrpSpPr>
        <xdr:cNvPr id="2" name="グループ化 1">
          <a:extLst>
            <a:ext uri="{FF2B5EF4-FFF2-40B4-BE49-F238E27FC236}">
              <a16:creationId xmlns:a16="http://schemas.microsoft.com/office/drawing/2014/main" id="{DE6A4466-6E97-4EC6-8E26-8254AD750D80}"/>
            </a:ext>
          </a:extLst>
        </xdr:cNvPr>
        <xdr:cNvGrpSpPr/>
      </xdr:nvGrpSpPr>
      <xdr:grpSpPr>
        <a:xfrm>
          <a:off x="438150" y="762000"/>
          <a:ext cx="15832160" cy="4543212"/>
          <a:chOff x="438150" y="755650"/>
          <a:chExt cx="14489588" cy="4549562"/>
        </a:xfrm>
      </xdr:grpSpPr>
      <xdr:pic>
        <xdr:nvPicPr>
          <xdr:cNvPr id="3" name="図 2">
            <a:extLst>
              <a:ext uri="{FF2B5EF4-FFF2-40B4-BE49-F238E27FC236}">
                <a16:creationId xmlns:a16="http://schemas.microsoft.com/office/drawing/2014/main" id="{A4ECB081-66FC-42C3-BEFD-DB646ED72A0A}"/>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478064" y="762000"/>
            <a:ext cx="3630852" cy="2612705"/>
          </a:xfrm>
          <a:prstGeom prst="rect">
            <a:avLst/>
          </a:prstGeom>
        </xdr:spPr>
      </xdr:pic>
      <xdr:sp macro="" textlink="">
        <xdr:nvSpPr>
          <xdr:cNvPr id="4" name="正方形/長方形 3">
            <a:extLst>
              <a:ext uri="{FF2B5EF4-FFF2-40B4-BE49-F238E27FC236}">
                <a16:creationId xmlns:a16="http://schemas.microsoft.com/office/drawing/2014/main" id="{0EC140EC-6125-4F90-9E4A-00A9D2AB1F27}"/>
              </a:ext>
            </a:extLst>
          </xdr:cNvPr>
          <xdr:cNvSpPr/>
        </xdr:nvSpPr>
        <xdr:spPr>
          <a:xfrm>
            <a:off x="438150" y="1009650"/>
            <a:ext cx="548566" cy="226243"/>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pic>
        <xdr:nvPicPr>
          <xdr:cNvPr id="5" name="図 4">
            <a:extLst>
              <a:ext uri="{FF2B5EF4-FFF2-40B4-BE49-F238E27FC236}">
                <a16:creationId xmlns:a16="http://schemas.microsoft.com/office/drawing/2014/main" id="{5254E9CE-5299-401D-B31E-40A2492A4A27}"/>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4554764" y="755650"/>
            <a:ext cx="3406011" cy="3987080"/>
          </a:xfrm>
          <a:prstGeom prst="rect">
            <a:avLst/>
          </a:prstGeom>
        </xdr:spPr>
      </xdr:pic>
      <xdr:sp macro="" textlink="">
        <xdr:nvSpPr>
          <xdr:cNvPr id="6" name="正方形/長方形 5">
            <a:extLst>
              <a:ext uri="{FF2B5EF4-FFF2-40B4-BE49-F238E27FC236}">
                <a16:creationId xmlns:a16="http://schemas.microsoft.com/office/drawing/2014/main" id="{8DCFAD1C-E343-4245-9D9E-7243790ABE8B}"/>
              </a:ext>
            </a:extLst>
          </xdr:cNvPr>
          <xdr:cNvSpPr/>
        </xdr:nvSpPr>
        <xdr:spPr>
          <a:xfrm>
            <a:off x="4573814" y="4298950"/>
            <a:ext cx="603315" cy="304341"/>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7" name="コネクタ: カギ線 6">
            <a:extLst>
              <a:ext uri="{FF2B5EF4-FFF2-40B4-BE49-F238E27FC236}">
                <a16:creationId xmlns:a16="http://schemas.microsoft.com/office/drawing/2014/main" id="{578DDF59-8D66-45EA-B84E-BF1C1270211D}"/>
              </a:ext>
            </a:extLst>
          </xdr:cNvPr>
          <xdr:cNvCxnSpPr>
            <a:stCxn id="4" idx="1"/>
            <a:endCxn id="6" idx="1"/>
          </xdr:cNvCxnSpPr>
        </xdr:nvCxnSpPr>
        <xdr:spPr>
          <a:xfrm rot="10800000" flipH="1" flipV="1">
            <a:off x="438150" y="1122771"/>
            <a:ext cx="4135664" cy="3328349"/>
          </a:xfrm>
          <a:prstGeom prst="bentConnector3">
            <a:avLst>
              <a:gd name="adj1" fmla="val -5530"/>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pic>
        <xdr:nvPicPr>
          <xdr:cNvPr id="8" name="図 7">
            <a:extLst>
              <a:ext uri="{FF2B5EF4-FFF2-40B4-BE49-F238E27FC236}">
                <a16:creationId xmlns:a16="http://schemas.microsoft.com/office/drawing/2014/main" id="{A6312B38-08AD-433D-9F41-8EF40FD1A952}"/>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8574314" y="768350"/>
            <a:ext cx="6353424" cy="4536862"/>
          </a:xfrm>
          <a:prstGeom prst="rect">
            <a:avLst/>
          </a:prstGeom>
        </xdr:spPr>
      </xdr:pic>
      <xdr:sp macro="" textlink="">
        <xdr:nvSpPr>
          <xdr:cNvPr id="9" name="正方形/長方形 8">
            <a:extLst>
              <a:ext uri="{FF2B5EF4-FFF2-40B4-BE49-F238E27FC236}">
                <a16:creationId xmlns:a16="http://schemas.microsoft.com/office/drawing/2014/main" id="{FEF94C2C-0DEB-4F48-8446-23D6429979B7}"/>
              </a:ext>
            </a:extLst>
          </xdr:cNvPr>
          <xdr:cNvSpPr/>
        </xdr:nvSpPr>
        <xdr:spPr>
          <a:xfrm>
            <a:off x="8574314" y="1148564"/>
            <a:ext cx="467957" cy="289089"/>
          </a:xfrm>
          <a:prstGeom prst="rect">
            <a:avLst/>
          </a:prstGeom>
          <a:noFill/>
          <a:ln w="317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sp macro="" textlink="">
        <xdr:nvSpPr>
          <xdr:cNvPr id="10" name="正方形/長方形 9">
            <a:extLst>
              <a:ext uri="{FF2B5EF4-FFF2-40B4-BE49-F238E27FC236}">
                <a16:creationId xmlns:a16="http://schemas.microsoft.com/office/drawing/2014/main" id="{4417CE7D-5615-4E4B-A5AA-03144216FC20}"/>
              </a:ext>
            </a:extLst>
          </xdr:cNvPr>
          <xdr:cNvSpPr/>
        </xdr:nvSpPr>
        <xdr:spPr>
          <a:xfrm>
            <a:off x="9823605" y="162165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1" name="コネクタ: カギ線 10">
            <a:extLst>
              <a:ext uri="{FF2B5EF4-FFF2-40B4-BE49-F238E27FC236}">
                <a16:creationId xmlns:a16="http://schemas.microsoft.com/office/drawing/2014/main" id="{B9D65FE7-18A8-4C32-AD99-A95B061C4EE4}"/>
              </a:ext>
            </a:extLst>
          </xdr:cNvPr>
          <xdr:cNvCxnSpPr>
            <a:stCxn id="6" idx="3"/>
            <a:endCxn id="9" idx="1"/>
          </xdr:cNvCxnSpPr>
        </xdr:nvCxnSpPr>
        <xdr:spPr>
          <a:xfrm flipV="1">
            <a:off x="5177129" y="1293109"/>
            <a:ext cx="3397185" cy="3158012"/>
          </a:xfrm>
          <a:prstGeom prst="bentConnector3">
            <a:avLst>
              <a:gd name="adj1" fmla="val 85889"/>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正方形/長方形 11">
            <a:extLst>
              <a:ext uri="{FF2B5EF4-FFF2-40B4-BE49-F238E27FC236}">
                <a16:creationId xmlns:a16="http://schemas.microsoft.com/office/drawing/2014/main" id="{1C118570-03B7-4AC4-A48F-52D6E178A95C}"/>
              </a:ext>
            </a:extLst>
          </xdr:cNvPr>
          <xdr:cNvSpPr/>
        </xdr:nvSpPr>
        <xdr:spPr>
          <a:xfrm>
            <a:off x="13754255" y="5057009"/>
            <a:ext cx="576126" cy="211919"/>
          </a:xfrm>
          <a:prstGeom prst="rect">
            <a:avLst/>
          </a:prstGeom>
          <a:noFill/>
          <a:ln w="317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3" name="コネクタ: カギ線 12">
            <a:extLst>
              <a:ext uri="{FF2B5EF4-FFF2-40B4-BE49-F238E27FC236}">
                <a16:creationId xmlns:a16="http://schemas.microsoft.com/office/drawing/2014/main" id="{77D21449-5B2D-457E-97ED-DEE688FF201D}"/>
              </a:ext>
            </a:extLst>
          </xdr:cNvPr>
          <xdr:cNvCxnSpPr>
            <a:stCxn id="9" idx="3"/>
            <a:endCxn id="10" idx="1"/>
          </xdr:cNvCxnSpPr>
        </xdr:nvCxnSpPr>
        <xdr:spPr>
          <a:xfrm>
            <a:off x="9042271" y="1293109"/>
            <a:ext cx="781334" cy="43451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4" name="コネクタ: カギ線 13">
            <a:extLst>
              <a:ext uri="{FF2B5EF4-FFF2-40B4-BE49-F238E27FC236}">
                <a16:creationId xmlns:a16="http://schemas.microsoft.com/office/drawing/2014/main" id="{76F19207-F93B-40FD-9D51-0522B3577923}"/>
              </a:ext>
            </a:extLst>
          </xdr:cNvPr>
          <xdr:cNvCxnSpPr>
            <a:stCxn id="10" idx="3"/>
            <a:endCxn id="12" idx="0"/>
          </xdr:cNvCxnSpPr>
        </xdr:nvCxnSpPr>
        <xdr:spPr>
          <a:xfrm>
            <a:off x="10399731" y="1727619"/>
            <a:ext cx="3642587" cy="3329390"/>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0.xml><?xml version="1.0" encoding="utf-8"?>
<c:userShapes xmlns:c="http://schemas.openxmlformats.org/drawingml/2006/chart">
  <cdr:relSizeAnchor xmlns:cdr="http://schemas.openxmlformats.org/drawingml/2006/chartDrawing">
    <cdr:from>
      <cdr:x>0.47494</cdr:x>
      <cdr:y>0.54085</cdr:y>
    </cdr:from>
    <cdr:to>
      <cdr:x>0.63171</cdr:x>
      <cdr:y>0.62371</cdr:y>
    </cdr:to>
    <cdr:sp macro="" textlink="">
      <cdr:nvSpPr>
        <cdr:cNvPr id="2" name="テキスト ボックス 4">
          <a:extLst xmlns:a="http://schemas.openxmlformats.org/drawingml/2006/main">
            <a:ext uri="{FF2B5EF4-FFF2-40B4-BE49-F238E27FC236}">
              <a16:creationId xmlns:a16="http://schemas.microsoft.com/office/drawing/2014/main" id="{4E7B8746-680F-4063-80BF-2E6A2B41F760}"/>
            </a:ext>
          </a:extLst>
        </cdr:cNvPr>
        <cdr:cNvSpPr txBox="1"/>
      </cdr:nvSpPr>
      <cdr:spPr>
        <a:xfrm xmlns:a="http://schemas.openxmlformats.org/drawingml/2006/main">
          <a:off x="3189385" y="2137653"/>
          <a:ext cx="1052763" cy="327513"/>
        </a:xfrm>
        <a:prstGeom xmlns:a="http://schemas.openxmlformats.org/drawingml/2006/main" prst="rect">
          <a:avLst/>
        </a:prstGeom>
        <a:solidFill xmlns:a="http://schemas.openxmlformats.org/drawingml/2006/main">
          <a:schemeClr val="lt1"/>
        </a:solidFill>
        <a:ln xmlns:a="http://schemas.openxmlformats.org/drawingml/2006/main" w="28575" cmpd="sng">
          <a:solidFill>
            <a:schemeClr val="bg1">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kumimoji="1" lang="ja-JP" altLang="en-US" sz="1100"/>
            <a:t>移動平均 </a:t>
          </a:r>
          <a:r>
            <a:rPr kumimoji="1" lang="en-US" altLang="ja-JP" sz="1100"/>
            <a:t>+ 2σ</a:t>
          </a:r>
          <a:endParaRPr kumimoji="1" lang="ja-JP" altLang="en-US" sz="1100"/>
        </a:p>
      </cdr:txBody>
    </cdr:sp>
  </cdr:relSizeAnchor>
  <cdr:relSizeAnchor xmlns:cdr="http://schemas.openxmlformats.org/drawingml/2006/chartDrawing">
    <cdr:from>
      <cdr:x>0.49597</cdr:x>
      <cdr:y>0.47131</cdr:y>
    </cdr:from>
    <cdr:to>
      <cdr:x>0.55333</cdr:x>
      <cdr:y>0.54085</cdr:y>
    </cdr:to>
    <cdr:cxnSp macro="">
      <cdr:nvCxnSpPr>
        <cdr:cNvPr id="3" name="直線コネクタ 2">
          <a:extLst xmlns:a="http://schemas.openxmlformats.org/drawingml/2006/main">
            <a:ext uri="{FF2B5EF4-FFF2-40B4-BE49-F238E27FC236}">
              <a16:creationId xmlns:a16="http://schemas.microsoft.com/office/drawing/2014/main" id="{AD2C2812-F6C1-423D-8699-182A9FB0B05B}"/>
            </a:ext>
          </a:extLst>
        </cdr:cNvPr>
        <cdr:cNvCxnSpPr>
          <a:endCxn xmlns:a="http://schemas.openxmlformats.org/drawingml/2006/main" id="2" idx="0"/>
        </cdr:cNvCxnSpPr>
      </cdr:nvCxnSpPr>
      <cdr:spPr>
        <a:xfrm xmlns:a="http://schemas.openxmlformats.org/drawingml/2006/main">
          <a:off x="3340802" y="1804930"/>
          <a:ext cx="386381" cy="266322"/>
        </a:xfrm>
        <a:prstGeom xmlns:a="http://schemas.openxmlformats.org/drawingml/2006/main" prst="line">
          <a:avLst/>
        </a:prstGeom>
        <a:ln xmlns:a="http://schemas.openxmlformats.org/drawingml/2006/main" w="28575">
          <a:solidFill>
            <a:schemeClr val="bg1">
              <a:lumMod val="75000"/>
            </a:schemeClr>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2.xml><?xml version="1.0" encoding="utf-8"?>
<xdr:wsDr xmlns:xdr="http://schemas.openxmlformats.org/drawingml/2006/spreadsheetDrawing" xmlns:a="http://schemas.openxmlformats.org/drawingml/2006/main">
  <xdr:twoCellAnchor>
    <xdr:from>
      <xdr:col>1</xdr:col>
      <xdr:colOff>50800</xdr:colOff>
      <xdr:row>19</xdr:row>
      <xdr:rowOff>25401</xdr:rowOff>
    </xdr:from>
    <xdr:to>
      <xdr:col>4</xdr:col>
      <xdr:colOff>361950</xdr:colOff>
      <xdr:row>28</xdr:row>
      <xdr:rowOff>0</xdr:rowOff>
    </xdr:to>
    <xdr:grpSp>
      <xdr:nvGrpSpPr>
        <xdr:cNvPr id="2" name="グループ化 1">
          <a:extLst>
            <a:ext uri="{FF2B5EF4-FFF2-40B4-BE49-F238E27FC236}">
              <a16:creationId xmlns:a16="http://schemas.microsoft.com/office/drawing/2014/main" id="{3AE1C8AF-53E7-40A0-9F8E-AF029F39B9B9}"/>
            </a:ext>
          </a:extLst>
        </xdr:cNvPr>
        <xdr:cNvGrpSpPr/>
      </xdr:nvGrpSpPr>
      <xdr:grpSpPr>
        <a:xfrm>
          <a:off x="558800" y="4851401"/>
          <a:ext cx="3015503" cy="2260599"/>
          <a:chOff x="522514" y="4851401"/>
          <a:chExt cx="2823936" cy="2260599"/>
        </a:xfrm>
      </xdr:grpSpPr>
      <xdr:grpSp>
        <xdr:nvGrpSpPr>
          <xdr:cNvPr id="3" name="グループ化 2">
            <a:extLst>
              <a:ext uri="{FF2B5EF4-FFF2-40B4-BE49-F238E27FC236}">
                <a16:creationId xmlns:a16="http://schemas.microsoft.com/office/drawing/2014/main" id="{5F3C166A-661B-4063-80E9-684D28AFE810}"/>
              </a:ext>
            </a:extLst>
          </xdr:cNvPr>
          <xdr:cNvGrpSpPr/>
        </xdr:nvGrpSpPr>
        <xdr:grpSpPr>
          <a:xfrm>
            <a:off x="522514" y="4851401"/>
            <a:ext cx="2823936" cy="2127250"/>
            <a:chOff x="4718050" y="5581651"/>
            <a:chExt cx="3454400" cy="2127250"/>
          </a:xfrm>
        </xdr:grpSpPr>
        <xdr:pic>
          <xdr:nvPicPr>
            <xdr:cNvPr id="5" name="図 4">
              <a:extLst>
                <a:ext uri="{FF2B5EF4-FFF2-40B4-BE49-F238E27FC236}">
                  <a16:creationId xmlns:a16="http://schemas.microsoft.com/office/drawing/2014/main" id="{05F73296-7234-4B40-A3EC-BE5474ED014C}"/>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997" t="49159" r="59659" b="13243"/>
            <a:stretch/>
          </xdr:blipFill>
          <xdr:spPr>
            <a:xfrm>
              <a:off x="4718050" y="5581651"/>
              <a:ext cx="3454400" cy="2127250"/>
            </a:xfrm>
            <a:prstGeom prst="rect">
              <a:avLst/>
            </a:prstGeom>
            <a:ln>
              <a:solidFill>
                <a:schemeClr val="tx1"/>
              </a:solidFill>
            </a:ln>
          </xdr:spPr>
        </xdr:pic>
        <xdr:grpSp>
          <xdr:nvGrpSpPr>
            <xdr:cNvPr id="6" name="グループ化 5">
              <a:extLst>
                <a:ext uri="{FF2B5EF4-FFF2-40B4-BE49-F238E27FC236}">
                  <a16:creationId xmlns:a16="http://schemas.microsoft.com/office/drawing/2014/main" id="{EA36FA00-8DC6-485F-A22E-DAFF2B47AE48}"/>
                </a:ext>
              </a:extLst>
            </xdr:cNvPr>
            <xdr:cNvGrpSpPr/>
          </xdr:nvGrpSpPr>
          <xdr:grpSpPr>
            <a:xfrm>
              <a:off x="7696200" y="7213600"/>
              <a:ext cx="144000" cy="146050"/>
              <a:chOff x="7442200" y="6673850"/>
              <a:chExt cx="144000" cy="146050"/>
            </a:xfrm>
          </xdr:grpSpPr>
          <xdr:cxnSp macro="">
            <xdr:nvCxnSpPr>
              <xdr:cNvPr id="8" name="直線コネクタ 7">
                <a:extLst>
                  <a:ext uri="{FF2B5EF4-FFF2-40B4-BE49-F238E27FC236}">
                    <a16:creationId xmlns:a16="http://schemas.microsoft.com/office/drawing/2014/main" id="{5E5D38E6-BB4F-4213-855F-02C6BB2FE6AE}"/>
                  </a:ext>
                </a:extLst>
              </xdr:cNvPr>
              <xdr:cNvCxnSpPr/>
            </xdr:nvCxnSpPr>
            <xdr:spPr>
              <a:xfrm>
                <a:off x="7512050" y="6673850"/>
                <a:ext cx="0" cy="14605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直線コネクタ 8">
                <a:extLst>
                  <a:ext uri="{FF2B5EF4-FFF2-40B4-BE49-F238E27FC236}">
                    <a16:creationId xmlns:a16="http://schemas.microsoft.com/office/drawing/2014/main" id="{5BCB8979-7C3E-4641-86F3-642CD0138583}"/>
                  </a:ext>
                </a:extLst>
              </xdr:cNvPr>
              <xdr:cNvCxnSpPr/>
            </xdr:nvCxnSpPr>
            <xdr:spPr>
              <a:xfrm flipH="1">
                <a:off x="7442200" y="6750050"/>
                <a:ext cx="144000" cy="0"/>
              </a:xfrm>
              <a:prstGeom prst="line">
                <a:avLst/>
              </a:prstGeom>
              <a:ln w="28575">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7" name="楕円 6">
              <a:extLst>
                <a:ext uri="{FF2B5EF4-FFF2-40B4-BE49-F238E27FC236}">
                  <a16:creationId xmlns:a16="http://schemas.microsoft.com/office/drawing/2014/main" id="{749E817D-0B42-4ABA-A22B-A104CAB66716}"/>
                </a:ext>
              </a:extLst>
            </xdr:cNvPr>
            <xdr:cNvSpPr/>
          </xdr:nvSpPr>
          <xdr:spPr>
            <a:xfrm>
              <a:off x="7575550" y="7092950"/>
              <a:ext cx="393700" cy="38735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xnSp macro="">
        <xdr:nvCxnSpPr>
          <xdr:cNvPr id="4" name="直線矢印コネクタ 3">
            <a:extLst>
              <a:ext uri="{FF2B5EF4-FFF2-40B4-BE49-F238E27FC236}">
                <a16:creationId xmlns:a16="http://schemas.microsoft.com/office/drawing/2014/main" id="{88A63AF9-737D-48FB-B576-7C6F1703B825}"/>
              </a:ext>
            </a:extLst>
          </xdr:cNvPr>
          <xdr:cNvCxnSpPr>
            <a:stCxn id="7" idx="3"/>
          </xdr:cNvCxnSpPr>
        </xdr:nvCxnSpPr>
        <xdr:spPr>
          <a:xfrm flipH="1">
            <a:off x="2425700" y="6693324"/>
            <a:ext cx="559306" cy="418676"/>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xdr:col>
      <xdr:colOff>57150</xdr:colOff>
      <xdr:row>4</xdr:row>
      <xdr:rowOff>6351</xdr:rowOff>
    </xdr:from>
    <xdr:to>
      <xdr:col>7</xdr:col>
      <xdr:colOff>277585</xdr:colOff>
      <xdr:row>14</xdr:row>
      <xdr:rowOff>228601</xdr:rowOff>
    </xdr:to>
    <xdr:grpSp>
      <xdr:nvGrpSpPr>
        <xdr:cNvPr id="10" name="グループ化 9">
          <a:extLst>
            <a:ext uri="{FF2B5EF4-FFF2-40B4-BE49-F238E27FC236}">
              <a16:creationId xmlns:a16="http://schemas.microsoft.com/office/drawing/2014/main" id="{EA2890F9-48A8-46A2-8567-154FEDCA87C9}"/>
            </a:ext>
          </a:extLst>
        </xdr:cNvPr>
        <xdr:cNvGrpSpPr/>
      </xdr:nvGrpSpPr>
      <xdr:grpSpPr>
        <a:xfrm>
          <a:off x="565150" y="1022351"/>
          <a:ext cx="5390082" cy="2762250"/>
          <a:chOff x="528864" y="1022351"/>
          <a:chExt cx="5019221" cy="2762250"/>
        </a:xfrm>
      </xdr:grpSpPr>
      <xdr:pic>
        <xdr:nvPicPr>
          <xdr:cNvPr id="11" name="図 10">
            <a:extLst>
              <a:ext uri="{FF2B5EF4-FFF2-40B4-BE49-F238E27FC236}">
                <a16:creationId xmlns:a16="http://schemas.microsoft.com/office/drawing/2014/main" id="{7000DF05-5D18-4A7C-AA4D-42106A6EAD73}"/>
              </a:ext>
            </a:extLst>
          </xdr:cNvPr>
          <xdr:cNvPicPr>
            <a:picLocks noChangeAspect="1"/>
          </xdr:cNvPicPr>
        </xdr:nvPicPr>
        <xdr:blipFill rotWithShape="1">
          <a:blip xmlns:r="http://schemas.openxmlformats.org/officeDocument/2006/relationships" r:embed="rId2" cstate="email">
            <a:extLst>
              <a:ext uri="{28A0092B-C50C-407E-A947-70E740481C1C}">
                <a14:useLocalDpi xmlns:a14="http://schemas.microsoft.com/office/drawing/2010/main"/>
              </a:ext>
            </a:extLst>
          </a:blip>
          <a:srcRect/>
          <a:stretch/>
        </xdr:blipFill>
        <xdr:spPr>
          <a:xfrm>
            <a:off x="528864" y="1022351"/>
            <a:ext cx="2207986" cy="2762250"/>
          </a:xfrm>
          <a:prstGeom prst="rect">
            <a:avLst/>
          </a:prstGeom>
        </xdr:spPr>
      </xdr:pic>
      <xdr:pic>
        <xdr:nvPicPr>
          <xdr:cNvPr id="12" name="図 11">
            <a:extLst>
              <a:ext uri="{FF2B5EF4-FFF2-40B4-BE49-F238E27FC236}">
                <a16:creationId xmlns:a16="http://schemas.microsoft.com/office/drawing/2014/main" id="{79F4C370-8505-4B39-9481-788162B6344E}"/>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t="52314"/>
          <a:stretch/>
        </xdr:blipFill>
        <xdr:spPr>
          <a:xfrm>
            <a:off x="3325585" y="2018393"/>
            <a:ext cx="2222500" cy="1504950"/>
          </a:xfrm>
          <a:prstGeom prst="rect">
            <a:avLst/>
          </a:prstGeom>
        </xdr:spPr>
      </xdr:pic>
      <xdr:sp macro="" textlink="">
        <xdr:nvSpPr>
          <xdr:cNvPr id="13" name="正方形/長方形 12">
            <a:extLst>
              <a:ext uri="{FF2B5EF4-FFF2-40B4-BE49-F238E27FC236}">
                <a16:creationId xmlns:a16="http://schemas.microsoft.com/office/drawing/2014/main" id="{B6EBB159-030C-47F9-89DA-1076C5EA5C53}"/>
              </a:ext>
            </a:extLst>
          </xdr:cNvPr>
          <xdr:cNvSpPr/>
        </xdr:nvSpPr>
        <xdr:spPr>
          <a:xfrm>
            <a:off x="1612900" y="1257300"/>
            <a:ext cx="1073150" cy="222250"/>
          </a:xfrm>
          <a:prstGeom prst="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コネクタ: カギ線 13">
            <a:extLst>
              <a:ext uri="{FF2B5EF4-FFF2-40B4-BE49-F238E27FC236}">
                <a16:creationId xmlns:a16="http://schemas.microsoft.com/office/drawing/2014/main" id="{F21B051F-96BF-4ED9-B74A-57B179693122}"/>
              </a:ext>
            </a:extLst>
          </xdr:cNvPr>
          <xdr:cNvCxnSpPr>
            <a:stCxn id="11" idx="2"/>
            <a:endCxn id="12" idx="0"/>
          </xdr:cNvCxnSpPr>
        </xdr:nvCxnSpPr>
        <xdr:spPr>
          <a:xfrm rot="5400000" flipH="1" flipV="1">
            <a:off x="2151742" y="1499508"/>
            <a:ext cx="1766208" cy="2803978"/>
          </a:xfrm>
          <a:prstGeom prst="bentConnector5">
            <a:avLst>
              <a:gd name="adj1" fmla="val -7293"/>
              <a:gd name="adj2" fmla="val 49871"/>
              <a:gd name="adj3" fmla="val 107807"/>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373529</xdr:colOff>
      <xdr:row>16</xdr:row>
      <xdr:rowOff>7471</xdr:rowOff>
    </xdr:from>
    <xdr:to>
      <xdr:col>17</xdr:col>
      <xdr:colOff>582706</xdr:colOff>
      <xdr:row>17</xdr:row>
      <xdr:rowOff>231588</xdr:rowOff>
    </xdr:to>
    <xdr:sp macro="" textlink="">
      <xdr:nvSpPr>
        <xdr:cNvPr id="2" name="矢印: 右 1">
          <a:extLst>
            <a:ext uri="{FF2B5EF4-FFF2-40B4-BE49-F238E27FC236}">
              <a16:creationId xmlns:a16="http://schemas.microsoft.com/office/drawing/2014/main" id="{42A29FA0-6C6B-459F-9A95-920ED4E15AB3}"/>
            </a:ext>
          </a:extLst>
        </xdr:cNvPr>
        <xdr:cNvSpPr/>
      </xdr:nvSpPr>
      <xdr:spPr>
        <a:xfrm>
          <a:off x="15737354" y="4027021"/>
          <a:ext cx="1009277" cy="47176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754529</xdr:colOff>
      <xdr:row>45</xdr:row>
      <xdr:rowOff>0</xdr:rowOff>
    </xdr:from>
    <xdr:to>
      <xdr:col>16</xdr:col>
      <xdr:colOff>7470</xdr:colOff>
      <xdr:row>51</xdr:row>
      <xdr:rowOff>7471</xdr:rowOff>
    </xdr:to>
    <xdr:sp macro="" textlink="">
      <xdr:nvSpPr>
        <xdr:cNvPr id="3" name="正方形/長方形 2">
          <a:extLst>
            <a:ext uri="{FF2B5EF4-FFF2-40B4-BE49-F238E27FC236}">
              <a16:creationId xmlns:a16="http://schemas.microsoft.com/office/drawing/2014/main" id="{957F2BA9-EF16-4D9D-B611-6816F4F7F669}"/>
            </a:ext>
          </a:extLst>
        </xdr:cNvPr>
        <xdr:cNvSpPr/>
      </xdr:nvSpPr>
      <xdr:spPr>
        <a:xfrm>
          <a:off x="14518154" y="11201400"/>
          <a:ext cx="8531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2988</xdr:colOff>
      <xdr:row>52</xdr:row>
      <xdr:rowOff>242047</xdr:rowOff>
    </xdr:from>
    <xdr:to>
      <xdr:col>16</xdr:col>
      <xdr:colOff>17929</xdr:colOff>
      <xdr:row>58</xdr:row>
      <xdr:rowOff>249518</xdr:rowOff>
    </xdr:to>
    <xdr:sp macro="" textlink="">
      <xdr:nvSpPr>
        <xdr:cNvPr id="4" name="正方形/長方形 3">
          <a:extLst>
            <a:ext uri="{FF2B5EF4-FFF2-40B4-BE49-F238E27FC236}">
              <a16:creationId xmlns:a16="http://schemas.microsoft.com/office/drawing/2014/main" id="{71FF47F7-B2AA-4A93-B8DF-63F36B4261B2}"/>
            </a:ext>
          </a:extLst>
        </xdr:cNvPr>
        <xdr:cNvSpPr/>
      </xdr:nvSpPr>
      <xdr:spPr>
        <a:xfrm>
          <a:off x="14566713" y="13176997"/>
          <a:ext cx="815041" cy="1493371"/>
        </a:xfrm>
        <a:prstGeom prst="rect">
          <a:avLst/>
        </a:prstGeom>
        <a:noFill/>
        <a:ln w="254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612588</xdr:colOff>
      <xdr:row>38</xdr:row>
      <xdr:rowOff>207818</xdr:rowOff>
    </xdr:from>
    <xdr:to>
      <xdr:col>21</xdr:col>
      <xdr:colOff>265545</xdr:colOff>
      <xdr:row>60</xdr:row>
      <xdr:rowOff>115455</xdr:rowOff>
    </xdr:to>
    <xdr:sp macro="" textlink="">
      <xdr:nvSpPr>
        <xdr:cNvPr id="5" name="正方形/長方形 4">
          <a:extLst>
            <a:ext uri="{FF2B5EF4-FFF2-40B4-BE49-F238E27FC236}">
              <a16:creationId xmlns:a16="http://schemas.microsoft.com/office/drawing/2014/main" id="{E454FCA4-3BBC-4E24-BF10-731B8ED7F8AA}"/>
            </a:ext>
          </a:extLst>
        </xdr:cNvPr>
        <xdr:cNvSpPr/>
      </xdr:nvSpPr>
      <xdr:spPr>
        <a:xfrm>
          <a:off x="9575613" y="9675668"/>
          <a:ext cx="10054257" cy="5355937"/>
        </a:xfrm>
        <a:prstGeom prst="rect">
          <a:avLst/>
        </a:prstGeom>
        <a:noFill/>
        <a:ln w="254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2376</xdr:colOff>
      <xdr:row>0</xdr:row>
      <xdr:rowOff>42441</xdr:rowOff>
    </xdr:from>
    <xdr:ext cx="7483939" cy="1305436"/>
    <xdr:sp macro="" textlink="">
      <xdr:nvSpPr>
        <xdr:cNvPr id="2" name="テキスト ボックス 1">
          <a:extLst>
            <a:ext uri="{FF2B5EF4-FFF2-40B4-BE49-F238E27FC236}">
              <a16:creationId xmlns:a16="http://schemas.microsoft.com/office/drawing/2014/main" id="{C6D9FFF0-E358-1F4F-B867-AA38C5C4B9A4}"/>
            </a:ext>
          </a:extLst>
        </xdr:cNvPr>
        <xdr:cNvSpPr txBox="1"/>
      </xdr:nvSpPr>
      <xdr:spPr>
        <a:xfrm>
          <a:off x="487612"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a:t>
          </a:r>
          <a:r>
            <a:rPr kumimoji="1" lang="en-US" altLang="ja-JP" sz="1200" b="1">
              <a:solidFill>
                <a:schemeClr val="tx1"/>
              </a:solidFill>
            </a:rPr>
            <a:t>1</a:t>
          </a:r>
        </a:p>
        <a:p>
          <a:endParaRPr kumimoji="1" lang="en-US" altLang="ja-JP" sz="1100" b="1">
            <a:solidFill>
              <a:schemeClr val="tx1"/>
            </a:solidFill>
          </a:endParaRPr>
        </a:p>
        <a:p>
          <a:r>
            <a:rPr kumimoji="1" lang="ja-JP" altLang="en-US" sz="1100" b="1">
              <a:solidFill>
                <a:schemeClr val="tx1"/>
              </a:solidFill>
            </a:rPr>
            <a:t>下は２つの株価データです。このデータを使って次の質問に答えよ。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13</xdr:col>
      <xdr:colOff>101270</xdr:colOff>
      <xdr:row>8</xdr:row>
      <xdr:rowOff>72978</xdr:rowOff>
    </xdr:from>
    <xdr:to>
      <xdr:col>16</xdr:col>
      <xdr:colOff>1143000</xdr:colOff>
      <xdr:row>18</xdr:row>
      <xdr:rowOff>190499</xdr:rowOff>
    </xdr:to>
    <xdr:graphicFrame macro="">
      <xdr:nvGraphicFramePr>
        <xdr:cNvPr id="3" name="グラフ 2">
          <a:extLst>
            <a:ext uri="{FF2B5EF4-FFF2-40B4-BE49-F238E27FC236}">
              <a16:creationId xmlns:a16="http://schemas.microsoft.com/office/drawing/2014/main" id="{90528923-2244-4BBD-A1AC-AF108256F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109886</xdr:colOff>
      <xdr:row>21</xdr:row>
      <xdr:rowOff>90364</xdr:rowOff>
    </xdr:from>
    <xdr:to>
      <xdr:col>16</xdr:col>
      <xdr:colOff>1160318</xdr:colOff>
      <xdr:row>31</xdr:row>
      <xdr:rowOff>242453</xdr:rowOff>
    </xdr:to>
    <xdr:graphicFrame macro="">
      <xdr:nvGraphicFramePr>
        <xdr:cNvPr id="4" name="グラフ 3">
          <a:extLst>
            <a:ext uri="{FF2B5EF4-FFF2-40B4-BE49-F238E27FC236}">
              <a16:creationId xmlns:a16="http://schemas.microsoft.com/office/drawing/2014/main" id="{4FE73FED-45A1-4629-8380-26C58B5239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2376</xdr:colOff>
      <xdr:row>0</xdr:row>
      <xdr:rowOff>42441</xdr:rowOff>
    </xdr:from>
    <xdr:ext cx="7483939" cy="1305436"/>
    <xdr:sp macro="" textlink="">
      <xdr:nvSpPr>
        <xdr:cNvPr id="11" name="テキスト ボックス 10">
          <a:extLst>
            <a:ext uri="{FF2B5EF4-FFF2-40B4-BE49-F238E27FC236}">
              <a16:creationId xmlns:a16="http://schemas.microsoft.com/office/drawing/2014/main" id="{337D4943-FDC1-459C-911E-27D89BB13868}"/>
            </a:ext>
          </a:extLst>
        </xdr:cNvPr>
        <xdr:cNvSpPr txBox="1"/>
      </xdr:nvSpPr>
      <xdr:spPr>
        <a:xfrm>
          <a:off x="488151" y="42441"/>
          <a:ext cx="7483939" cy="1305436"/>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en-US" sz="1100" b="1">
              <a:solidFill>
                <a:schemeClr val="tx1"/>
              </a:solidFill>
            </a:rPr>
            <a:t>下の数値は２つの株価データです。このデータを使って次の質問に答えよ。</a:t>
          </a:r>
        </a:p>
        <a:p>
          <a:r>
            <a:rPr kumimoji="1" lang="en-US" altLang="ja-JP" sz="1100" b="1" baseline="0">
              <a:solidFill>
                <a:schemeClr val="tx1"/>
              </a:solidFill>
            </a:rPr>
            <a:t>(1)</a:t>
          </a:r>
          <a:r>
            <a:rPr kumimoji="1" lang="ja-JP" altLang="en-US" sz="1100" b="1" baseline="0">
              <a:solidFill>
                <a:schemeClr val="tx1"/>
              </a:solidFill>
            </a:rPr>
            <a:t> 株価</a:t>
          </a:r>
          <a:r>
            <a:rPr kumimoji="1" lang="en-US" altLang="ja-JP" sz="1100" b="1" baseline="0">
              <a:solidFill>
                <a:schemeClr val="tx1"/>
              </a:solidFill>
            </a:rPr>
            <a:t>A</a:t>
          </a:r>
          <a:r>
            <a:rPr kumimoji="1" lang="ja-JP" altLang="en-US" sz="1100" b="1" baseline="0">
              <a:solidFill>
                <a:schemeClr val="tx1"/>
              </a:solidFill>
            </a:rPr>
            <a:t>と株価</a:t>
          </a:r>
          <a:r>
            <a:rPr kumimoji="1" lang="en-US" altLang="ja-JP" sz="1100" b="1" baseline="0">
              <a:solidFill>
                <a:schemeClr val="tx1"/>
              </a:solidFill>
            </a:rPr>
            <a:t>B</a:t>
          </a:r>
          <a:r>
            <a:rPr kumimoji="1" lang="ja-JP" altLang="en-US" sz="1100" b="1" baseline="0">
              <a:solidFill>
                <a:schemeClr val="tx1"/>
              </a:solidFill>
            </a:rPr>
            <a:t>の平均値と標準偏差を求めよ。</a:t>
          </a:r>
          <a:endParaRPr kumimoji="1" lang="en-US" altLang="ja-JP" sz="1100" b="1" baseline="0">
            <a:solidFill>
              <a:schemeClr val="tx1"/>
            </a:solidFill>
          </a:endParaRPr>
        </a:p>
        <a:p>
          <a:r>
            <a:rPr kumimoji="1" lang="en-US" altLang="ja-JP" sz="1100" b="1" baseline="0">
              <a:solidFill>
                <a:schemeClr val="tx1"/>
              </a:solidFill>
            </a:rPr>
            <a:t>(2) (1)</a:t>
          </a:r>
          <a:r>
            <a:rPr kumimoji="1" lang="ja-JP" altLang="en-US" sz="1100" b="1" baseline="0">
              <a:solidFill>
                <a:schemeClr val="tx1"/>
              </a:solidFill>
            </a:rPr>
            <a:t>の結果から株価</a:t>
          </a:r>
          <a:r>
            <a:rPr kumimoji="1" lang="en-US" altLang="ja-JP" sz="1100" b="1" baseline="0">
              <a:solidFill>
                <a:schemeClr val="tx1"/>
              </a:solidFill>
            </a:rPr>
            <a:t>A</a:t>
          </a:r>
          <a:r>
            <a:rPr kumimoji="1" lang="ja-JP" altLang="en-US" sz="1100" b="1" baseline="0">
              <a:solidFill>
                <a:schemeClr val="tx1"/>
              </a:solidFill>
            </a:rPr>
            <a:t>・</a:t>
          </a:r>
          <a:r>
            <a:rPr kumimoji="1" lang="en-US" altLang="ja-JP" sz="1100" b="1" baseline="0">
              <a:solidFill>
                <a:schemeClr val="tx1"/>
              </a:solidFill>
            </a:rPr>
            <a:t>B</a:t>
          </a:r>
          <a:r>
            <a:rPr kumimoji="1" lang="ja-JP" altLang="en-US" sz="1100" b="1" baseline="0">
              <a:solidFill>
                <a:schemeClr val="tx1"/>
              </a:solidFill>
            </a:rPr>
            <a:t>のデータを正規化し、二つの時系列データを可視化せよ。</a:t>
          </a:r>
          <a:endParaRPr kumimoji="1" lang="en-US" altLang="ja-JP" sz="1100" b="1" baseline="0">
            <a:solidFill>
              <a:schemeClr val="tx1"/>
            </a:solidFill>
          </a:endParaRPr>
        </a:p>
      </xdr:txBody>
    </xdr:sp>
    <xdr:clientData/>
  </xdr:oneCellAnchor>
  <xdr:twoCellAnchor>
    <xdr:from>
      <xdr:col>10</xdr:col>
      <xdr:colOff>304800</xdr:colOff>
      <xdr:row>9</xdr:row>
      <xdr:rowOff>114300</xdr:rowOff>
    </xdr:from>
    <xdr:to>
      <xdr:col>12</xdr:col>
      <xdr:colOff>28575</xdr:colOff>
      <xdr:row>13</xdr:row>
      <xdr:rowOff>0</xdr:rowOff>
    </xdr:to>
    <xdr:sp macro="" textlink="">
      <xdr:nvSpPr>
        <xdr:cNvPr id="12" name="テキスト ボックス 11">
          <a:extLst>
            <a:ext uri="{FF2B5EF4-FFF2-40B4-BE49-F238E27FC236}">
              <a16:creationId xmlns:a16="http://schemas.microsoft.com/office/drawing/2014/main" id="{556F41C9-0CBB-464D-A272-D7DCD0995532}"/>
            </a:ext>
          </a:extLst>
        </xdr:cNvPr>
        <xdr:cNvSpPr txBox="1"/>
      </xdr:nvSpPr>
      <xdr:spPr>
        <a:xfrm>
          <a:off x="11334750" y="2276475"/>
          <a:ext cx="2066925" cy="8477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1100"/>
            <a:t>データの正規化は、</a:t>
          </a:r>
          <a:endParaRPr kumimoji="1" lang="en-US" altLang="ja-JP" sz="1100"/>
        </a:p>
        <a:p>
          <a:pPr algn="l"/>
          <a:r>
            <a:rPr kumimoji="1" lang="en-US" altLang="ja-JP" sz="1100"/>
            <a:t>((</a:t>
          </a:r>
          <a:r>
            <a:rPr kumimoji="1" lang="ja-JP" altLang="en-US" sz="1100"/>
            <a:t>データ</a:t>
          </a:r>
          <a:r>
            <a:rPr kumimoji="1" lang="en-US" altLang="ja-JP" sz="1100"/>
            <a:t>) - </a:t>
          </a:r>
          <a:r>
            <a:rPr kumimoji="1" lang="ja-JP" altLang="en-US" sz="1100"/>
            <a:t>平均値</a:t>
          </a:r>
          <a:r>
            <a:rPr kumimoji="1" lang="en-US" altLang="ja-JP" sz="1100"/>
            <a:t>)/</a:t>
          </a:r>
          <a:r>
            <a:rPr kumimoji="1" lang="ja-JP" altLang="en-US" sz="1100" baseline="0"/>
            <a:t> 標準偏差</a:t>
          </a:r>
          <a:endParaRPr kumimoji="1" lang="en-US" altLang="ja-JP" sz="1100" baseline="0"/>
        </a:p>
        <a:p>
          <a:pPr algn="l"/>
          <a:r>
            <a:rPr kumimoji="1" lang="ja-JP" altLang="en-US" sz="1100" baseline="0"/>
            <a:t>によって求める。</a:t>
          </a:r>
          <a:endParaRPr kumimoji="1" lang="en-US" altLang="ja-JP"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899731B5-976D-4FC8-B680-74E4D248A167}"/>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演習問題２</a:t>
          </a:r>
          <a:endParaRPr kumimoji="1" lang="en-US" altLang="ja-JP" sz="1200" b="1">
            <a:solidFill>
              <a:schemeClr val="tx1"/>
            </a:solidFill>
          </a:endParaRP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25399</xdr:rowOff>
    </xdr:from>
    <xdr:to>
      <xdr:col>7</xdr:col>
      <xdr:colOff>651934</xdr:colOff>
      <xdr:row>10</xdr:row>
      <xdr:rowOff>33866</xdr:rowOff>
    </xdr:to>
    <xdr:sp macro="" textlink="">
      <xdr:nvSpPr>
        <xdr:cNvPr id="8193" name="Text Box 1">
          <a:extLst>
            <a:ext uri="{FF2B5EF4-FFF2-40B4-BE49-F238E27FC236}">
              <a16:creationId xmlns:a16="http://schemas.microsoft.com/office/drawing/2014/main" id="{6F5FE17C-9D01-4949-B85C-A1ED23812B26}"/>
            </a:ext>
          </a:extLst>
        </xdr:cNvPr>
        <xdr:cNvSpPr txBox="1">
          <a:spLocks noChangeArrowheads="1"/>
        </xdr:cNvSpPr>
      </xdr:nvSpPr>
      <xdr:spPr bwMode="auto">
        <a:xfrm>
          <a:off x="956733" y="279399"/>
          <a:ext cx="6392334" cy="2294467"/>
        </a:xfrm>
        <a:prstGeom prst="rect">
          <a:avLst/>
        </a:prstGeom>
        <a:solidFill>
          <a:srgbClr val="FFFFFF"/>
        </a:solidFill>
        <a:ln w="9525">
          <a:solidFill>
            <a:srgbClr val="000000"/>
          </a:solidFill>
          <a:miter lim="800000"/>
          <a:headEnd/>
          <a:tailEnd/>
        </a:ln>
      </xdr:spPr>
      <xdr:txBody>
        <a:bodyPr vertOverflow="clip" wrap="square" lIns="27432" tIns="32004" rIns="0" bIns="0" anchor="t" upright="1"/>
        <a:lstStyle/>
        <a:p>
          <a:pPr algn="l" rtl="0">
            <a:defRPr sz="1000"/>
          </a:pPr>
          <a:r>
            <a:rPr lang="ja-JP" altLang="en-US" sz="1200" b="1" i="0" u="none" strike="noStrike" baseline="0">
              <a:solidFill>
                <a:srgbClr val="000000"/>
              </a:solidFill>
              <a:latin typeface="游ゴシック" charset="-128"/>
              <a:ea typeface="游ゴシック" charset="-128"/>
            </a:rPr>
            <a:t>演習問題３</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ja-JP" altLang="en-US" sz="1200" b="1" i="0" u="none" strike="noStrike" baseline="0">
              <a:solidFill>
                <a:srgbClr val="000000"/>
              </a:solidFill>
              <a:latin typeface="游ゴシック" charset="-128"/>
              <a:ea typeface="游ゴシック" charset="-128"/>
            </a:rPr>
            <a:t>ある大学では物理もしくは数学を選択受験することが可能です。A君は物理を選択し</a:t>
          </a:r>
          <a:r>
            <a:rPr lang="en-US" altLang="ja-JP" sz="1200" b="1" i="0" u="none" strike="noStrike" baseline="0">
              <a:solidFill>
                <a:srgbClr val="000000"/>
              </a:solidFill>
              <a:latin typeface="游ゴシック" charset="-128"/>
              <a:ea typeface="游ゴシック" charset="-128"/>
            </a:rPr>
            <a:t>85</a:t>
          </a:r>
          <a:r>
            <a:rPr lang="ja-JP" altLang="en-US" sz="1200" b="1" i="0" u="none" strike="noStrike" baseline="0">
              <a:solidFill>
                <a:srgbClr val="000000"/>
              </a:solidFill>
              <a:latin typeface="游ゴシック" charset="-128"/>
              <a:ea typeface="游ゴシック" charset="-128"/>
            </a:rPr>
            <a:t>点、</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君は数学を選択し</a:t>
          </a:r>
          <a:r>
            <a:rPr lang="en-US" altLang="ja-JP" sz="1200" b="1" i="0" u="none" strike="noStrike" baseline="0">
              <a:solidFill>
                <a:srgbClr val="000000"/>
              </a:solidFill>
              <a:latin typeface="游ゴシック" charset="-128"/>
              <a:ea typeface="游ゴシック" charset="-128"/>
            </a:rPr>
            <a:t>89</a:t>
          </a:r>
          <a:r>
            <a:rPr lang="ja-JP" altLang="en-US" sz="1200" b="1" i="0" u="none" strike="noStrike" baseline="0">
              <a:solidFill>
                <a:srgbClr val="000000"/>
              </a:solidFill>
              <a:latin typeface="游ゴシック" charset="-128"/>
              <a:ea typeface="游ゴシック" charset="-128"/>
            </a:rPr>
            <a:t>点でした。それぞれ、物理の平均点は</a:t>
          </a:r>
          <a:r>
            <a:rPr lang="en-US" altLang="ja-JP" sz="1200" b="1" i="0" u="none" strike="noStrike" baseline="0">
              <a:solidFill>
                <a:srgbClr val="000000"/>
              </a:solidFill>
              <a:latin typeface="游ゴシック" charset="-128"/>
              <a:ea typeface="游ゴシック" charset="-128"/>
            </a:rPr>
            <a:t>79</a:t>
          </a:r>
          <a:r>
            <a:rPr lang="ja-JP" altLang="en-US" sz="1200" b="1" i="0" u="none" strike="noStrike" baseline="0">
              <a:solidFill>
                <a:srgbClr val="000000"/>
              </a:solidFill>
              <a:latin typeface="游ゴシック" charset="-128"/>
              <a:ea typeface="游ゴシック" charset="-128"/>
            </a:rPr>
            <a:t>点、標準偏差は4、数学の平均点は</a:t>
          </a:r>
          <a:r>
            <a:rPr lang="en-US" altLang="ja-JP" sz="1200" b="1" i="0" u="none" strike="noStrike" baseline="0">
              <a:solidFill>
                <a:srgbClr val="000000"/>
              </a:solidFill>
              <a:latin typeface="游ゴシック" charset="-128"/>
              <a:ea typeface="游ゴシック" charset="-128"/>
            </a:rPr>
            <a:t>82</a:t>
          </a:r>
          <a:r>
            <a:rPr lang="ja-JP" altLang="en-US" sz="1200" b="1" i="0" u="none" strike="noStrike" baseline="0">
              <a:solidFill>
                <a:srgbClr val="000000"/>
              </a:solidFill>
              <a:latin typeface="游ゴシック" charset="-128"/>
              <a:ea typeface="游ゴシック" charset="-128"/>
            </a:rPr>
            <a:t>点、標準偏差は10点の正規分布に従うものとしいます。</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en-US" altLang="ja-JP" sz="1200" b="1" i="0" u="none" strike="noStrike" baseline="0">
              <a:solidFill>
                <a:srgbClr val="000000"/>
              </a:solidFill>
              <a:latin typeface="游ゴシック" charset="-128"/>
              <a:ea typeface="游ゴシック" charset="-128"/>
            </a:rPr>
            <a:t>A</a:t>
          </a:r>
          <a:r>
            <a:rPr lang="ja-JP" altLang="en-US" sz="1200" b="1" i="0" u="none" strike="noStrike" baseline="0">
              <a:solidFill>
                <a:srgbClr val="000000"/>
              </a:solidFill>
              <a:latin typeface="游ゴシック" charset="-128"/>
              <a:ea typeface="游ゴシック" charset="-128"/>
            </a:rPr>
            <a:t>君と</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君のどちらか一人を合格させるとすれば、あなたはどちらを選びますか？</a:t>
          </a:r>
          <a:endParaRPr lang="en-US" altLang="ja-JP" sz="1200" b="1" i="0" u="none" strike="noStrike" baseline="0">
            <a:solidFill>
              <a:srgbClr val="000000"/>
            </a:solidFill>
            <a:latin typeface="游ゴシック" charset="-128"/>
            <a:ea typeface="游ゴシック" charset="-128"/>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1200" b="1" i="0" u="none" strike="noStrike" baseline="0">
              <a:solidFill>
                <a:srgbClr val="000000"/>
              </a:solidFill>
              <a:latin typeface="游ゴシック" charset="-128"/>
              <a:ea typeface="游ゴシック" charset="-128"/>
            </a:rPr>
            <a:t>A</a:t>
          </a:r>
          <a:r>
            <a:rPr lang="ja-JP" altLang="en-US" sz="1200" b="1" i="0" u="none" strike="noStrike" baseline="0">
              <a:solidFill>
                <a:srgbClr val="000000"/>
              </a:solidFill>
              <a:latin typeface="游ゴシック" charset="-128"/>
              <a:ea typeface="游ゴシック" charset="-128"/>
            </a:rPr>
            <a:t>君はトップ何</a:t>
          </a:r>
          <a:r>
            <a:rPr lang="en-US" altLang="ja-JP" sz="1200" b="1" i="0" u="none" strike="noStrike" baseline="0">
              <a:solidFill>
                <a:srgbClr val="000000"/>
              </a:solidFill>
              <a:latin typeface="游ゴシック" charset="-128"/>
              <a:ea typeface="游ゴシック" charset="-128"/>
            </a:rPr>
            <a:t>%</a:t>
          </a:r>
          <a:r>
            <a:rPr lang="ja-JP" altLang="en-US" sz="1200" b="1" i="0" u="none" strike="noStrike" baseline="0">
              <a:solidFill>
                <a:srgbClr val="000000"/>
              </a:solidFill>
              <a:latin typeface="游ゴシック" charset="-128"/>
              <a:ea typeface="游ゴシック" charset="-128"/>
            </a:rPr>
            <a:t>の学生か？　</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君はトップ何</a:t>
          </a:r>
          <a:r>
            <a:rPr lang="en-US" altLang="ja-JP" sz="1200" b="1" i="0" u="none" strike="noStrike" baseline="0">
              <a:solidFill>
                <a:srgbClr val="000000"/>
              </a:solidFill>
              <a:latin typeface="游ゴシック" charset="-128"/>
              <a:ea typeface="游ゴシック" charset="-128"/>
            </a:rPr>
            <a:t>%</a:t>
          </a:r>
          <a:r>
            <a:rPr lang="ja-JP" altLang="en-US" sz="1200" b="1" i="0" u="none" strike="noStrike" baseline="0">
              <a:solidFill>
                <a:srgbClr val="000000"/>
              </a:solidFill>
              <a:latin typeface="游ゴシック" charset="-128"/>
              <a:ea typeface="游ゴシック" charset="-128"/>
            </a:rPr>
            <a:t>の学生か？</a:t>
          </a:r>
        </a:p>
        <a:p>
          <a:pPr algn="l" rtl="0">
            <a:defRPr sz="1000"/>
          </a:pPr>
          <a:endParaRPr lang="ja-JP" altLang="en-US" sz="1200" b="1" i="0" u="none" strike="noStrike" baseline="0">
            <a:solidFill>
              <a:srgbClr val="000000"/>
            </a:solidFill>
            <a:latin typeface="游ゴシック" charset="-128"/>
            <a:ea typeface="游ゴシック" charset="-128"/>
          </a:endParaRPr>
        </a:p>
      </xdr:txBody>
    </xdr:sp>
    <xdr:clientData/>
  </xdr:twoCellAnchor>
  <xdr:twoCellAnchor>
    <xdr:from>
      <xdr:col>5</xdr:col>
      <xdr:colOff>275054</xdr:colOff>
      <xdr:row>12</xdr:row>
      <xdr:rowOff>141334</xdr:rowOff>
    </xdr:from>
    <xdr:to>
      <xdr:col>6</xdr:col>
      <xdr:colOff>434240</xdr:colOff>
      <xdr:row>14</xdr:row>
      <xdr:rowOff>107759</xdr:rowOff>
    </xdr:to>
    <mc:AlternateContent xmlns:mc="http://schemas.openxmlformats.org/markup-compatibility/2006">
      <mc:Choice xmlns:a14="http://schemas.microsoft.com/office/drawing/2010/main" Requires="a14">
        <xdr:sp macro="" textlink="">
          <xdr:nvSpPr>
            <xdr:cNvPr id="3" name="テキスト ボックス 61">
              <a:extLst>
                <a:ext uri="{FF2B5EF4-FFF2-40B4-BE49-F238E27FC236}">
                  <a16:creationId xmlns:a16="http://schemas.microsoft.com/office/drawing/2014/main" id="{5AFBB215-41B0-4955-9ED0-63D4CA867448}"/>
                </a:ext>
              </a:extLst>
            </xdr:cNvPr>
            <xdr:cNvSpPr txBox="1"/>
          </xdr:nvSpPr>
          <xdr:spPr>
            <a:xfrm>
              <a:off x="5050254" y="3199494"/>
              <a:ext cx="1114226" cy="474425"/>
            </a:xfrm>
            <a:prstGeom prst="rect">
              <a:avLst/>
            </a:prstGeom>
            <a:noFill/>
          </xdr:spPr>
          <xdr:txBody>
            <a:bodyPr wrap="square" lIns="0" tIns="0" rIns="0" bIns="0" rtlCol="0">
              <a:spAutoFit/>
            </a:bodyPr>
            <a:lstStyle>
              <a:defPPr>
                <a:defRPr lang="en-US"/>
              </a:defPPr>
              <a:lvl1pPr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1pPr>
              <a:lvl2pPr marL="4572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2pPr>
              <a:lvl3pPr marL="9144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3pPr>
              <a:lvl4pPr marL="13716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4pPr>
              <a:lvl5pPr marL="18288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5pPr>
              <a:lvl6pPr marL="2286000" algn="l" defTabSz="914400" rtl="0" eaLnBrk="1" latinLnBrk="0" hangingPunct="1">
                <a:defRPr sz="2000" kern="1200">
                  <a:solidFill>
                    <a:schemeClr val="tx1"/>
                  </a:solidFill>
                  <a:latin typeface="Univers 45 Light" pitchFamily="2" charset="0"/>
                  <a:ea typeface="HGP創英角ｺﾞｼｯｸUB" pitchFamily="50" charset="-128"/>
                  <a:cs typeface="+mn-cs"/>
                </a:defRPr>
              </a:lvl6pPr>
              <a:lvl7pPr marL="2743200" algn="l" defTabSz="914400" rtl="0" eaLnBrk="1" latinLnBrk="0" hangingPunct="1">
                <a:defRPr sz="2000" kern="1200">
                  <a:solidFill>
                    <a:schemeClr val="tx1"/>
                  </a:solidFill>
                  <a:latin typeface="Univers 45 Light" pitchFamily="2" charset="0"/>
                  <a:ea typeface="HGP創英角ｺﾞｼｯｸUB" pitchFamily="50" charset="-128"/>
                  <a:cs typeface="+mn-cs"/>
                </a:defRPr>
              </a:lvl7pPr>
              <a:lvl8pPr marL="3200400" algn="l" defTabSz="914400" rtl="0" eaLnBrk="1" latinLnBrk="0" hangingPunct="1">
                <a:defRPr sz="2000" kern="1200">
                  <a:solidFill>
                    <a:schemeClr val="tx1"/>
                  </a:solidFill>
                  <a:latin typeface="Univers 45 Light" pitchFamily="2" charset="0"/>
                  <a:ea typeface="HGP創英角ｺﾞｼｯｸUB" pitchFamily="50" charset="-128"/>
                  <a:cs typeface="+mn-cs"/>
                </a:defRPr>
              </a:lvl8pPr>
              <a:lvl9pPr marL="3657600" algn="l" defTabSz="914400" rtl="0" eaLnBrk="1" latinLnBrk="0" hangingPunct="1">
                <a:defRPr sz="2000" kern="1200">
                  <a:solidFill>
                    <a:schemeClr val="tx1"/>
                  </a:solidFill>
                  <a:latin typeface="Univers 45 Light" pitchFamily="2" charset="0"/>
                  <a:ea typeface="HGP創英角ｺﾞｼｯｸUB" pitchFamily="50" charset="-128"/>
                  <a:cs typeface="+mn-cs"/>
                </a:defRPr>
              </a:lvl9pPr>
            </a:lstStyle>
            <a:p>
              <a:pPr/>
              <a14:m>
                <m:oMathPara xmlns:m="http://schemas.openxmlformats.org/officeDocument/2006/math">
                  <m:oMathParaPr>
                    <m:jc m:val="centerGroup"/>
                  </m:oMathParaPr>
                  <m:oMath xmlns:m="http://schemas.openxmlformats.org/officeDocument/2006/math">
                    <m:r>
                      <a:rPr lang="en-US" altLang="ja-JP" sz="1800" i="1">
                        <a:latin typeface="Cambria Math" charset="0"/>
                        <a:ea typeface="Meiryo" charset="-128"/>
                        <a:cs typeface="Meiryo" charset="-128"/>
                      </a:rPr>
                      <m:t>𝑧</m:t>
                    </m:r>
                    <m:r>
                      <a:rPr lang="en-US" altLang="ja-JP" sz="1800" i="1">
                        <a:latin typeface="Cambria Math" charset="0"/>
                        <a:ea typeface="Meiryo" charset="-128"/>
                        <a:cs typeface="Meiryo" charset="-128"/>
                      </a:rPr>
                      <m:t>=</m:t>
                    </m:r>
                    <m:f>
                      <m:fPr>
                        <m:ctrlPr>
                          <a:rPr lang="mr-IN" altLang="ja-JP" sz="1800" i="1">
                            <a:latin typeface="Cambria Math" panose="02040503050406030204" pitchFamily="18" charset="0"/>
                            <a:ea typeface="Meiryo" charset="-128"/>
                            <a:cs typeface="Meiryo" charset="-128"/>
                          </a:rPr>
                        </m:ctrlPr>
                      </m:fPr>
                      <m:num>
                        <m:r>
                          <a:rPr lang="en-US" altLang="ja-JP" sz="1800" i="1">
                            <a:latin typeface="Cambria Math" charset="0"/>
                            <a:ea typeface="Meiryo" charset="-128"/>
                            <a:cs typeface="Meiryo" charset="-128"/>
                          </a:rPr>
                          <m:t>𝑥</m:t>
                        </m:r>
                        <m:r>
                          <a:rPr lang="en-US" altLang="ja-JP" sz="1800" i="1">
                            <a:latin typeface="Cambria Math" charset="0"/>
                            <a:ea typeface="Meiryo" charset="-128"/>
                            <a:cs typeface="Meiryo" charset="-128"/>
                          </a:rPr>
                          <m:t>−</m:t>
                        </m:r>
                        <m:r>
                          <a:rPr lang="en-US" altLang="ja-JP" sz="1800" i="1">
                            <a:latin typeface="Cambria Math" charset="0"/>
                            <a:ea typeface="Meiryo" charset="-128"/>
                            <a:cs typeface="Meiryo" charset="-128"/>
                          </a:rPr>
                          <m:t>𝜇</m:t>
                        </m:r>
                      </m:num>
                      <m:den>
                        <m:r>
                          <a:rPr lang="mr-IN" altLang="ja-JP" sz="1800" i="1">
                            <a:latin typeface="Cambria Math" charset="0"/>
                            <a:ea typeface="Meiryo" charset="-128"/>
                            <a:cs typeface="Meiryo" charset="-128"/>
                          </a:rPr>
                          <m:t>𝜎</m:t>
                        </m:r>
                      </m:den>
                    </m:f>
                  </m:oMath>
                </m:oMathPara>
              </a14:m>
              <a:endParaRPr lang="ja-JP" altLang="en-US" sz="1800">
                <a:latin typeface="Meiryo" charset="-128"/>
                <a:ea typeface="Meiryo" charset="-128"/>
                <a:cs typeface="Meiryo" charset="-128"/>
              </a:endParaRPr>
            </a:p>
          </xdr:txBody>
        </xdr:sp>
      </mc:Choice>
      <mc:Fallback>
        <xdr:sp macro="" textlink="">
          <xdr:nvSpPr>
            <xdr:cNvPr id="3" name="テキスト ボックス 61">
              <a:extLst>
                <a:ext uri="{FF2B5EF4-FFF2-40B4-BE49-F238E27FC236}">
                  <a16:creationId xmlns:a16="http://schemas.microsoft.com/office/drawing/2014/main" id="{5AFBB215-41B0-4955-9ED0-63D4CA867448}"/>
                </a:ext>
              </a:extLst>
            </xdr:cNvPr>
            <xdr:cNvSpPr txBox="1"/>
          </xdr:nvSpPr>
          <xdr:spPr>
            <a:xfrm>
              <a:off x="5050254" y="3199494"/>
              <a:ext cx="1114226" cy="474425"/>
            </a:xfrm>
            <a:prstGeom prst="rect">
              <a:avLst/>
            </a:prstGeom>
            <a:noFill/>
          </xdr:spPr>
          <xdr:txBody>
            <a:bodyPr wrap="square" lIns="0" tIns="0" rIns="0" bIns="0" rtlCol="0">
              <a:spAutoFit/>
            </a:bodyPr>
            <a:lstStyle>
              <a:defPPr>
                <a:defRPr lang="en-US"/>
              </a:defPPr>
              <a:lvl1pPr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1pPr>
              <a:lvl2pPr marL="4572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2pPr>
              <a:lvl3pPr marL="9144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3pPr>
              <a:lvl4pPr marL="13716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4pPr>
              <a:lvl5pPr marL="18288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5pPr>
              <a:lvl6pPr marL="2286000" algn="l" defTabSz="914400" rtl="0" eaLnBrk="1" latinLnBrk="0" hangingPunct="1">
                <a:defRPr sz="2000" kern="1200">
                  <a:solidFill>
                    <a:schemeClr val="tx1"/>
                  </a:solidFill>
                  <a:latin typeface="Univers 45 Light" pitchFamily="2" charset="0"/>
                  <a:ea typeface="HGP創英角ｺﾞｼｯｸUB" pitchFamily="50" charset="-128"/>
                  <a:cs typeface="+mn-cs"/>
                </a:defRPr>
              </a:lvl6pPr>
              <a:lvl7pPr marL="2743200" algn="l" defTabSz="914400" rtl="0" eaLnBrk="1" latinLnBrk="0" hangingPunct="1">
                <a:defRPr sz="2000" kern="1200">
                  <a:solidFill>
                    <a:schemeClr val="tx1"/>
                  </a:solidFill>
                  <a:latin typeface="Univers 45 Light" pitchFamily="2" charset="0"/>
                  <a:ea typeface="HGP創英角ｺﾞｼｯｸUB" pitchFamily="50" charset="-128"/>
                  <a:cs typeface="+mn-cs"/>
                </a:defRPr>
              </a:lvl7pPr>
              <a:lvl8pPr marL="3200400" algn="l" defTabSz="914400" rtl="0" eaLnBrk="1" latinLnBrk="0" hangingPunct="1">
                <a:defRPr sz="2000" kern="1200">
                  <a:solidFill>
                    <a:schemeClr val="tx1"/>
                  </a:solidFill>
                  <a:latin typeface="Univers 45 Light" pitchFamily="2" charset="0"/>
                  <a:ea typeface="HGP創英角ｺﾞｼｯｸUB" pitchFamily="50" charset="-128"/>
                  <a:cs typeface="+mn-cs"/>
                </a:defRPr>
              </a:lvl8pPr>
              <a:lvl9pPr marL="3657600" algn="l" defTabSz="914400" rtl="0" eaLnBrk="1" latinLnBrk="0" hangingPunct="1">
                <a:defRPr sz="2000" kern="1200">
                  <a:solidFill>
                    <a:schemeClr val="tx1"/>
                  </a:solidFill>
                  <a:latin typeface="Univers 45 Light" pitchFamily="2" charset="0"/>
                  <a:ea typeface="HGP創英角ｺﾞｼｯｸUB" pitchFamily="50" charset="-128"/>
                  <a:cs typeface="+mn-cs"/>
                </a:defRPr>
              </a:lvl9pPr>
            </a:lstStyle>
            <a:p>
              <a:pPr/>
              <a:r>
                <a:rPr lang="en-US" altLang="ja-JP" sz="1800" i="0">
                  <a:latin typeface="Cambria Math" charset="0"/>
                  <a:ea typeface="Meiryo" charset="-128"/>
                  <a:cs typeface="Meiryo" charset="-128"/>
                </a:rPr>
                <a:t>𝑧=</a:t>
              </a:r>
              <a:r>
                <a:rPr lang="mr-IN" altLang="ja-JP" sz="1800" i="0">
                  <a:latin typeface="Cambria Math" panose="02040503050406030204" pitchFamily="18" charset="0"/>
                  <a:ea typeface="Meiryo" charset="-128"/>
                </a:rPr>
                <a:t>(</a:t>
              </a:r>
              <a:r>
                <a:rPr lang="en-US" altLang="ja-JP" sz="1800" i="0">
                  <a:latin typeface="Cambria Math" charset="0"/>
                  <a:ea typeface="Meiryo" charset="-128"/>
                  <a:cs typeface="Meiryo" charset="-128"/>
                </a:rPr>
                <a:t>𝑥−𝜇</a:t>
              </a:r>
              <a:r>
                <a:rPr lang="mr-IN" altLang="ja-JP" sz="1800" i="0">
                  <a:latin typeface="Cambria Math" panose="02040503050406030204" pitchFamily="18" charset="0"/>
                  <a:ea typeface="Meiryo" charset="-128"/>
                  <a:cs typeface="Meiryo" charset="-128"/>
                </a:rPr>
                <a:t>)/</a:t>
              </a:r>
              <a:r>
                <a:rPr lang="mr-IN" altLang="ja-JP" sz="1800" i="0">
                  <a:latin typeface="Cambria Math" charset="0"/>
                  <a:ea typeface="Meiryo" charset="-128"/>
                  <a:cs typeface="Meiryo" charset="-128"/>
                </a:rPr>
                <a:t>𝜎</a:t>
              </a:r>
              <a:endParaRPr lang="ja-JP" altLang="en-US" sz="1800">
                <a:latin typeface="Meiryo" charset="-128"/>
                <a:ea typeface="Meiryo" charset="-128"/>
                <a:cs typeface="Meiryo" charset="-128"/>
              </a:endParaRPr>
            </a:p>
          </xdr:txBody>
        </xdr:sp>
      </mc:Fallback>
    </mc:AlternateContent>
    <xdr:clientData/>
  </xdr:twoCellAnchor>
  <xdr:twoCellAnchor>
    <xdr:from>
      <xdr:col>5</xdr:col>
      <xdr:colOff>0</xdr:colOff>
      <xdr:row>11</xdr:row>
      <xdr:rowOff>84687</xdr:rowOff>
    </xdr:from>
    <xdr:to>
      <xdr:col>6</xdr:col>
      <xdr:colOff>604719</xdr:colOff>
      <xdr:row>15</xdr:row>
      <xdr:rowOff>56552</xdr:rowOff>
    </xdr:to>
    <xdr:sp macro="" textlink="">
      <xdr:nvSpPr>
        <xdr:cNvPr id="4" name="角丸四角形 3">
          <a:extLst>
            <a:ext uri="{FF2B5EF4-FFF2-40B4-BE49-F238E27FC236}">
              <a16:creationId xmlns:a16="http://schemas.microsoft.com/office/drawing/2014/main" id="{B0751C23-898C-4B43-846A-AECE6CA92F4F}"/>
            </a:ext>
          </a:extLst>
        </xdr:cNvPr>
        <xdr:cNvSpPr/>
      </xdr:nvSpPr>
      <xdr:spPr>
        <a:xfrm>
          <a:off x="4775200" y="2888847"/>
          <a:ext cx="1559759" cy="987865"/>
        </a:xfrm>
        <a:prstGeom prst="roundRect">
          <a:avLst/>
        </a:prstGeom>
        <a:noFill/>
        <a:ln w="50800" cmpd="dbl">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algn="ctr" rtl="0" fontAlgn="base">
            <a:spcBef>
              <a:spcPct val="0"/>
            </a:spcBef>
            <a:spcAft>
              <a:spcPct val="0"/>
            </a:spcAft>
            <a:defRPr sz="2000" kern="1200">
              <a:solidFill>
                <a:schemeClr val="lt1"/>
              </a:solidFill>
              <a:latin typeface="+mn-lt"/>
              <a:ea typeface="+mn-ea"/>
              <a:cs typeface="+mn-cs"/>
            </a:defRPr>
          </a:lvl1pPr>
          <a:lvl2pPr marL="457200" algn="ctr" rtl="0" fontAlgn="base">
            <a:spcBef>
              <a:spcPct val="0"/>
            </a:spcBef>
            <a:spcAft>
              <a:spcPct val="0"/>
            </a:spcAft>
            <a:defRPr sz="2000" kern="1200">
              <a:solidFill>
                <a:schemeClr val="lt1"/>
              </a:solidFill>
              <a:latin typeface="+mn-lt"/>
              <a:ea typeface="+mn-ea"/>
              <a:cs typeface="+mn-cs"/>
            </a:defRPr>
          </a:lvl2pPr>
          <a:lvl3pPr marL="914400" algn="ctr" rtl="0" fontAlgn="base">
            <a:spcBef>
              <a:spcPct val="0"/>
            </a:spcBef>
            <a:spcAft>
              <a:spcPct val="0"/>
            </a:spcAft>
            <a:defRPr sz="2000" kern="1200">
              <a:solidFill>
                <a:schemeClr val="lt1"/>
              </a:solidFill>
              <a:latin typeface="+mn-lt"/>
              <a:ea typeface="+mn-ea"/>
              <a:cs typeface="+mn-cs"/>
            </a:defRPr>
          </a:lvl3pPr>
          <a:lvl4pPr marL="1371600" algn="ctr" rtl="0" fontAlgn="base">
            <a:spcBef>
              <a:spcPct val="0"/>
            </a:spcBef>
            <a:spcAft>
              <a:spcPct val="0"/>
            </a:spcAft>
            <a:defRPr sz="2000" kern="1200">
              <a:solidFill>
                <a:schemeClr val="lt1"/>
              </a:solidFill>
              <a:latin typeface="+mn-lt"/>
              <a:ea typeface="+mn-ea"/>
              <a:cs typeface="+mn-cs"/>
            </a:defRPr>
          </a:lvl4pPr>
          <a:lvl5pPr marL="1828800" algn="ctr" rtl="0" fontAlgn="base">
            <a:spcBef>
              <a:spcPct val="0"/>
            </a:spcBef>
            <a:spcAft>
              <a:spcPct val="0"/>
            </a:spcAft>
            <a:defRPr sz="2000" kern="1200">
              <a:solidFill>
                <a:schemeClr val="lt1"/>
              </a:solidFill>
              <a:latin typeface="+mn-lt"/>
              <a:ea typeface="+mn-ea"/>
              <a:cs typeface="+mn-cs"/>
            </a:defRPr>
          </a:lvl5pPr>
          <a:lvl6pPr marL="2286000" algn="l" defTabSz="914400" rtl="0" eaLnBrk="1" latinLnBrk="0" hangingPunct="1">
            <a:defRPr sz="2000" kern="1200">
              <a:solidFill>
                <a:schemeClr val="lt1"/>
              </a:solidFill>
              <a:latin typeface="+mn-lt"/>
              <a:ea typeface="+mn-ea"/>
              <a:cs typeface="+mn-cs"/>
            </a:defRPr>
          </a:lvl6pPr>
          <a:lvl7pPr marL="2743200" algn="l" defTabSz="914400" rtl="0" eaLnBrk="1" latinLnBrk="0" hangingPunct="1">
            <a:defRPr sz="2000" kern="1200">
              <a:solidFill>
                <a:schemeClr val="lt1"/>
              </a:solidFill>
              <a:latin typeface="+mn-lt"/>
              <a:ea typeface="+mn-ea"/>
              <a:cs typeface="+mn-cs"/>
            </a:defRPr>
          </a:lvl7pPr>
          <a:lvl8pPr marL="3200400" algn="l" defTabSz="914400" rtl="0" eaLnBrk="1" latinLnBrk="0" hangingPunct="1">
            <a:defRPr sz="2000" kern="1200">
              <a:solidFill>
                <a:schemeClr val="lt1"/>
              </a:solidFill>
              <a:latin typeface="+mn-lt"/>
              <a:ea typeface="+mn-ea"/>
              <a:cs typeface="+mn-cs"/>
            </a:defRPr>
          </a:lvl8pPr>
          <a:lvl9pPr marL="3657600" algn="l" defTabSz="914400" rtl="0" eaLnBrk="1" latinLnBrk="0" hangingPunct="1">
            <a:defRPr sz="2000" kern="1200">
              <a:solidFill>
                <a:schemeClr val="lt1"/>
              </a:solidFill>
              <a:latin typeface="+mn-lt"/>
              <a:ea typeface="+mn-ea"/>
              <a:cs typeface="+mn-cs"/>
            </a:defRPr>
          </a:lvl9pPr>
        </a:lstStyle>
        <a:p>
          <a:pPr algn="ctr"/>
          <a:endParaRPr lang="ja-JP" altLang="en-US" sz="1013"/>
        </a:p>
      </xdr:txBody>
    </xdr:sp>
    <xdr:clientData/>
  </xdr:twoCellAnchor>
  <xdr:twoCellAnchor>
    <xdr:from>
      <xdr:col>5</xdr:col>
      <xdr:colOff>322781</xdr:colOff>
      <xdr:row>10</xdr:row>
      <xdr:rowOff>233680</xdr:rowOff>
    </xdr:from>
    <xdr:to>
      <xdr:col>6</xdr:col>
      <xdr:colOff>374903</xdr:colOff>
      <xdr:row>12</xdr:row>
      <xdr:rowOff>20988</xdr:rowOff>
    </xdr:to>
    <xdr:sp macro="" textlink="">
      <xdr:nvSpPr>
        <xdr:cNvPr id="5" name="テキスト ボックス 63">
          <a:extLst>
            <a:ext uri="{FF2B5EF4-FFF2-40B4-BE49-F238E27FC236}">
              <a16:creationId xmlns:a16="http://schemas.microsoft.com/office/drawing/2014/main" id="{89DFE7ED-42A0-465B-A828-998CEABEEA68}"/>
            </a:ext>
          </a:extLst>
        </xdr:cNvPr>
        <xdr:cNvSpPr txBox="1"/>
      </xdr:nvSpPr>
      <xdr:spPr>
        <a:xfrm>
          <a:off x="5097981" y="2773680"/>
          <a:ext cx="1007162" cy="305468"/>
        </a:xfrm>
        <a:prstGeom prst="rect">
          <a:avLst/>
        </a:prstGeom>
        <a:solidFill>
          <a:schemeClr val="bg1"/>
        </a:solidFill>
      </xdr:spPr>
      <xdr:txBody>
        <a:bodyPr wrap="square" rtlCol="0">
          <a:spAutoFit/>
        </a:bodyPr>
        <a:lstStyle>
          <a:defPPr>
            <a:defRPr lang="en-US"/>
          </a:defPPr>
          <a:lvl1pPr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1pPr>
          <a:lvl2pPr marL="4572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2pPr>
          <a:lvl3pPr marL="9144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3pPr>
          <a:lvl4pPr marL="13716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4pPr>
          <a:lvl5pPr marL="18288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5pPr>
          <a:lvl6pPr marL="2286000" algn="l" defTabSz="914400" rtl="0" eaLnBrk="1" latinLnBrk="0" hangingPunct="1">
            <a:defRPr sz="2000" kern="1200">
              <a:solidFill>
                <a:schemeClr val="tx1"/>
              </a:solidFill>
              <a:latin typeface="Univers 45 Light" pitchFamily="2" charset="0"/>
              <a:ea typeface="HGP創英角ｺﾞｼｯｸUB" pitchFamily="50" charset="-128"/>
              <a:cs typeface="+mn-cs"/>
            </a:defRPr>
          </a:lvl6pPr>
          <a:lvl7pPr marL="2743200" algn="l" defTabSz="914400" rtl="0" eaLnBrk="1" latinLnBrk="0" hangingPunct="1">
            <a:defRPr sz="2000" kern="1200">
              <a:solidFill>
                <a:schemeClr val="tx1"/>
              </a:solidFill>
              <a:latin typeface="Univers 45 Light" pitchFamily="2" charset="0"/>
              <a:ea typeface="HGP創英角ｺﾞｼｯｸUB" pitchFamily="50" charset="-128"/>
              <a:cs typeface="+mn-cs"/>
            </a:defRPr>
          </a:lvl7pPr>
          <a:lvl8pPr marL="3200400" algn="l" defTabSz="914400" rtl="0" eaLnBrk="1" latinLnBrk="0" hangingPunct="1">
            <a:defRPr sz="2000" kern="1200">
              <a:solidFill>
                <a:schemeClr val="tx1"/>
              </a:solidFill>
              <a:latin typeface="Univers 45 Light" pitchFamily="2" charset="0"/>
              <a:ea typeface="HGP創英角ｺﾞｼｯｸUB" pitchFamily="50" charset="-128"/>
              <a:cs typeface="+mn-cs"/>
            </a:defRPr>
          </a:lvl8pPr>
          <a:lvl9pPr marL="3657600" algn="l" defTabSz="914400" rtl="0" eaLnBrk="1" latinLnBrk="0" hangingPunct="1">
            <a:defRPr sz="2000" kern="1200">
              <a:solidFill>
                <a:schemeClr val="tx1"/>
              </a:solidFill>
              <a:latin typeface="Univers 45 Light" pitchFamily="2" charset="0"/>
              <a:ea typeface="HGP創英角ｺﾞｼｯｸUB" pitchFamily="50" charset="-128"/>
              <a:cs typeface="+mn-cs"/>
            </a:defRPr>
          </a:lvl9pPr>
        </a:lstStyle>
        <a:p>
          <a:r>
            <a:rPr lang="ja-JP" altLang="en-US" sz="1385">
              <a:latin typeface="Meiryo" charset="-128"/>
              <a:ea typeface="Meiryo" charset="-128"/>
              <a:cs typeface="Meiryo" charset="-128"/>
            </a:rPr>
            <a:t>変換公式</a:t>
          </a:r>
        </a:p>
      </xdr:txBody>
    </xdr:sp>
    <xdr:clientData/>
  </xdr:twoCellAnchor>
  <xdr:twoCellAnchor editAs="oneCell">
    <xdr:from>
      <xdr:col>7</xdr:col>
      <xdr:colOff>304800</xdr:colOff>
      <xdr:row>10</xdr:row>
      <xdr:rowOff>215640</xdr:rowOff>
    </xdr:from>
    <xdr:to>
      <xdr:col>13</xdr:col>
      <xdr:colOff>805329</xdr:colOff>
      <xdr:row>19</xdr:row>
      <xdr:rowOff>152397</xdr:rowOff>
    </xdr:to>
    <xdr:pic>
      <xdr:nvPicPr>
        <xdr:cNvPr id="6" name="図 5">
          <a:extLst>
            <a:ext uri="{FF2B5EF4-FFF2-40B4-BE49-F238E27FC236}">
              <a16:creationId xmlns:a16="http://schemas.microsoft.com/office/drawing/2014/main" id="{5C95B59F-4C0A-6644-B73A-8265222DC470}"/>
            </a:ext>
          </a:extLst>
        </xdr:cNvPr>
        <xdr:cNvPicPr>
          <a:picLocks/>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6990080" y="2755640"/>
          <a:ext cx="6230769" cy="2243077"/>
        </a:xfrm>
        <a:prstGeom prst="rect">
          <a:avLst/>
        </a:prstGeom>
      </xdr:spPr>
    </xdr:pic>
    <xdr:clientData/>
  </xdr:twoCellAnchor>
  <xdr:twoCellAnchor>
    <xdr:from>
      <xdr:col>9</xdr:col>
      <xdr:colOff>429360</xdr:colOff>
      <xdr:row>7</xdr:row>
      <xdr:rowOff>243840</xdr:rowOff>
    </xdr:from>
    <xdr:to>
      <xdr:col>14</xdr:col>
      <xdr:colOff>130910</xdr:colOff>
      <xdr:row>10</xdr:row>
      <xdr:rowOff>54530</xdr:rowOff>
    </xdr:to>
    <xdr:sp macro="" textlink="">
      <xdr:nvSpPr>
        <xdr:cNvPr id="7" name="四角形吹き出し 6">
          <a:extLst>
            <a:ext uri="{FF2B5EF4-FFF2-40B4-BE49-F238E27FC236}">
              <a16:creationId xmlns:a16="http://schemas.microsoft.com/office/drawing/2014/main" id="{091E7839-AB0D-A547-B734-35B63A0D27A2}"/>
            </a:ext>
          </a:extLst>
        </xdr:cNvPr>
        <xdr:cNvSpPr/>
      </xdr:nvSpPr>
      <xdr:spPr>
        <a:xfrm>
          <a:off x="9024720" y="2021840"/>
          <a:ext cx="4476750" cy="572690"/>
        </a:xfrm>
        <a:prstGeom prst="wedgeRectCallout">
          <a:avLst>
            <a:gd name="adj1" fmla="val 3328"/>
            <a:gd name="adj2" fmla="val 431932"/>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algn="ctr" rtl="0" fontAlgn="base">
            <a:spcBef>
              <a:spcPct val="0"/>
            </a:spcBef>
            <a:spcAft>
              <a:spcPct val="0"/>
            </a:spcAft>
            <a:defRPr sz="2000" kern="1200">
              <a:solidFill>
                <a:schemeClr val="lt1"/>
              </a:solidFill>
              <a:latin typeface="+mn-lt"/>
              <a:ea typeface="+mn-ea"/>
              <a:cs typeface="+mn-cs"/>
            </a:defRPr>
          </a:lvl1pPr>
          <a:lvl2pPr marL="457200" algn="ctr" rtl="0" fontAlgn="base">
            <a:spcBef>
              <a:spcPct val="0"/>
            </a:spcBef>
            <a:spcAft>
              <a:spcPct val="0"/>
            </a:spcAft>
            <a:defRPr sz="2000" kern="1200">
              <a:solidFill>
                <a:schemeClr val="lt1"/>
              </a:solidFill>
              <a:latin typeface="+mn-lt"/>
              <a:ea typeface="+mn-ea"/>
              <a:cs typeface="+mn-cs"/>
            </a:defRPr>
          </a:lvl2pPr>
          <a:lvl3pPr marL="914400" algn="ctr" rtl="0" fontAlgn="base">
            <a:spcBef>
              <a:spcPct val="0"/>
            </a:spcBef>
            <a:spcAft>
              <a:spcPct val="0"/>
            </a:spcAft>
            <a:defRPr sz="2000" kern="1200">
              <a:solidFill>
                <a:schemeClr val="lt1"/>
              </a:solidFill>
              <a:latin typeface="+mn-lt"/>
              <a:ea typeface="+mn-ea"/>
              <a:cs typeface="+mn-cs"/>
            </a:defRPr>
          </a:lvl3pPr>
          <a:lvl4pPr marL="1371600" algn="ctr" rtl="0" fontAlgn="base">
            <a:spcBef>
              <a:spcPct val="0"/>
            </a:spcBef>
            <a:spcAft>
              <a:spcPct val="0"/>
            </a:spcAft>
            <a:defRPr sz="2000" kern="1200">
              <a:solidFill>
                <a:schemeClr val="lt1"/>
              </a:solidFill>
              <a:latin typeface="+mn-lt"/>
              <a:ea typeface="+mn-ea"/>
              <a:cs typeface="+mn-cs"/>
            </a:defRPr>
          </a:lvl4pPr>
          <a:lvl5pPr marL="1828800" algn="ctr" rtl="0" fontAlgn="base">
            <a:spcBef>
              <a:spcPct val="0"/>
            </a:spcBef>
            <a:spcAft>
              <a:spcPct val="0"/>
            </a:spcAft>
            <a:defRPr sz="2000" kern="1200">
              <a:solidFill>
                <a:schemeClr val="lt1"/>
              </a:solidFill>
              <a:latin typeface="+mn-lt"/>
              <a:ea typeface="+mn-ea"/>
              <a:cs typeface="+mn-cs"/>
            </a:defRPr>
          </a:lvl5pPr>
          <a:lvl6pPr marL="2286000" algn="l" defTabSz="914400" rtl="0" eaLnBrk="1" latinLnBrk="0" hangingPunct="1">
            <a:defRPr sz="2000" kern="1200">
              <a:solidFill>
                <a:schemeClr val="lt1"/>
              </a:solidFill>
              <a:latin typeface="+mn-lt"/>
              <a:ea typeface="+mn-ea"/>
              <a:cs typeface="+mn-cs"/>
            </a:defRPr>
          </a:lvl6pPr>
          <a:lvl7pPr marL="2743200" algn="l" defTabSz="914400" rtl="0" eaLnBrk="1" latinLnBrk="0" hangingPunct="1">
            <a:defRPr sz="2000" kern="1200">
              <a:solidFill>
                <a:schemeClr val="lt1"/>
              </a:solidFill>
              <a:latin typeface="+mn-lt"/>
              <a:ea typeface="+mn-ea"/>
              <a:cs typeface="+mn-cs"/>
            </a:defRPr>
          </a:lvl7pPr>
          <a:lvl8pPr marL="3200400" algn="l" defTabSz="914400" rtl="0" eaLnBrk="1" latinLnBrk="0" hangingPunct="1">
            <a:defRPr sz="2000" kern="1200">
              <a:solidFill>
                <a:schemeClr val="lt1"/>
              </a:solidFill>
              <a:latin typeface="+mn-lt"/>
              <a:ea typeface="+mn-ea"/>
              <a:cs typeface="+mn-cs"/>
            </a:defRPr>
          </a:lvl8pPr>
          <a:lvl9pPr marL="3657600" algn="l" defTabSz="914400" rtl="0" eaLnBrk="1" latinLnBrk="0" hangingPunct="1">
            <a:defRPr sz="2000" kern="1200">
              <a:solidFill>
                <a:schemeClr val="lt1"/>
              </a:solidFill>
              <a:latin typeface="+mn-lt"/>
              <a:ea typeface="+mn-ea"/>
              <a:cs typeface="+mn-cs"/>
            </a:defRPr>
          </a:lvl9pPr>
        </a:lstStyle>
        <a:p>
          <a:r>
            <a:rPr lang="en-US" altLang="ja-JP" sz="1385">
              <a:solidFill>
                <a:schemeClr val="tx1"/>
              </a:solidFill>
              <a:latin typeface="Meiryo" charset="-128"/>
              <a:ea typeface="Meiryo" charset="-128"/>
              <a:cs typeface="Meiryo" charset="-128"/>
            </a:rPr>
            <a:t>=1-NORM.DIST(x</a:t>
          </a:r>
          <a:r>
            <a:rPr lang="ja-JP" altLang="en-US" sz="1385">
              <a:solidFill>
                <a:schemeClr val="tx1"/>
              </a:solidFill>
              <a:latin typeface="Meiryo" charset="-128"/>
              <a:ea typeface="Meiryo" charset="-128"/>
              <a:cs typeface="Meiryo" charset="-128"/>
            </a:rPr>
            <a:t>、平均値、標準偏差、</a:t>
          </a:r>
          <a:r>
            <a:rPr lang="en-US" altLang="ja-JP" sz="1385">
              <a:solidFill>
                <a:schemeClr val="tx1"/>
              </a:solidFill>
              <a:latin typeface="Meiryo" charset="-128"/>
              <a:ea typeface="Meiryo" charset="-128"/>
              <a:cs typeface="Meiryo" charset="-128"/>
            </a:rPr>
            <a:t>1</a:t>
          </a:r>
          <a:r>
            <a:rPr lang="ja-JP" altLang="en-US" sz="1385">
              <a:solidFill>
                <a:schemeClr val="tx1"/>
              </a:solidFill>
              <a:latin typeface="Meiryo" charset="-128"/>
              <a:ea typeface="Meiryo" charset="-128"/>
              <a:cs typeface="Meiryo" charset="-128"/>
            </a:rPr>
            <a:t>）</a:t>
          </a:r>
        </a:p>
      </xdr:txBody>
    </xdr:sp>
    <xdr:clientData/>
  </xdr:twoCellAnchor>
  <xdr:twoCellAnchor>
    <xdr:from>
      <xdr:col>11</xdr:col>
      <xdr:colOff>111760</xdr:colOff>
      <xdr:row>19</xdr:row>
      <xdr:rowOff>91440</xdr:rowOff>
    </xdr:from>
    <xdr:to>
      <xdr:col>12</xdr:col>
      <xdr:colOff>102757</xdr:colOff>
      <xdr:row>20</xdr:row>
      <xdr:rowOff>228188</xdr:rowOff>
    </xdr:to>
    <xdr:sp macro="" textlink="">
      <xdr:nvSpPr>
        <xdr:cNvPr id="8" name="テキスト ボックス 7">
          <a:extLst>
            <a:ext uri="{FF2B5EF4-FFF2-40B4-BE49-F238E27FC236}">
              <a16:creationId xmlns:a16="http://schemas.microsoft.com/office/drawing/2014/main" id="{5252D824-B69E-6547-971A-376A059A917E}"/>
            </a:ext>
          </a:extLst>
        </xdr:cNvPr>
        <xdr:cNvSpPr txBox="1"/>
      </xdr:nvSpPr>
      <xdr:spPr>
        <a:xfrm>
          <a:off x="10617200" y="4937760"/>
          <a:ext cx="946037" cy="390748"/>
        </a:xfrm>
        <a:prstGeom prst="rect">
          <a:avLst/>
        </a:prstGeom>
        <a:noFill/>
      </xdr:spPr>
      <xdr:txBody>
        <a:bodyPr wrap="square" rtlCol="0">
          <a:spAutoFit/>
        </a:bodyPr>
        <a:lstStyle>
          <a:defPPr>
            <a:defRPr lang="en-US"/>
          </a:defPPr>
          <a:lvl1pPr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1pPr>
          <a:lvl2pPr marL="4572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2pPr>
          <a:lvl3pPr marL="9144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3pPr>
          <a:lvl4pPr marL="13716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4pPr>
          <a:lvl5pPr marL="18288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5pPr>
          <a:lvl6pPr marL="2286000" algn="l" defTabSz="914400" rtl="0" eaLnBrk="1" latinLnBrk="0" hangingPunct="1">
            <a:defRPr sz="2000" kern="1200">
              <a:solidFill>
                <a:schemeClr val="tx1"/>
              </a:solidFill>
              <a:latin typeface="Univers 45 Light" pitchFamily="2" charset="0"/>
              <a:ea typeface="HGP創英角ｺﾞｼｯｸUB" pitchFamily="50" charset="-128"/>
              <a:cs typeface="+mn-cs"/>
            </a:defRPr>
          </a:lvl6pPr>
          <a:lvl7pPr marL="2743200" algn="l" defTabSz="914400" rtl="0" eaLnBrk="1" latinLnBrk="0" hangingPunct="1">
            <a:defRPr sz="2000" kern="1200">
              <a:solidFill>
                <a:schemeClr val="tx1"/>
              </a:solidFill>
              <a:latin typeface="Univers 45 Light" pitchFamily="2" charset="0"/>
              <a:ea typeface="HGP創英角ｺﾞｼｯｸUB" pitchFamily="50" charset="-128"/>
              <a:cs typeface="+mn-cs"/>
            </a:defRPr>
          </a:lvl7pPr>
          <a:lvl8pPr marL="3200400" algn="l" defTabSz="914400" rtl="0" eaLnBrk="1" latinLnBrk="0" hangingPunct="1">
            <a:defRPr sz="2000" kern="1200">
              <a:solidFill>
                <a:schemeClr val="tx1"/>
              </a:solidFill>
              <a:latin typeface="Univers 45 Light" pitchFamily="2" charset="0"/>
              <a:ea typeface="HGP創英角ｺﾞｼｯｸUB" pitchFamily="50" charset="-128"/>
              <a:cs typeface="+mn-cs"/>
            </a:defRPr>
          </a:lvl8pPr>
          <a:lvl9pPr marL="3657600" algn="l" defTabSz="914400" rtl="0" eaLnBrk="1" latinLnBrk="0" hangingPunct="1">
            <a:defRPr sz="2000" kern="1200">
              <a:solidFill>
                <a:schemeClr val="tx1"/>
              </a:solidFill>
              <a:latin typeface="Univers 45 Light" pitchFamily="2" charset="0"/>
              <a:ea typeface="HGP創英角ｺﾞｼｯｸUB" pitchFamily="50" charset="-128"/>
              <a:cs typeface="+mn-cs"/>
            </a:defRPr>
          </a:lvl9pPr>
        </a:lstStyle>
        <a:p>
          <a:r>
            <a:rPr lang="en-US" altLang="ja-JP" sz="1939">
              <a:latin typeface="Meiryo" charset="-128"/>
              <a:ea typeface="Meiryo" charset="-128"/>
              <a:cs typeface="Meiryo" charset="-128"/>
            </a:rPr>
            <a:t>x </a:t>
          </a:r>
          <a:endParaRPr lang="ja-JP" altLang="en-US" sz="1939">
            <a:latin typeface="Meiryo" charset="-128"/>
            <a:ea typeface="Meiryo" charset="-128"/>
            <a:cs typeface="Meiryo"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25400</xdr:rowOff>
    </xdr:from>
    <xdr:to>
      <xdr:col>7</xdr:col>
      <xdr:colOff>711200</xdr:colOff>
      <xdr:row>9</xdr:row>
      <xdr:rowOff>25400</xdr:rowOff>
    </xdr:to>
    <xdr:sp macro="" textlink="">
      <xdr:nvSpPr>
        <xdr:cNvPr id="2" name="Text Box 1">
          <a:extLst>
            <a:ext uri="{FF2B5EF4-FFF2-40B4-BE49-F238E27FC236}">
              <a16:creationId xmlns:a16="http://schemas.microsoft.com/office/drawing/2014/main" id="{6FF914F4-7210-1540-864A-16E7FCB31768}"/>
            </a:ext>
          </a:extLst>
        </xdr:cNvPr>
        <xdr:cNvSpPr txBox="1">
          <a:spLocks noChangeArrowheads="1"/>
        </xdr:cNvSpPr>
      </xdr:nvSpPr>
      <xdr:spPr bwMode="auto">
        <a:xfrm>
          <a:off x="952500" y="279400"/>
          <a:ext cx="6426200" cy="2032000"/>
        </a:xfrm>
        <a:prstGeom prst="rect">
          <a:avLst/>
        </a:prstGeom>
        <a:solidFill>
          <a:srgbClr val="FFFFFF"/>
        </a:solidFill>
        <a:ln w="9525">
          <a:solidFill>
            <a:srgbClr val="000000"/>
          </a:solidFill>
          <a:miter lim="800000"/>
          <a:headEnd/>
          <a:tailEnd/>
        </a:ln>
      </xdr:spPr>
      <xdr:txBody>
        <a:bodyPr vertOverflow="clip" wrap="square" lIns="27432" tIns="32004" rIns="0" bIns="0" anchor="t" upright="1"/>
        <a:lstStyle/>
        <a:p>
          <a:pPr algn="l" rtl="0">
            <a:defRPr sz="1000"/>
          </a:pPr>
          <a:r>
            <a:rPr lang="ja-JP" altLang="en-US" sz="1200" b="1" i="0" u="none" strike="noStrike" baseline="0">
              <a:solidFill>
                <a:srgbClr val="000000"/>
              </a:solidFill>
              <a:latin typeface="游ゴシック" charset="-128"/>
              <a:ea typeface="游ゴシック" charset="-128"/>
            </a:rPr>
            <a:t>演習問題３</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ja-JP" altLang="en-US" sz="1200" b="1" i="0" u="none" strike="noStrike" baseline="0">
              <a:solidFill>
                <a:srgbClr val="000000"/>
              </a:solidFill>
              <a:latin typeface="游ゴシック" charset="-128"/>
              <a:ea typeface="游ゴシック" charset="-128"/>
            </a:rPr>
            <a:t>受験生が物理か数学を選択し受験することが可能な大学があります。A君は成績は物理</a:t>
          </a:r>
          <a:r>
            <a:rPr lang="en-US" altLang="ja-JP" sz="1200" b="1" i="0" u="none" strike="noStrike" baseline="0">
              <a:solidFill>
                <a:srgbClr val="000000"/>
              </a:solidFill>
              <a:latin typeface="游ゴシック" charset="-128"/>
              <a:ea typeface="游ゴシック" charset="-128"/>
            </a:rPr>
            <a:t>85</a:t>
          </a:r>
          <a:r>
            <a:rPr lang="ja-JP" altLang="en-US" sz="1200" b="1" i="0" u="none" strike="noStrike" baseline="0">
              <a:solidFill>
                <a:srgbClr val="000000"/>
              </a:solidFill>
              <a:latin typeface="游ゴシック" charset="-128"/>
              <a:ea typeface="游ゴシック" charset="-128"/>
            </a:rPr>
            <a:t>点、</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君は数学</a:t>
          </a:r>
          <a:r>
            <a:rPr lang="en-US" altLang="ja-JP" sz="1200" b="1" i="0" u="none" strike="noStrike" baseline="0">
              <a:solidFill>
                <a:srgbClr val="000000"/>
              </a:solidFill>
              <a:latin typeface="游ゴシック" charset="-128"/>
              <a:ea typeface="游ゴシック" charset="-128"/>
            </a:rPr>
            <a:t>89</a:t>
          </a:r>
          <a:r>
            <a:rPr lang="ja-JP" altLang="en-US" sz="1200" b="1" i="0" u="none" strike="noStrike" baseline="0">
              <a:solidFill>
                <a:srgbClr val="000000"/>
              </a:solidFill>
              <a:latin typeface="游ゴシック" charset="-128"/>
              <a:ea typeface="游ゴシック" charset="-128"/>
            </a:rPr>
            <a:t>点でした。物理の平均点は</a:t>
          </a:r>
          <a:r>
            <a:rPr lang="en-US" altLang="ja-JP" sz="1200" b="1" i="0" u="none" strike="noStrike" baseline="0">
              <a:solidFill>
                <a:srgbClr val="000000"/>
              </a:solidFill>
              <a:latin typeface="游ゴシック" charset="-128"/>
              <a:ea typeface="游ゴシック" charset="-128"/>
            </a:rPr>
            <a:t>79</a:t>
          </a:r>
          <a:r>
            <a:rPr lang="ja-JP" altLang="en-US" sz="1200" b="1" i="0" u="none" strike="noStrike" baseline="0">
              <a:solidFill>
                <a:srgbClr val="000000"/>
              </a:solidFill>
              <a:latin typeface="游ゴシック" charset="-128"/>
              <a:ea typeface="游ゴシック" charset="-128"/>
            </a:rPr>
            <a:t>点、標準偏差は4、数学の平均点は</a:t>
          </a:r>
          <a:r>
            <a:rPr lang="en-US" altLang="ja-JP" sz="1200" b="1" i="0" u="none" strike="noStrike" baseline="0">
              <a:solidFill>
                <a:srgbClr val="000000"/>
              </a:solidFill>
              <a:latin typeface="游ゴシック" charset="-128"/>
              <a:ea typeface="游ゴシック" charset="-128"/>
            </a:rPr>
            <a:t>82</a:t>
          </a:r>
          <a:r>
            <a:rPr lang="ja-JP" altLang="en-US" sz="1200" b="1" i="0" u="none" strike="noStrike" baseline="0">
              <a:solidFill>
                <a:srgbClr val="000000"/>
              </a:solidFill>
              <a:latin typeface="游ゴシック" charset="-128"/>
              <a:ea typeface="游ゴシック" charset="-128"/>
            </a:rPr>
            <a:t>点、標準偏差が10点の正規分布に従うものとしいます。</a:t>
          </a:r>
          <a:endParaRPr lang="en-US" altLang="ja-JP" sz="1200" b="1" i="0" u="none" strike="noStrike" baseline="0">
            <a:solidFill>
              <a:srgbClr val="000000"/>
            </a:solidFill>
            <a:latin typeface="游ゴシック" charset="-128"/>
            <a:ea typeface="游ゴシック" charset="-128"/>
          </a:endParaRPr>
        </a:p>
        <a:p>
          <a:pPr algn="l" rtl="0">
            <a:defRPr sz="1000"/>
          </a:pPr>
          <a:endParaRPr lang="en-US" altLang="ja-JP" sz="1200" b="1" i="0" u="none" strike="noStrike" baseline="0">
            <a:solidFill>
              <a:srgbClr val="000000"/>
            </a:solidFill>
            <a:latin typeface="游ゴシック" charset="-128"/>
            <a:ea typeface="游ゴシック" charset="-128"/>
          </a:endParaRPr>
        </a:p>
        <a:p>
          <a:pPr algn="l" rtl="0">
            <a:defRPr sz="1000"/>
          </a:pPr>
          <a:r>
            <a:rPr lang="en-US" altLang="ja-JP" sz="1200" b="1" i="0" u="none" strike="noStrike" baseline="0">
              <a:solidFill>
                <a:srgbClr val="000000"/>
              </a:solidFill>
              <a:latin typeface="游ゴシック" charset="-128"/>
              <a:ea typeface="游ゴシック" charset="-128"/>
            </a:rPr>
            <a:t>A</a:t>
          </a:r>
          <a:r>
            <a:rPr lang="ja-JP" altLang="en-US" sz="1200" b="1" i="0" u="none" strike="noStrike" baseline="0">
              <a:solidFill>
                <a:srgbClr val="000000"/>
              </a:solidFill>
              <a:latin typeface="游ゴシック" charset="-128"/>
              <a:ea typeface="游ゴシック" charset="-128"/>
            </a:rPr>
            <a:t>君と</a:t>
          </a:r>
          <a:r>
            <a:rPr lang="en-US" altLang="ja-JP" sz="1200" b="1" i="0" u="none" strike="noStrike" baseline="0">
              <a:solidFill>
                <a:srgbClr val="000000"/>
              </a:solidFill>
              <a:latin typeface="游ゴシック" charset="-128"/>
              <a:ea typeface="游ゴシック" charset="-128"/>
            </a:rPr>
            <a:t>B</a:t>
          </a:r>
          <a:r>
            <a:rPr lang="ja-JP" altLang="en-US" sz="1200" b="1" i="0" u="none" strike="noStrike" baseline="0">
              <a:solidFill>
                <a:srgbClr val="000000"/>
              </a:solidFill>
              <a:latin typeface="游ゴシック" charset="-128"/>
              <a:ea typeface="游ゴシック" charset="-128"/>
            </a:rPr>
            <a:t>君のどちらを合格させるとき、あなたはどちらを選びますか？</a:t>
          </a:r>
        </a:p>
      </xdr:txBody>
    </xdr:sp>
    <xdr:clientData/>
  </xdr:twoCellAnchor>
  <xdr:twoCellAnchor>
    <xdr:from>
      <xdr:col>6</xdr:col>
      <xdr:colOff>571500</xdr:colOff>
      <xdr:row>10</xdr:row>
      <xdr:rowOff>190500</xdr:rowOff>
    </xdr:from>
    <xdr:to>
      <xdr:col>8</xdr:col>
      <xdr:colOff>660400</xdr:colOff>
      <xdr:row>14</xdr:row>
      <xdr:rowOff>241300</xdr:rowOff>
    </xdr:to>
    <xdr:sp macro="" textlink="">
      <xdr:nvSpPr>
        <xdr:cNvPr id="4" name="角丸四角形吹き出し 3">
          <a:extLst>
            <a:ext uri="{FF2B5EF4-FFF2-40B4-BE49-F238E27FC236}">
              <a16:creationId xmlns:a16="http://schemas.microsoft.com/office/drawing/2014/main" id="{9749375C-ADD9-BC4D-82AC-4A7880D97A4C}"/>
            </a:ext>
          </a:extLst>
        </xdr:cNvPr>
        <xdr:cNvSpPr/>
      </xdr:nvSpPr>
      <xdr:spPr>
        <a:xfrm>
          <a:off x="6286500" y="2730500"/>
          <a:ext cx="1993900" cy="1079500"/>
        </a:xfrm>
        <a:prstGeom prst="wedgeRoundRectCallout">
          <a:avLst>
            <a:gd name="adj1" fmla="val -172102"/>
            <a:gd name="adj2" fmla="val 109559"/>
            <a:gd name="adj3" fmla="val 16667"/>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114300</xdr:colOff>
      <xdr:row>11</xdr:row>
      <xdr:rowOff>190500</xdr:rowOff>
    </xdr:from>
    <xdr:to>
      <xdr:col>8</xdr:col>
      <xdr:colOff>276026</xdr:colOff>
      <xdr:row>13</xdr:row>
      <xdr:rowOff>156925</xdr:rowOff>
    </xdr:to>
    <mc:AlternateContent xmlns:mc="http://schemas.openxmlformats.org/markup-compatibility/2006" xmlns:a14="http://schemas.microsoft.com/office/drawing/2010/main">
      <mc:Choice Requires="a14">
        <xdr:sp macro="" textlink="">
          <xdr:nvSpPr>
            <xdr:cNvPr id="5" name="テキスト ボックス 61">
              <a:extLst>
                <a:ext uri="{FF2B5EF4-FFF2-40B4-BE49-F238E27FC236}">
                  <a16:creationId xmlns:a16="http://schemas.microsoft.com/office/drawing/2014/main" id="{5AFBB215-41B0-4955-9ED0-63D4CA867448}"/>
                </a:ext>
              </a:extLst>
            </xdr:cNvPr>
            <xdr:cNvSpPr txBox="1"/>
          </xdr:nvSpPr>
          <xdr:spPr>
            <a:xfrm>
              <a:off x="6781800" y="2997200"/>
              <a:ext cx="1114226" cy="474425"/>
            </a:xfrm>
            <a:prstGeom prst="rect">
              <a:avLst/>
            </a:prstGeom>
            <a:noFill/>
          </xdr:spPr>
          <xdr:txBody>
            <a:bodyPr wrap="square" lIns="0" tIns="0" rIns="0" bIns="0" rtlCol="0">
              <a:spAutoFit/>
            </a:bodyPr>
            <a:lstStyle>
              <a:defPPr>
                <a:defRPr lang="en-US"/>
              </a:defPPr>
              <a:lvl1pPr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1pPr>
              <a:lvl2pPr marL="4572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2pPr>
              <a:lvl3pPr marL="9144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3pPr>
              <a:lvl4pPr marL="13716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4pPr>
              <a:lvl5pPr marL="18288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5pPr>
              <a:lvl6pPr marL="2286000" algn="l" defTabSz="914400" rtl="0" eaLnBrk="1" latinLnBrk="0" hangingPunct="1">
                <a:defRPr sz="2000" kern="1200">
                  <a:solidFill>
                    <a:schemeClr val="tx1"/>
                  </a:solidFill>
                  <a:latin typeface="Univers 45 Light" pitchFamily="2" charset="0"/>
                  <a:ea typeface="HGP創英角ｺﾞｼｯｸUB" pitchFamily="50" charset="-128"/>
                  <a:cs typeface="+mn-cs"/>
                </a:defRPr>
              </a:lvl6pPr>
              <a:lvl7pPr marL="2743200" algn="l" defTabSz="914400" rtl="0" eaLnBrk="1" latinLnBrk="0" hangingPunct="1">
                <a:defRPr sz="2000" kern="1200">
                  <a:solidFill>
                    <a:schemeClr val="tx1"/>
                  </a:solidFill>
                  <a:latin typeface="Univers 45 Light" pitchFamily="2" charset="0"/>
                  <a:ea typeface="HGP創英角ｺﾞｼｯｸUB" pitchFamily="50" charset="-128"/>
                  <a:cs typeface="+mn-cs"/>
                </a:defRPr>
              </a:lvl7pPr>
              <a:lvl8pPr marL="3200400" algn="l" defTabSz="914400" rtl="0" eaLnBrk="1" latinLnBrk="0" hangingPunct="1">
                <a:defRPr sz="2000" kern="1200">
                  <a:solidFill>
                    <a:schemeClr val="tx1"/>
                  </a:solidFill>
                  <a:latin typeface="Univers 45 Light" pitchFamily="2" charset="0"/>
                  <a:ea typeface="HGP創英角ｺﾞｼｯｸUB" pitchFamily="50" charset="-128"/>
                  <a:cs typeface="+mn-cs"/>
                </a:defRPr>
              </a:lvl8pPr>
              <a:lvl9pPr marL="3657600" algn="l" defTabSz="914400" rtl="0" eaLnBrk="1" latinLnBrk="0" hangingPunct="1">
                <a:defRPr sz="2000" kern="1200">
                  <a:solidFill>
                    <a:schemeClr val="tx1"/>
                  </a:solidFill>
                  <a:latin typeface="Univers 45 Light" pitchFamily="2" charset="0"/>
                  <a:ea typeface="HGP創英角ｺﾞｼｯｸUB" pitchFamily="50" charset="-128"/>
                  <a:cs typeface="+mn-cs"/>
                </a:defRPr>
              </a:lvl9pPr>
            </a:lstStyle>
            <a:p>
              <a:pPr/>
              <a14:m>
                <m:oMathPara xmlns:m="http://schemas.openxmlformats.org/officeDocument/2006/math">
                  <m:oMathParaPr>
                    <m:jc m:val="centerGroup"/>
                  </m:oMathParaPr>
                  <m:oMath xmlns:m="http://schemas.openxmlformats.org/officeDocument/2006/math">
                    <m:r>
                      <a:rPr lang="en-US" altLang="ja-JP" sz="1800" i="1">
                        <a:latin typeface="Cambria Math" charset="0"/>
                        <a:ea typeface="Meiryo" charset="-128"/>
                        <a:cs typeface="Meiryo" charset="-128"/>
                      </a:rPr>
                      <m:t>𝑧</m:t>
                    </m:r>
                    <m:r>
                      <a:rPr lang="en-US" altLang="ja-JP" sz="1800" i="1">
                        <a:latin typeface="Cambria Math" charset="0"/>
                        <a:ea typeface="Meiryo" charset="-128"/>
                        <a:cs typeface="Meiryo" charset="-128"/>
                      </a:rPr>
                      <m:t>=</m:t>
                    </m:r>
                    <m:f>
                      <m:fPr>
                        <m:ctrlPr>
                          <a:rPr lang="mr-IN" altLang="ja-JP" sz="1800" i="1">
                            <a:latin typeface="Cambria Math" panose="02040503050406030204" pitchFamily="18" charset="0"/>
                            <a:ea typeface="Meiryo" charset="-128"/>
                            <a:cs typeface="Meiryo" charset="-128"/>
                          </a:rPr>
                        </m:ctrlPr>
                      </m:fPr>
                      <m:num>
                        <m:r>
                          <a:rPr lang="en-US" altLang="ja-JP" sz="1800" i="1">
                            <a:latin typeface="Cambria Math" charset="0"/>
                            <a:ea typeface="Meiryo" charset="-128"/>
                            <a:cs typeface="Meiryo" charset="-128"/>
                          </a:rPr>
                          <m:t>𝑥</m:t>
                        </m:r>
                        <m:r>
                          <a:rPr lang="en-US" altLang="ja-JP" sz="1800" i="1">
                            <a:latin typeface="Cambria Math" charset="0"/>
                            <a:ea typeface="Meiryo" charset="-128"/>
                            <a:cs typeface="Meiryo" charset="-128"/>
                          </a:rPr>
                          <m:t>−</m:t>
                        </m:r>
                        <m:r>
                          <a:rPr lang="en-US" altLang="ja-JP" sz="1800" i="1">
                            <a:latin typeface="Cambria Math" charset="0"/>
                            <a:ea typeface="Meiryo" charset="-128"/>
                            <a:cs typeface="Meiryo" charset="-128"/>
                          </a:rPr>
                          <m:t>𝜇</m:t>
                        </m:r>
                      </m:num>
                      <m:den>
                        <m:r>
                          <a:rPr lang="mr-IN" altLang="ja-JP" sz="1800" i="1">
                            <a:latin typeface="Cambria Math" charset="0"/>
                            <a:ea typeface="Meiryo" charset="-128"/>
                            <a:cs typeface="Meiryo" charset="-128"/>
                          </a:rPr>
                          <m:t>𝜎</m:t>
                        </m:r>
                      </m:den>
                    </m:f>
                  </m:oMath>
                </m:oMathPara>
              </a14:m>
              <a:endParaRPr lang="ja-JP" altLang="en-US" sz="1800">
                <a:latin typeface="Meiryo" charset="-128"/>
                <a:ea typeface="Meiryo" charset="-128"/>
                <a:cs typeface="Meiryo" charset="-128"/>
              </a:endParaRPr>
            </a:p>
          </xdr:txBody>
        </xdr:sp>
      </mc:Choice>
      <mc:Fallback xmlns="">
        <xdr:sp macro="" textlink="">
          <xdr:nvSpPr>
            <xdr:cNvPr id="5" name="テキスト ボックス 61">
              <a:extLst>
                <a:ext uri="{FF2B5EF4-FFF2-40B4-BE49-F238E27FC236}">
                  <a16:creationId xmlns:a16="http://schemas.microsoft.com/office/drawing/2014/main" id="{5AFBB215-41B0-4955-9ED0-63D4CA867448}"/>
                </a:ext>
              </a:extLst>
            </xdr:cNvPr>
            <xdr:cNvSpPr txBox="1"/>
          </xdr:nvSpPr>
          <xdr:spPr>
            <a:xfrm>
              <a:off x="6781800" y="2997200"/>
              <a:ext cx="1114226" cy="474425"/>
            </a:xfrm>
            <a:prstGeom prst="rect">
              <a:avLst/>
            </a:prstGeom>
            <a:noFill/>
          </xdr:spPr>
          <xdr:txBody>
            <a:bodyPr wrap="square" lIns="0" tIns="0" rIns="0" bIns="0" rtlCol="0">
              <a:spAutoFit/>
            </a:bodyPr>
            <a:lstStyle>
              <a:defPPr>
                <a:defRPr lang="en-US"/>
              </a:defPPr>
              <a:lvl1pPr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1pPr>
              <a:lvl2pPr marL="4572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2pPr>
              <a:lvl3pPr marL="9144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3pPr>
              <a:lvl4pPr marL="13716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4pPr>
              <a:lvl5pPr marL="1828800" algn="ctr" rtl="0" fontAlgn="base">
                <a:spcBef>
                  <a:spcPct val="0"/>
                </a:spcBef>
                <a:spcAft>
                  <a:spcPct val="0"/>
                </a:spcAft>
                <a:defRPr sz="2000" kern="1200">
                  <a:solidFill>
                    <a:schemeClr val="tx1"/>
                  </a:solidFill>
                  <a:latin typeface="Univers 45 Light" pitchFamily="2" charset="0"/>
                  <a:ea typeface="HGP創英角ｺﾞｼｯｸUB" pitchFamily="50" charset="-128"/>
                  <a:cs typeface="+mn-cs"/>
                </a:defRPr>
              </a:lvl5pPr>
              <a:lvl6pPr marL="2286000" algn="l" defTabSz="914400" rtl="0" eaLnBrk="1" latinLnBrk="0" hangingPunct="1">
                <a:defRPr sz="2000" kern="1200">
                  <a:solidFill>
                    <a:schemeClr val="tx1"/>
                  </a:solidFill>
                  <a:latin typeface="Univers 45 Light" pitchFamily="2" charset="0"/>
                  <a:ea typeface="HGP創英角ｺﾞｼｯｸUB" pitchFamily="50" charset="-128"/>
                  <a:cs typeface="+mn-cs"/>
                </a:defRPr>
              </a:lvl6pPr>
              <a:lvl7pPr marL="2743200" algn="l" defTabSz="914400" rtl="0" eaLnBrk="1" latinLnBrk="0" hangingPunct="1">
                <a:defRPr sz="2000" kern="1200">
                  <a:solidFill>
                    <a:schemeClr val="tx1"/>
                  </a:solidFill>
                  <a:latin typeface="Univers 45 Light" pitchFamily="2" charset="0"/>
                  <a:ea typeface="HGP創英角ｺﾞｼｯｸUB" pitchFamily="50" charset="-128"/>
                  <a:cs typeface="+mn-cs"/>
                </a:defRPr>
              </a:lvl7pPr>
              <a:lvl8pPr marL="3200400" algn="l" defTabSz="914400" rtl="0" eaLnBrk="1" latinLnBrk="0" hangingPunct="1">
                <a:defRPr sz="2000" kern="1200">
                  <a:solidFill>
                    <a:schemeClr val="tx1"/>
                  </a:solidFill>
                  <a:latin typeface="Univers 45 Light" pitchFamily="2" charset="0"/>
                  <a:ea typeface="HGP創英角ｺﾞｼｯｸUB" pitchFamily="50" charset="-128"/>
                  <a:cs typeface="+mn-cs"/>
                </a:defRPr>
              </a:lvl8pPr>
              <a:lvl9pPr marL="3657600" algn="l" defTabSz="914400" rtl="0" eaLnBrk="1" latinLnBrk="0" hangingPunct="1">
                <a:defRPr sz="2000" kern="1200">
                  <a:solidFill>
                    <a:schemeClr val="tx1"/>
                  </a:solidFill>
                  <a:latin typeface="Univers 45 Light" pitchFamily="2" charset="0"/>
                  <a:ea typeface="HGP創英角ｺﾞｼｯｸUB" pitchFamily="50" charset="-128"/>
                  <a:cs typeface="+mn-cs"/>
                </a:defRPr>
              </a:lvl9pPr>
            </a:lstStyle>
            <a:p>
              <a:pPr/>
              <a:r>
                <a:rPr lang="en-US" altLang="ja-JP" sz="1800" i="0">
                  <a:latin typeface="Cambria Math" charset="0"/>
                  <a:ea typeface="Meiryo" charset="-128"/>
                  <a:cs typeface="Meiryo" charset="-128"/>
                </a:rPr>
                <a:t>𝑧=</a:t>
              </a:r>
              <a:r>
                <a:rPr lang="mr-IN" altLang="ja-JP" sz="1800" i="0">
                  <a:latin typeface="Cambria Math" panose="02040503050406030204" pitchFamily="18" charset="0"/>
                  <a:ea typeface="Meiryo" charset="-128"/>
                </a:rPr>
                <a:t>(</a:t>
              </a:r>
              <a:r>
                <a:rPr lang="en-US" altLang="ja-JP" sz="1800" i="0">
                  <a:latin typeface="Cambria Math" charset="0"/>
                  <a:ea typeface="Meiryo" charset="-128"/>
                  <a:cs typeface="Meiryo" charset="-128"/>
                </a:rPr>
                <a:t>𝑥−𝜇</a:t>
              </a:r>
              <a:r>
                <a:rPr lang="mr-IN" altLang="ja-JP" sz="1800" i="0">
                  <a:latin typeface="Cambria Math" panose="02040503050406030204" pitchFamily="18" charset="0"/>
                  <a:ea typeface="Meiryo" charset="-128"/>
                  <a:cs typeface="Meiryo" charset="-128"/>
                </a:rPr>
                <a:t>)/</a:t>
              </a:r>
              <a:r>
                <a:rPr lang="mr-IN" altLang="ja-JP" sz="1800" i="0">
                  <a:latin typeface="Cambria Math" charset="0"/>
                  <a:ea typeface="Meiryo" charset="-128"/>
                  <a:cs typeface="Meiryo" charset="-128"/>
                </a:rPr>
                <a:t>𝜎</a:t>
              </a:r>
              <a:endParaRPr lang="ja-JP" altLang="en-US" sz="1800">
                <a:latin typeface="Meiryo" charset="-128"/>
                <a:ea typeface="Meiryo" charset="-128"/>
                <a:cs typeface="Meiryo" charset="-128"/>
              </a:endParaRPr>
            </a:p>
          </xdr:txBody>
        </xdr:sp>
      </mc:Fallback>
    </mc:AlternateContent>
    <xdr:clientData/>
  </xdr:twoCellAnchor>
  <xdr:twoCellAnchor>
    <xdr:from>
      <xdr:col>1</xdr:col>
      <xdr:colOff>863600</xdr:colOff>
      <xdr:row>19</xdr:row>
      <xdr:rowOff>203200</xdr:rowOff>
    </xdr:from>
    <xdr:to>
      <xdr:col>3</xdr:col>
      <xdr:colOff>101600</xdr:colOff>
      <xdr:row>21</xdr:row>
      <xdr:rowOff>101600</xdr:rowOff>
    </xdr:to>
    <xdr:sp macro="" textlink="">
      <xdr:nvSpPr>
        <xdr:cNvPr id="7" name="Text Box 1">
          <a:extLst>
            <a:ext uri="{FF2B5EF4-FFF2-40B4-BE49-F238E27FC236}">
              <a16:creationId xmlns:a16="http://schemas.microsoft.com/office/drawing/2014/main" id="{B1A1B308-9E9F-784B-BF5F-1F29871C9E1B}"/>
            </a:ext>
          </a:extLst>
        </xdr:cNvPr>
        <xdr:cNvSpPr txBox="1">
          <a:spLocks noChangeArrowheads="1"/>
        </xdr:cNvSpPr>
      </xdr:nvSpPr>
      <xdr:spPr bwMode="auto">
        <a:xfrm>
          <a:off x="1816100" y="5092700"/>
          <a:ext cx="1143000" cy="406400"/>
        </a:xfrm>
        <a:prstGeom prst="rect">
          <a:avLst/>
        </a:prstGeom>
        <a:solidFill>
          <a:srgbClr val="FF0000"/>
        </a:solidFill>
        <a:ln w="9525">
          <a:solidFill>
            <a:srgbClr val="000000"/>
          </a:solidFill>
          <a:miter lim="800000"/>
          <a:headEnd/>
          <a:tailEnd/>
        </a:ln>
      </xdr:spPr>
      <xdr:txBody>
        <a:bodyPr vertOverflow="clip" wrap="square" lIns="27432" tIns="32004" rIns="0" bIns="0" anchor="t" upright="1"/>
        <a:lstStyle/>
        <a:p>
          <a:pPr algn="l" rtl="0">
            <a:defRPr sz="1000"/>
          </a:pPr>
          <a:r>
            <a:rPr lang="en-US" altLang="ja-JP" sz="1200" b="1" i="0" u="none" strike="noStrike" baseline="0">
              <a:solidFill>
                <a:schemeClr val="bg1"/>
              </a:solidFill>
              <a:latin typeface="游ゴシック" charset="-128"/>
              <a:ea typeface="游ゴシック" charset="-128"/>
            </a:rPr>
            <a:t>A</a:t>
          </a:r>
          <a:r>
            <a:rPr lang="ja-JP" altLang="en-US" sz="1200" b="1" i="0" u="none" strike="noStrike" baseline="0">
              <a:solidFill>
                <a:schemeClr val="bg1"/>
              </a:solidFill>
              <a:latin typeface="游ゴシック" charset="-128"/>
              <a:ea typeface="游ゴシック" charset="-128"/>
            </a:rPr>
            <a:t>を合格すべき</a:t>
          </a:r>
        </a:p>
      </xdr:txBody>
    </xdr:sp>
    <xdr:clientData/>
  </xdr:twoCellAnchor>
</xdr:wsDr>
</file>

<file path=xl/drawings/drawing9.xml><?xml version="1.0" encoding="utf-8"?>
<xdr:wsDr xmlns:xdr="http://schemas.openxmlformats.org/drawingml/2006/spreadsheetDrawing" xmlns:a="http://schemas.openxmlformats.org/drawingml/2006/main">
  <xdr:oneCellAnchor>
    <xdr:from>
      <xdr:col>1</xdr:col>
      <xdr:colOff>2377</xdr:colOff>
      <xdr:row>0</xdr:row>
      <xdr:rowOff>42439</xdr:rowOff>
    </xdr:from>
    <xdr:ext cx="6741324" cy="1814935"/>
    <xdr:sp macro="" textlink="">
      <xdr:nvSpPr>
        <xdr:cNvPr id="2" name="テキスト ボックス 1">
          <a:extLst>
            <a:ext uri="{FF2B5EF4-FFF2-40B4-BE49-F238E27FC236}">
              <a16:creationId xmlns:a16="http://schemas.microsoft.com/office/drawing/2014/main" id="{015AD79C-0794-498B-AF8F-CDB78B675224}"/>
            </a:ext>
          </a:extLst>
        </xdr:cNvPr>
        <xdr:cNvSpPr txBox="1"/>
      </xdr:nvSpPr>
      <xdr:spPr>
        <a:xfrm>
          <a:off x="488152" y="42439"/>
          <a:ext cx="6741324" cy="1814935"/>
        </a:xfrm>
        <a:prstGeom prst="rect">
          <a:avLst/>
        </a:prstGeom>
        <a:solidFill>
          <a:schemeClr val="bg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r>
            <a:rPr kumimoji="1" lang="ja-JP" altLang="en-US" sz="1200" b="1">
              <a:solidFill>
                <a:schemeClr val="tx1"/>
              </a:solidFill>
            </a:rPr>
            <a:t>演習問題５</a:t>
          </a:r>
          <a:endParaRPr kumimoji="1" lang="en-US" altLang="ja-JP" sz="1200" b="1">
            <a:solidFill>
              <a:schemeClr val="tx1"/>
            </a:solidFill>
          </a:endParaRPr>
        </a:p>
        <a:p>
          <a:endParaRPr kumimoji="1" lang="en-US" altLang="ja-JP" sz="1100" b="1">
            <a:solidFill>
              <a:schemeClr val="tx1"/>
            </a:solidFill>
          </a:endParaRPr>
        </a:p>
        <a:p>
          <a:r>
            <a:rPr kumimoji="1" lang="ja-JP" altLang="ja-JP" sz="1100" b="1">
              <a:solidFill>
                <a:schemeClr val="dk1"/>
              </a:solidFill>
              <a:effectLst/>
              <a:latin typeface="+mn-lt"/>
              <a:ea typeface="+mn-ea"/>
              <a:cs typeface="+mn-cs"/>
            </a:rPr>
            <a:t>下のデータはあるサイトのアクセス数データです。</a:t>
          </a:r>
          <a:r>
            <a:rPr kumimoji="1" lang="ja-JP" altLang="en-US" sz="1100" b="1">
              <a:solidFill>
                <a:schemeClr val="dk1"/>
              </a:solidFill>
              <a:effectLst/>
              <a:latin typeface="+mn-lt"/>
              <a:ea typeface="+mn-ea"/>
              <a:cs typeface="+mn-cs"/>
            </a:rPr>
            <a:t>また、アクセス数の平均値と標準偏差を計算すると以下の通りです。</a:t>
          </a:r>
          <a:endParaRPr lang="ja-JP" altLang="ja-JP">
            <a:effectLst/>
          </a:endParaRPr>
        </a:p>
        <a:p>
          <a:r>
            <a:rPr kumimoji="1" lang="en-US" altLang="ja-JP" sz="1100" b="1" baseline="0">
              <a:solidFill>
                <a:schemeClr val="tx1"/>
              </a:solidFill>
            </a:rPr>
            <a:t>(1)</a:t>
          </a:r>
          <a:r>
            <a:rPr kumimoji="1" lang="ja-JP" altLang="en-US" sz="1100" b="1" baseline="0">
              <a:solidFill>
                <a:schemeClr val="tx1"/>
              </a:solidFill>
            </a:rPr>
            <a:t> 移動平均法を使って、トレンド（傾向）を抽出せよ （</a:t>
          </a:r>
          <a:r>
            <a:rPr kumimoji="1" lang="en-US" altLang="ja-JP" sz="1100" b="1" baseline="0">
              <a:solidFill>
                <a:schemeClr val="tx1"/>
              </a:solidFill>
            </a:rPr>
            <a:t>Session1</a:t>
          </a:r>
          <a:r>
            <a:rPr kumimoji="1" lang="ja-JP" altLang="en-US" sz="1100" b="1" baseline="0">
              <a:solidFill>
                <a:schemeClr val="tx1"/>
              </a:solidFill>
            </a:rPr>
            <a:t>と同様）。</a:t>
          </a:r>
          <a:endParaRPr kumimoji="1" lang="en-US" altLang="ja-JP" sz="1100" b="1" baseline="0">
            <a:solidFill>
              <a:schemeClr val="tx1"/>
            </a:solidFill>
          </a:endParaRPr>
        </a:p>
        <a:p>
          <a:r>
            <a:rPr kumimoji="1" lang="en-US" altLang="ja-JP" sz="1100" b="1" baseline="0">
              <a:solidFill>
                <a:schemeClr val="tx1"/>
              </a:solidFill>
            </a:rPr>
            <a:t>(2) </a:t>
          </a:r>
          <a:r>
            <a:rPr kumimoji="1" lang="ja-JP" altLang="ja-JP" sz="1100" b="1" baseline="0">
              <a:solidFill>
                <a:schemeClr val="dk1"/>
              </a:solidFill>
              <a:effectLst/>
              <a:latin typeface="+mn-lt"/>
              <a:ea typeface="+mn-ea"/>
              <a:cs typeface="+mn-cs"/>
            </a:rPr>
            <a:t>アクセス数データから異常値を検出せよ。</a:t>
          </a:r>
          <a:r>
            <a:rPr kumimoji="1" lang="ja-JP" altLang="en-US" sz="1100" b="1" baseline="0">
              <a:solidFill>
                <a:schemeClr val="dk1"/>
              </a:solidFill>
              <a:effectLst/>
              <a:latin typeface="+mn-lt"/>
              <a:ea typeface="+mn-ea"/>
              <a:cs typeface="+mn-cs"/>
            </a:rPr>
            <a:t>ただし、異常値は</a:t>
          </a:r>
          <a:r>
            <a:rPr kumimoji="1" lang="ja-JP" altLang="en-US" sz="1100" b="1" baseline="0">
              <a:solidFill>
                <a:schemeClr val="tx1"/>
              </a:solidFill>
            </a:rPr>
            <a:t>「トレンド</a:t>
          </a:r>
          <a:r>
            <a:rPr kumimoji="1" lang="en-US" altLang="ja-JP" sz="1100" b="1" baseline="0">
              <a:solidFill>
                <a:schemeClr val="tx1"/>
              </a:solidFill>
            </a:rPr>
            <a:t>±2σ</a:t>
          </a:r>
          <a:r>
            <a:rPr kumimoji="1" lang="ja-JP" altLang="en-US" sz="1100" b="1" baseline="0">
              <a:solidFill>
                <a:schemeClr val="tx1"/>
              </a:solidFill>
            </a:rPr>
            <a:t>」の範囲に含まれないデータのことであるとする。</a:t>
          </a:r>
          <a:endParaRPr kumimoji="1" lang="en-US" altLang="ja-JP" sz="1100" b="1" baseline="0">
            <a:solidFill>
              <a:schemeClr val="tx1"/>
            </a:solidFill>
          </a:endParaRPr>
        </a:p>
      </xdr:txBody>
    </xdr:sp>
    <xdr:clientData/>
  </xdr:oneCellAnchor>
  <xdr:twoCellAnchor>
    <xdr:from>
      <xdr:col>7</xdr:col>
      <xdr:colOff>760432</xdr:colOff>
      <xdr:row>10</xdr:row>
      <xdr:rowOff>172468</xdr:rowOff>
    </xdr:from>
    <xdr:to>
      <xdr:col>12</xdr:col>
      <xdr:colOff>870186</xdr:colOff>
      <xdr:row>26</xdr:row>
      <xdr:rowOff>148950</xdr:rowOff>
    </xdr:to>
    <xdr:graphicFrame macro="">
      <xdr:nvGraphicFramePr>
        <xdr:cNvPr id="11" name="グラフ 10">
          <a:extLst>
            <a:ext uri="{FF2B5EF4-FFF2-40B4-BE49-F238E27FC236}">
              <a16:creationId xmlns:a16="http://schemas.microsoft.com/office/drawing/2014/main" id="{74C79899-FE74-F441-865F-1C57866A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119300</xdr:colOff>
      <xdr:row>15</xdr:row>
      <xdr:rowOff>158387</xdr:rowOff>
    </xdr:from>
    <xdr:to>
      <xdr:col>17</xdr:col>
      <xdr:colOff>100264</xdr:colOff>
      <xdr:row>31</xdr:row>
      <xdr:rowOff>100263</xdr:rowOff>
    </xdr:to>
    <xdr:grpSp>
      <xdr:nvGrpSpPr>
        <xdr:cNvPr id="9" name="グループ化 8">
          <a:extLst>
            <a:ext uri="{FF2B5EF4-FFF2-40B4-BE49-F238E27FC236}">
              <a16:creationId xmlns:a16="http://schemas.microsoft.com/office/drawing/2014/main" id="{E7FE9793-13A6-4FDE-AC4F-3E93B4A3E790}"/>
            </a:ext>
          </a:extLst>
        </xdr:cNvPr>
        <xdr:cNvGrpSpPr/>
      </xdr:nvGrpSpPr>
      <xdr:grpSpPr>
        <a:xfrm>
          <a:off x="15257700" y="3968387"/>
          <a:ext cx="6991364" cy="4005876"/>
          <a:chOff x="19603773" y="4051939"/>
          <a:chExt cx="4568375" cy="2776287"/>
        </a:xfrm>
      </xdr:grpSpPr>
      <xdr:graphicFrame macro="">
        <xdr:nvGraphicFramePr>
          <xdr:cNvPr id="10" name="グラフ 9">
            <a:extLst>
              <a:ext uri="{FF2B5EF4-FFF2-40B4-BE49-F238E27FC236}">
                <a16:creationId xmlns:a16="http://schemas.microsoft.com/office/drawing/2014/main" id="{7CF3FD43-E3F3-40F0-8AAC-AF83502E5ED7}"/>
              </a:ext>
            </a:extLst>
          </xdr:cNvPr>
          <xdr:cNvGraphicFramePr>
            <a:graphicFrameLocks/>
          </xdr:cNvGraphicFramePr>
        </xdr:nvGraphicFramePr>
        <xdr:xfrm>
          <a:off x="19603773" y="4051939"/>
          <a:ext cx="4568375" cy="2776287"/>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12" name="テキスト ボックス 11">
            <a:extLst>
              <a:ext uri="{FF2B5EF4-FFF2-40B4-BE49-F238E27FC236}">
                <a16:creationId xmlns:a16="http://schemas.microsoft.com/office/drawing/2014/main" id="{B4B1A51E-F9B6-43FF-B478-AD9AC78A6A1F}"/>
              </a:ext>
            </a:extLst>
          </xdr:cNvPr>
          <xdr:cNvSpPr txBox="1"/>
        </xdr:nvSpPr>
        <xdr:spPr>
          <a:xfrm>
            <a:off x="20934193" y="4664657"/>
            <a:ext cx="702880" cy="226803"/>
          </a:xfrm>
          <a:prstGeom prst="rect">
            <a:avLst/>
          </a:prstGeom>
          <a:solidFill>
            <a:schemeClr val="lt1"/>
          </a:solidFill>
          <a:ln w="2857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移動平均 </a:t>
            </a:r>
            <a:r>
              <a:rPr kumimoji="1" lang="en-US" altLang="ja-JP" sz="1100"/>
              <a:t>- 2σ</a:t>
            </a:r>
            <a:endParaRPr kumimoji="1" lang="ja-JP" altLang="en-US" sz="1100"/>
          </a:p>
        </xdr:txBody>
      </xdr:sp>
      <xdr:cxnSp macro="">
        <xdr:nvCxnSpPr>
          <xdr:cNvPr id="13" name="直線コネクタ 12">
            <a:extLst>
              <a:ext uri="{FF2B5EF4-FFF2-40B4-BE49-F238E27FC236}">
                <a16:creationId xmlns:a16="http://schemas.microsoft.com/office/drawing/2014/main" id="{8143182F-D7BB-4AAE-9D0F-4AFF246E844B}"/>
              </a:ext>
            </a:extLst>
          </xdr:cNvPr>
          <xdr:cNvCxnSpPr>
            <a:stCxn id="12" idx="2"/>
          </xdr:cNvCxnSpPr>
        </xdr:nvCxnSpPr>
        <xdr:spPr>
          <a:xfrm>
            <a:off x="21285633" y="4891460"/>
            <a:ext cx="307048" cy="158934"/>
          </a:xfrm>
          <a:prstGeom prst="line">
            <a:avLst/>
          </a:prstGeom>
          <a:ln w="28575">
            <a:solidFill>
              <a:srgbClr val="FFC000"/>
            </a:solidFill>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3C0C8-6CD5-43CD-9390-FF29A8660B0C}">
  <sheetPr>
    <tabColor rgb="FF0070C0"/>
  </sheetPr>
  <dimension ref="A2:N3"/>
  <sheetViews>
    <sheetView zoomScale="70" zoomScaleNormal="70" workbookViewId="0">
      <selection activeCell="H30" sqref="H30"/>
    </sheetView>
  </sheetViews>
  <sheetFormatPr baseColWidth="10" defaultColWidth="9.28515625" defaultRowHeight="20"/>
  <cols>
    <col min="1" max="1" width="5.7109375" style="26" customWidth="1"/>
    <col min="2" max="16384" width="9.28515625" style="24"/>
  </cols>
  <sheetData>
    <row r="2" spans="2:14">
      <c r="B2" s="23" t="s">
        <v>16</v>
      </c>
    </row>
    <row r="3" spans="2:14">
      <c r="N3" s="25" t="s">
        <v>17</v>
      </c>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8CC26B-2686-4EED-8425-6BE961D2B629}">
  <sheetPr>
    <tabColor rgb="FFFFFF00"/>
  </sheetPr>
  <dimension ref="A2:F37"/>
  <sheetViews>
    <sheetView zoomScale="85" zoomScaleNormal="85" workbookViewId="0">
      <selection activeCell="I8" sqref="I8:I9"/>
    </sheetView>
  </sheetViews>
  <sheetFormatPr baseColWidth="10" defaultColWidth="9.28515625" defaultRowHeight="20"/>
  <cols>
    <col min="1" max="1" width="5.7109375" style="26" customWidth="1"/>
    <col min="2" max="2" width="11.85546875" style="24" customWidth="1"/>
    <col min="3" max="16384" width="9.28515625" style="24"/>
  </cols>
  <sheetData>
    <row r="2" spans="2:5">
      <c r="B2" s="23" t="s">
        <v>18</v>
      </c>
    </row>
    <row r="4" spans="2:5">
      <c r="B4" s="27" t="s">
        <v>19</v>
      </c>
    </row>
    <row r="5" spans="2:5">
      <c r="E5" s="28" t="s">
        <v>20</v>
      </c>
    </row>
    <row r="6" spans="2:5">
      <c r="E6" s="29" t="s">
        <v>21</v>
      </c>
    </row>
    <row r="7" spans="2:5">
      <c r="E7" s="28" t="s">
        <v>22</v>
      </c>
    </row>
    <row r="19" spans="2:6">
      <c r="B19" s="27" t="s">
        <v>23</v>
      </c>
    </row>
    <row r="20" spans="2:6">
      <c r="B20" s="30"/>
      <c r="F20" s="29" t="s">
        <v>24</v>
      </c>
    </row>
    <row r="21" spans="2:6">
      <c r="B21" s="26"/>
      <c r="C21" s="26"/>
      <c r="D21" s="26"/>
      <c r="E21" s="26"/>
      <c r="F21" s="29" t="s">
        <v>25</v>
      </c>
    </row>
    <row r="22" spans="2:6">
      <c r="B22" s="26"/>
      <c r="C22" s="26"/>
      <c r="D22" s="26"/>
      <c r="E22" s="26"/>
      <c r="F22" s="29" t="s">
        <v>26</v>
      </c>
    </row>
    <row r="23" spans="2:6">
      <c r="B23" s="26"/>
      <c r="C23" s="26"/>
      <c r="D23" s="26"/>
      <c r="E23" s="26"/>
      <c r="F23" s="31" t="s">
        <v>27</v>
      </c>
    </row>
    <row r="24" spans="2:6">
      <c r="B24" s="26"/>
      <c r="C24" s="26"/>
      <c r="D24" s="26"/>
      <c r="E24" s="26"/>
      <c r="F24" s="26"/>
    </row>
    <row r="25" spans="2:6">
      <c r="B25" s="26"/>
      <c r="C25" s="26"/>
      <c r="D25" s="26"/>
      <c r="E25" s="26"/>
      <c r="F25" s="26"/>
    </row>
    <row r="26" spans="2:6">
      <c r="B26" s="26"/>
      <c r="C26" s="26"/>
      <c r="D26" s="26"/>
      <c r="E26" s="26"/>
      <c r="F26" s="26"/>
    </row>
    <row r="27" spans="2:6">
      <c r="B27" s="26"/>
      <c r="C27" s="26"/>
      <c r="D27" s="26"/>
      <c r="E27" s="26"/>
      <c r="F27" s="26"/>
    </row>
    <row r="28" spans="2:6">
      <c r="B28" s="26"/>
      <c r="C28" s="26"/>
      <c r="D28" s="26"/>
      <c r="E28" s="26"/>
      <c r="F28" s="26"/>
    </row>
    <row r="29" spans="2:6">
      <c r="B29" s="32" t="s">
        <v>28</v>
      </c>
      <c r="C29" s="26"/>
      <c r="D29" s="26"/>
      <c r="E29" s="26"/>
      <c r="F29" s="26"/>
    </row>
    <row r="30" spans="2:6">
      <c r="B30" s="26"/>
      <c r="D30" s="26"/>
      <c r="E30" s="26"/>
      <c r="F30" s="26"/>
    </row>
    <row r="32" spans="2:6">
      <c r="B32" s="27" t="s">
        <v>29</v>
      </c>
    </row>
    <row r="33" spans="2:5">
      <c r="B33" s="28" t="s">
        <v>30</v>
      </c>
    </row>
    <row r="34" spans="2:5">
      <c r="B34" s="33" t="s">
        <v>31</v>
      </c>
      <c r="C34" s="34" t="s">
        <v>32</v>
      </c>
      <c r="D34" s="33" t="s">
        <v>33</v>
      </c>
      <c r="E34" s="29"/>
    </row>
    <row r="35" spans="2:5">
      <c r="B35" s="33" t="s">
        <v>34</v>
      </c>
      <c r="C35" s="34" t="s">
        <v>35</v>
      </c>
      <c r="D35" s="33" t="s">
        <v>36</v>
      </c>
      <c r="E35" s="29"/>
    </row>
    <row r="36" spans="2:5">
      <c r="B36" s="33" t="s">
        <v>37</v>
      </c>
      <c r="C36" s="34" t="s">
        <v>38</v>
      </c>
      <c r="D36" s="33" t="s">
        <v>39</v>
      </c>
      <c r="E36" s="29"/>
    </row>
    <row r="37" spans="2:5">
      <c r="B37" s="33" t="s">
        <v>40</v>
      </c>
      <c r="C37" s="34" t="s">
        <v>41</v>
      </c>
      <c r="D37" s="33" t="s">
        <v>42</v>
      </c>
      <c r="E37" s="29"/>
    </row>
  </sheetData>
  <phoneticPr fontId="5"/>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28B9B-29FA-4D55-AAD2-B532E32787FB}">
  <sheetPr>
    <tabColor theme="9" tint="0.59999389629810485"/>
  </sheetPr>
  <dimension ref="B2:S60"/>
  <sheetViews>
    <sheetView zoomScale="70" zoomScaleNormal="70" workbookViewId="0">
      <selection activeCell="I8" sqref="I8:I9"/>
    </sheetView>
  </sheetViews>
  <sheetFormatPr baseColWidth="10" defaultColWidth="9.28515625" defaultRowHeight="20"/>
  <cols>
    <col min="1" max="1" width="5.7109375" style="24" customWidth="1"/>
    <col min="2" max="2" width="14.5703125" style="24" customWidth="1"/>
    <col min="3" max="3" width="24.28515625" style="24" customWidth="1"/>
    <col min="4" max="6" width="9.28515625" style="24"/>
    <col min="7" max="7" width="22.7109375" style="24" customWidth="1"/>
    <col min="8" max="16384" width="9.28515625" style="24"/>
  </cols>
  <sheetData>
    <row r="2" spans="2:17" ht="24">
      <c r="B2" s="35" t="s">
        <v>43</v>
      </c>
      <c r="C2" s="36"/>
      <c r="D2" s="36"/>
      <c r="E2" s="26"/>
      <c r="F2" s="26"/>
      <c r="G2" s="26"/>
      <c r="J2" s="37" t="s">
        <v>44</v>
      </c>
    </row>
    <row r="3" spans="2:17">
      <c r="B3" s="38" t="s">
        <v>45</v>
      </c>
      <c r="C3" s="39" t="s">
        <v>46</v>
      </c>
      <c r="D3" s="148" t="s">
        <v>47</v>
      </c>
      <c r="E3" s="148"/>
      <c r="F3" s="148"/>
      <c r="G3" s="148"/>
    </row>
    <row r="4" spans="2:17">
      <c r="B4" s="40" t="s">
        <v>48</v>
      </c>
      <c r="C4" s="41" t="s">
        <v>49</v>
      </c>
      <c r="D4" s="142"/>
      <c r="E4" s="142"/>
      <c r="F4" s="142"/>
      <c r="G4" s="142"/>
      <c r="J4" s="23" t="s">
        <v>50</v>
      </c>
    </row>
    <row r="5" spans="2:17">
      <c r="B5" s="42" t="s">
        <v>51</v>
      </c>
      <c r="C5" s="43" t="s">
        <v>52</v>
      </c>
      <c r="D5" s="145" t="s">
        <v>53</v>
      </c>
      <c r="E5" s="145"/>
      <c r="F5" s="145"/>
      <c r="G5" s="145"/>
      <c r="P5" s="44" t="s">
        <v>54</v>
      </c>
    </row>
    <row r="6" spans="2:17">
      <c r="B6" s="40" t="s">
        <v>55</v>
      </c>
      <c r="C6" s="41" t="s">
        <v>56</v>
      </c>
      <c r="D6" s="147"/>
      <c r="E6" s="147"/>
      <c r="F6" s="147"/>
      <c r="G6" s="147"/>
      <c r="K6" s="45" t="s">
        <v>57</v>
      </c>
      <c r="L6" s="45" t="s">
        <v>58</v>
      </c>
      <c r="M6" s="45" t="s">
        <v>59</v>
      </c>
      <c r="N6" s="45" t="s">
        <v>60</v>
      </c>
      <c r="O6" s="45" t="s">
        <v>61</v>
      </c>
      <c r="P6" s="46" t="s">
        <v>5</v>
      </c>
    </row>
    <row r="7" spans="2:17">
      <c r="B7" s="47" t="s">
        <v>62</v>
      </c>
      <c r="C7" s="43" t="s">
        <v>63</v>
      </c>
      <c r="D7" s="145" t="s">
        <v>64</v>
      </c>
      <c r="E7" s="145"/>
      <c r="F7" s="145"/>
      <c r="G7" s="145"/>
      <c r="K7" s="48">
        <v>10</v>
      </c>
      <c r="L7" s="48">
        <v>4</v>
      </c>
      <c r="M7" s="48">
        <v>2</v>
      </c>
      <c r="N7" s="48">
        <v>5</v>
      </c>
      <c r="O7" s="48">
        <v>8</v>
      </c>
      <c r="P7" s="49">
        <f>AVERAGE(K7:O7)</f>
        <v>5.8</v>
      </c>
    </row>
    <row r="8" spans="2:17">
      <c r="B8" s="40" t="s">
        <v>65</v>
      </c>
      <c r="C8" s="50" t="s">
        <v>66</v>
      </c>
      <c r="D8" s="143"/>
      <c r="E8" s="143"/>
      <c r="F8" s="143"/>
      <c r="G8" s="143"/>
    </row>
    <row r="9" spans="2:17">
      <c r="B9" s="42" t="s">
        <v>51</v>
      </c>
      <c r="C9" s="51" t="s">
        <v>67</v>
      </c>
      <c r="D9" s="145" t="s">
        <v>68</v>
      </c>
      <c r="E9" s="145"/>
      <c r="F9" s="145"/>
      <c r="G9" s="145"/>
      <c r="J9" s="52" t="s">
        <v>69</v>
      </c>
      <c r="K9" s="53" t="s">
        <v>70</v>
      </c>
      <c r="L9" s="54"/>
      <c r="M9" s="54"/>
      <c r="N9" s="54"/>
      <c r="O9" s="54"/>
    </row>
    <row r="10" spans="2:17">
      <c r="B10" s="40" t="s">
        <v>71</v>
      </c>
      <c r="C10" s="50" t="s">
        <v>72</v>
      </c>
      <c r="D10" s="147"/>
      <c r="E10" s="147"/>
      <c r="F10" s="147"/>
      <c r="G10" s="147"/>
    </row>
    <row r="11" spans="2:17">
      <c r="B11" s="47" t="s">
        <v>73</v>
      </c>
      <c r="C11" s="51" t="s">
        <v>74</v>
      </c>
      <c r="D11" s="145" t="s">
        <v>75</v>
      </c>
      <c r="E11" s="145"/>
      <c r="F11" s="145"/>
      <c r="G11" s="145"/>
    </row>
    <row r="12" spans="2:17">
      <c r="B12" s="40" t="s">
        <v>62</v>
      </c>
      <c r="C12" s="41" t="s">
        <v>76</v>
      </c>
      <c r="D12" s="143" t="s">
        <v>77</v>
      </c>
      <c r="E12" s="143"/>
      <c r="F12" s="143"/>
      <c r="G12" s="143"/>
      <c r="J12" s="23" t="s">
        <v>78</v>
      </c>
    </row>
    <row r="13" spans="2:17">
      <c r="B13" s="47" t="s">
        <v>73</v>
      </c>
      <c r="C13" s="43" t="s">
        <v>79</v>
      </c>
      <c r="D13" s="145" t="s">
        <v>80</v>
      </c>
      <c r="E13" s="145"/>
      <c r="F13" s="145"/>
      <c r="G13" s="145"/>
      <c r="J13" s="44"/>
      <c r="K13" s="44"/>
      <c r="L13" s="44"/>
      <c r="M13" s="44"/>
      <c r="N13" s="44"/>
      <c r="O13" s="44" t="s">
        <v>54</v>
      </c>
      <c r="P13" s="44"/>
      <c r="Q13" s="44"/>
    </row>
    <row r="14" spans="2:17">
      <c r="B14" s="55" t="s">
        <v>81</v>
      </c>
      <c r="C14" s="41" t="s">
        <v>82</v>
      </c>
      <c r="D14" s="147" t="s">
        <v>83</v>
      </c>
      <c r="E14" s="147"/>
      <c r="F14" s="147"/>
      <c r="G14" s="147"/>
      <c r="K14" s="56" t="s">
        <v>59</v>
      </c>
      <c r="L14" s="56" t="s">
        <v>58</v>
      </c>
      <c r="M14" s="57" t="s">
        <v>60</v>
      </c>
      <c r="N14" s="56" t="s">
        <v>61</v>
      </c>
      <c r="O14" s="56" t="s">
        <v>57</v>
      </c>
    </row>
    <row r="15" spans="2:17">
      <c r="B15" s="47" t="s">
        <v>84</v>
      </c>
      <c r="C15" s="43" t="s">
        <v>85</v>
      </c>
      <c r="D15" s="146" t="s">
        <v>86</v>
      </c>
      <c r="E15" s="146"/>
      <c r="F15" s="146"/>
      <c r="G15" s="146"/>
      <c r="K15" s="58">
        <v>2</v>
      </c>
      <c r="L15" s="58">
        <v>4</v>
      </c>
      <c r="M15" s="59">
        <v>5</v>
      </c>
      <c r="N15" s="58">
        <v>8</v>
      </c>
      <c r="O15" s="58">
        <v>10</v>
      </c>
    </row>
    <row r="16" spans="2:17">
      <c r="B16" s="40" t="s">
        <v>87</v>
      </c>
      <c r="C16" s="41" t="s">
        <v>88</v>
      </c>
      <c r="D16" s="147" t="s">
        <v>89</v>
      </c>
      <c r="E16" s="147"/>
      <c r="F16" s="147"/>
      <c r="G16" s="147"/>
    </row>
    <row r="17" spans="10:19">
      <c r="J17" s="60" t="s">
        <v>90</v>
      </c>
      <c r="K17" s="61" t="s">
        <v>91</v>
      </c>
      <c r="L17" s="62"/>
      <c r="M17" s="62"/>
      <c r="N17" s="62"/>
      <c r="O17" s="62"/>
      <c r="S17" s="27" t="s">
        <v>92</v>
      </c>
    </row>
    <row r="18" spans="10:19">
      <c r="S18" s="27" t="s">
        <v>93</v>
      </c>
    </row>
    <row r="19" spans="10:19">
      <c r="K19" s="23" t="s">
        <v>94</v>
      </c>
    </row>
    <row r="20" spans="10:19">
      <c r="K20" s="56" t="s">
        <v>59</v>
      </c>
      <c r="L20" s="56" t="s">
        <v>58</v>
      </c>
      <c r="M20" s="57" t="s">
        <v>60</v>
      </c>
      <c r="N20" s="57" t="s">
        <v>95</v>
      </c>
      <c r="O20" s="56" t="s">
        <v>61</v>
      </c>
      <c r="P20" s="56" t="s">
        <v>57</v>
      </c>
    </row>
    <row r="21" spans="10:19">
      <c r="K21" s="58">
        <v>2</v>
      </c>
      <c r="L21" s="58">
        <v>4</v>
      </c>
      <c r="M21" s="59">
        <v>5</v>
      </c>
      <c r="N21" s="59">
        <v>7</v>
      </c>
      <c r="O21" s="58">
        <v>8</v>
      </c>
      <c r="P21" s="58">
        <v>10</v>
      </c>
    </row>
    <row r="23" spans="10:19">
      <c r="J23" s="60" t="s">
        <v>90</v>
      </c>
      <c r="K23" s="61" t="s">
        <v>96</v>
      </c>
      <c r="L23" s="62"/>
      <c r="M23" s="62"/>
      <c r="N23" s="62"/>
      <c r="O23" s="62"/>
      <c r="P23" s="62"/>
    </row>
    <row r="26" spans="10:19">
      <c r="J26" s="23" t="s">
        <v>97</v>
      </c>
    </row>
    <row r="27" spans="10:19">
      <c r="L27" s="24" t="s">
        <v>98</v>
      </c>
      <c r="M27" s="24" t="s">
        <v>99</v>
      </c>
      <c r="N27" s="24" t="s">
        <v>98</v>
      </c>
      <c r="O27" s="24" t="s">
        <v>98</v>
      </c>
      <c r="P27" s="24" t="s">
        <v>98</v>
      </c>
      <c r="Q27" s="24" t="s">
        <v>98</v>
      </c>
      <c r="R27" s="44" t="s">
        <v>54</v>
      </c>
    </row>
    <row r="28" spans="10:19">
      <c r="J28" s="48"/>
      <c r="K28" s="45" t="s">
        <v>100</v>
      </c>
      <c r="L28" s="45" t="s">
        <v>101</v>
      </c>
      <c r="M28" s="45" t="s">
        <v>102</v>
      </c>
      <c r="N28" s="45" t="s">
        <v>103</v>
      </c>
      <c r="O28" s="45" t="s">
        <v>104</v>
      </c>
      <c r="P28" s="45" t="s">
        <v>105</v>
      </c>
      <c r="Q28" s="45" t="s">
        <v>106</v>
      </c>
      <c r="R28" s="45" t="s">
        <v>6</v>
      </c>
    </row>
    <row r="29" spans="10:19">
      <c r="J29" s="45" t="s">
        <v>57</v>
      </c>
      <c r="K29" s="48">
        <v>10</v>
      </c>
      <c r="L29" s="132">
        <f>AVERAGE(K29:K33)</f>
        <v>5.8</v>
      </c>
      <c r="M29" s="48">
        <f>K29-L29</f>
        <v>4.2</v>
      </c>
      <c r="N29" s="63">
        <f>M29^2</f>
        <v>17.64</v>
      </c>
      <c r="O29" s="135">
        <f>SUM(N29:N33)</f>
        <v>40.800000000000004</v>
      </c>
      <c r="P29" s="135">
        <f>O29/5</f>
        <v>8.16</v>
      </c>
      <c r="Q29" s="135">
        <f>SQRT(P29)</f>
        <v>2.8565713714171399</v>
      </c>
      <c r="R29" s="135">
        <f>Q29</f>
        <v>2.8565713714171399</v>
      </c>
    </row>
    <row r="30" spans="10:19">
      <c r="J30" s="45" t="s">
        <v>58</v>
      </c>
      <c r="K30" s="48">
        <v>4</v>
      </c>
      <c r="L30" s="133"/>
      <c r="M30" s="48">
        <f>K30-L29</f>
        <v>-1.7999999999999998</v>
      </c>
      <c r="N30" s="63">
        <f>M30^2</f>
        <v>3.2399999999999993</v>
      </c>
      <c r="O30" s="135"/>
      <c r="P30" s="135"/>
      <c r="Q30" s="135"/>
      <c r="R30" s="135"/>
    </row>
    <row r="31" spans="10:19">
      <c r="J31" s="45" t="s">
        <v>59</v>
      </c>
      <c r="K31" s="48">
        <v>2</v>
      </c>
      <c r="L31" s="133"/>
      <c r="M31" s="48">
        <f>K31-L29</f>
        <v>-3.8</v>
      </c>
      <c r="N31" s="63">
        <f>M31^2</f>
        <v>14.44</v>
      </c>
      <c r="O31" s="135"/>
      <c r="P31" s="135"/>
      <c r="Q31" s="135"/>
      <c r="R31" s="135"/>
    </row>
    <row r="32" spans="10:19">
      <c r="J32" s="45" t="s">
        <v>60</v>
      </c>
      <c r="K32" s="48">
        <v>5</v>
      </c>
      <c r="L32" s="133"/>
      <c r="M32" s="48">
        <f>K32-L29</f>
        <v>-0.79999999999999982</v>
      </c>
      <c r="N32" s="63">
        <f>M32^2</f>
        <v>0.63999999999999968</v>
      </c>
      <c r="O32" s="135"/>
      <c r="P32" s="135"/>
      <c r="Q32" s="135"/>
      <c r="R32" s="135"/>
    </row>
    <row r="33" spans="10:18">
      <c r="J33" s="64" t="s">
        <v>61</v>
      </c>
      <c r="K33" s="48">
        <v>8</v>
      </c>
      <c r="L33" s="134"/>
      <c r="M33" s="48">
        <f>K33-L29</f>
        <v>2.2000000000000002</v>
      </c>
      <c r="N33" s="63">
        <f>M33^2</f>
        <v>4.8400000000000007</v>
      </c>
      <c r="O33" s="135"/>
      <c r="P33" s="135"/>
      <c r="Q33" s="135"/>
      <c r="R33" s="135"/>
    </row>
    <row r="34" spans="10:18">
      <c r="J34" s="65" t="s">
        <v>107</v>
      </c>
    </row>
    <row r="35" spans="10:18">
      <c r="J35" s="66" t="s">
        <v>108</v>
      </c>
    </row>
    <row r="36" spans="10:18">
      <c r="J36" s="67" t="s">
        <v>109</v>
      </c>
    </row>
    <row r="37" spans="10:18">
      <c r="J37" s="67" t="s">
        <v>110</v>
      </c>
    </row>
    <row r="38" spans="10:18">
      <c r="J38" s="67" t="s">
        <v>111</v>
      </c>
    </row>
    <row r="40" spans="10:18">
      <c r="J40" s="68" t="s">
        <v>112</v>
      </c>
    </row>
    <row r="41" spans="10:18">
      <c r="J41" s="141" t="s">
        <v>81</v>
      </c>
      <c r="K41" s="142"/>
      <c r="L41" s="143" t="s">
        <v>82</v>
      </c>
      <c r="M41" s="143"/>
      <c r="N41" s="69">
        <f>STDEV(K29:K33)</f>
        <v>3.1937438845342627</v>
      </c>
    </row>
    <row r="42" spans="10:18">
      <c r="J42" s="144" t="s">
        <v>84</v>
      </c>
      <c r="K42" s="144"/>
      <c r="L42" s="145" t="s">
        <v>85</v>
      </c>
      <c r="M42" s="145"/>
      <c r="N42" s="70">
        <f>_xlfn.STDEV.P(K29:K33)</f>
        <v>2.8565713714171399</v>
      </c>
    </row>
    <row r="43" spans="10:18">
      <c r="J43" s="142" t="s">
        <v>87</v>
      </c>
      <c r="K43" s="142"/>
      <c r="L43" s="143" t="s">
        <v>88</v>
      </c>
      <c r="M43" s="143"/>
      <c r="N43" s="69">
        <f>_xlfn.STDEV.S(K29:K33)</f>
        <v>3.1937438845342627</v>
      </c>
    </row>
    <row r="44" spans="10:18">
      <c r="J44" s="71" t="s">
        <v>113</v>
      </c>
    </row>
    <row r="46" spans="10:18">
      <c r="J46" s="48"/>
      <c r="K46" s="45" t="s">
        <v>100</v>
      </c>
      <c r="L46" s="45" t="s">
        <v>101</v>
      </c>
      <c r="M46" s="45" t="s">
        <v>102</v>
      </c>
      <c r="N46" s="45" t="s">
        <v>103</v>
      </c>
      <c r="O46" s="45" t="s">
        <v>104</v>
      </c>
      <c r="P46" s="45" t="s">
        <v>105</v>
      </c>
      <c r="Q46" s="45" t="s">
        <v>114</v>
      </c>
      <c r="R46" s="45" t="s">
        <v>6</v>
      </c>
    </row>
    <row r="47" spans="10:18">
      <c r="J47" s="45" t="s">
        <v>57</v>
      </c>
      <c r="K47" s="48">
        <v>10</v>
      </c>
      <c r="L47" s="132">
        <f>AVERAGE(K47:K51)</f>
        <v>5.8</v>
      </c>
      <c r="M47" s="48">
        <f>K47-L47</f>
        <v>4.2</v>
      </c>
      <c r="N47" s="63">
        <f>M47^2</f>
        <v>17.64</v>
      </c>
      <c r="O47" s="135">
        <f>SUM(N47:N51)</f>
        <v>40.800000000000004</v>
      </c>
      <c r="P47" s="135">
        <f>O47/4</f>
        <v>10.200000000000001</v>
      </c>
      <c r="Q47" s="135">
        <f>SQRT(P47)</f>
        <v>3.1937438845342627</v>
      </c>
      <c r="R47" s="136">
        <f>Q47</f>
        <v>3.1937438845342627</v>
      </c>
    </row>
    <row r="48" spans="10:18">
      <c r="J48" s="45" t="s">
        <v>58</v>
      </c>
      <c r="K48" s="48">
        <v>4</v>
      </c>
      <c r="L48" s="133"/>
      <c r="M48" s="48">
        <f>K48-L47</f>
        <v>-1.7999999999999998</v>
      </c>
      <c r="N48" s="63">
        <f>M48^2</f>
        <v>3.2399999999999993</v>
      </c>
      <c r="O48" s="135"/>
      <c r="P48" s="135"/>
      <c r="Q48" s="135"/>
      <c r="R48" s="136"/>
    </row>
    <row r="49" spans="10:18">
      <c r="J49" s="45" t="s">
        <v>59</v>
      </c>
      <c r="K49" s="48">
        <v>2</v>
      </c>
      <c r="L49" s="133"/>
      <c r="M49" s="48">
        <f>K49-L47</f>
        <v>-3.8</v>
      </c>
      <c r="N49" s="63">
        <f>M49^2</f>
        <v>14.44</v>
      </c>
      <c r="O49" s="135"/>
      <c r="P49" s="135"/>
      <c r="Q49" s="135"/>
      <c r="R49" s="136"/>
    </row>
    <row r="50" spans="10:18">
      <c r="J50" s="45" t="s">
        <v>60</v>
      </c>
      <c r="K50" s="48">
        <v>5</v>
      </c>
      <c r="L50" s="133"/>
      <c r="M50" s="48">
        <f>K50-L47</f>
        <v>-0.79999999999999982</v>
      </c>
      <c r="N50" s="63">
        <f>M50^2</f>
        <v>0.63999999999999968</v>
      </c>
      <c r="O50" s="135"/>
      <c r="P50" s="135"/>
      <c r="Q50" s="135"/>
      <c r="R50" s="136"/>
    </row>
    <row r="51" spans="10:18">
      <c r="J51" s="45" t="s">
        <v>61</v>
      </c>
      <c r="K51" s="48">
        <v>8</v>
      </c>
      <c r="L51" s="134"/>
      <c r="M51" s="48">
        <f>K51-L47</f>
        <v>2.2000000000000002</v>
      </c>
      <c r="N51" s="63">
        <f>M51^2</f>
        <v>4.8400000000000007</v>
      </c>
      <c r="O51" s="135"/>
      <c r="P51" s="135"/>
      <c r="Q51" s="135"/>
      <c r="R51" s="136"/>
    </row>
    <row r="52" spans="10:18">
      <c r="P52" s="72" t="s">
        <v>115</v>
      </c>
      <c r="Q52" s="71" t="s">
        <v>116</v>
      </c>
    </row>
    <row r="54" spans="10:18">
      <c r="J54" s="48"/>
      <c r="K54" s="45" t="s">
        <v>100</v>
      </c>
      <c r="L54" s="45" t="s">
        <v>101</v>
      </c>
      <c r="M54" s="45" t="s">
        <v>102</v>
      </c>
      <c r="N54" s="45" t="s">
        <v>103</v>
      </c>
      <c r="O54" s="45" t="s">
        <v>104</v>
      </c>
      <c r="P54" s="45" t="s">
        <v>105</v>
      </c>
      <c r="Q54" s="45" t="s">
        <v>106</v>
      </c>
      <c r="R54" s="45" t="s">
        <v>6</v>
      </c>
    </row>
    <row r="55" spans="10:18">
      <c r="J55" s="45" t="s">
        <v>57</v>
      </c>
      <c r="K55" s="48">
        <v>10</v>
      </c>
      <c r="L55" s="137">
        <f>AVERAGE(K55:K59)</f>
        <v>5.8</v>
      </c>
      <c r="M55" s="48">
        <f>K55-L55</f>
        <v>4.2</v>
      </c>
      <c r="N55" s="63">
        <f>M55^2</f>
        <v>17.64</v>
      </c>
      <c r="O55" s="135">
        <f>SUM(N55:N59)</f>
        <v>40.800000000000004</v>
      </c>
      <c r="P55" s="135">
        <f>O55/5</f>
        <v>8.16</v>
      </c>
      <c r="Q55" s="135">
        <f>SQRT(P55)</f>
        <v>2.8565713714171399</v>
      </c>
      <c r="R55" s="140">
        <f>Q55</f>
        <v>2.8565713714171399</v>
      </c>
    </row>
    <row r="56" spans="10:18">
      <c r="J56" s="45" t="s">
        <v>58</v>
      </c>
      <c r="K56" s="48">
        <v>4</v>
      </c>
      <c r="L56" s="138"/>
      <c r="M56" s="48">
        <f>K56-L55</f>
        <v>-1.7999999999999998</v>
      </c>
      <c r="N56" s="63">
        <f>M56^2</f>
        <v>3.2399999999999993</v>
      </c>
      <c r="O56" s="135"/>
      <c r="P56" s="135"/>
      <c r="Q56" s="135"/>
      <c r="R56" s="140"/>
    </row>
    <row r="57" spans="10:18">
      <c r="J57" s="45" t="s">
        <v>59</v>
      </c>
      <c r="K57" s="48">
        <v>2</v>
      </c>
      <c r="L57" s="138"/>
      <c r="M57" s="48">
        <f>K57-L55</f>
        <v>-3.8</v>
      </c>
      <c r="N57" s="63">
        <f>M57^2</f>
        <v>14.44</v>
      </c>
      <c r="O57" s="135"/>
      <c r="P57" s="135"/>
      <c r="Q57" s="135"/>
      <c r="R57" s="140"/>
    </row>
    <row r="58" spans="10:18">
      <c r="J58" s="45" t="s">
        <v>60</v>
      </c>
      <c r="K58" s="48">
        <v>5</v>
      </c>
      <c r="L58" s="138"/>
      <c r="M58" s="48">
        <f>K58-L55</f>
        <v>-0.79999999999999982</v>
      </c>
      <c r="N58" s="63">
        <f>M58^2</f>
        <v>0.63999999999999968</v>
      </c>
      <c r="O58" s="135"/>
      <c r="P58" s="135"/>
      <c r="Q58" s="135"/>
      <c r="R58" s="140"/>
    </row>
    <row r="59" spans="10:18">
      <c r="J59" s="45" t="s">
        <v>61</v>
      </c>
      <c r="K59" s="48">
        <v>8</v>
      </c>
      <c r="L59" s="139"/>
      <c r="M59" s="48">
        <f>K59-L55</f>
        <v>2.2000000000000002</v>
      </c>
      <c r="N59" s="63">
        <f>M59^2</f>
        <v>4.8400000000000007</v>
      </c>
      <c r="O59" s="135"/>
      <c r="P59" s="135"/>
      <c r="Q59" s="135"/>
      <c r="R59" s="140"/>
    </row>
    <row r="60" spans="10:18">
      <c r="P60" s="72" t="s">
        <v>117</v>
      </c>
      <c r="Q60" s="71" t="s">
        <v>118</v>
      </c>
    </row>
  </sheetData>
  <mergeCells count="35">
    <mergeCell ref="D14:G14"/>
    <mergeCell ref="D3:G3"/>
    <mergeCell ref="D4:G4"/>
    <mergeCell ref="D5:G5"/>
    <mergeCell ref="D6:G6"/>
    <mergeCell ref="D7:G7"/>
    <mergeCell ref="D8:G8"/>
    <mergeCell ref="D9:G9"/>
    <mergeCell ref="D10:G10"/>
    <mergeCell ref="D11:G11"/>
    <mergeCell ref="D12:G12"/>
    <mergeCell ref="D13:G13"/>
    <mergeCell ref="J43:K43"/>
    <mergeCell ref="L43:M43"/>
    <mergeCell ref="D15:G15"/>
    <mergeCell ref="D16:G16"/>
    <mergeCell ref="L29:L33"/>
    <mergeCell ref="R29:R33"/>
    <mergeCell ref="J41:K41"/>
    <mergeCell ref="L41:M41"/>
    <mergeCell ref="J42:K42"/>
    <mergeCell ref="L42:M42"/>
    <mergeCell ref="O29:O33"/>
    <mergeCell ref="P29:P33"/>
    <mergeCell ref="Q29:Q33"/>
    <mergeCell ref="L55:L59"/>
    <mergeCell ref="O55:O59"/>
    <mergeCell ref="P55:P59"/>
    <mergeCell ref="Q55:Q59"/>
    <mergeCell ref="R55:R59"/>
    <mergeCell ref="L47:L51"/>
    <mergeCell ref="O47:O51"/>
    <mergeCell ref="P47:P51"/>
    <mergeCell ref="Q47:Q51"/>
    <mergeCell ref="R47:R51"/>
  </mergeCells>
  <phoneticPr fontId="5"/>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23851-35FE-6946-9543-3B05E4D9A090}">
  <dimension ref="B7:J112"/>
  <sheetViews>
    <sheetView topLeftCell="D3" zoomScale="200" zoomScaleNormal="200" workbookViewId="0">
      <selection activeCell="I6" sqref="I6"/>
    </sheetView>
  </sheetViews>
  <sheetFormatPr baseColWidth="10" defaultColWidth="13.7109375" defaultRowHeight="18"/>
  <cols>
    <col min="1" max="1" width="5.7109375" style="1" customWidth="1"/>
    <col min="2" max="16384" width="13.7109375" style="1"/>
  </cols>
  <sheetData>
    <row r="7" spans="2:10" ht="19" thickBot="1">
      <c r="E7" s="9" t="s">
        <v>13</v>
      </c>
      <c r="I7" s="9" t="s">
        <v>14</v>
      </c>
    </row>
    <row r="8" spans="2:10" ht="19" thickBot="1">
      <c r="B8" s="2" t="s">
        <v>0</v>
      </c>
      <c r="C8" s="2" t="s">
        <v>1</v>
      </c>
      <c r="D8" s="6" t="s">
        <v>4</v>
      </c>
      <c r="E8" s="18"/>
      <c r="F8" s="21" t="s">
        <v>2</v>
      </c>
      <c r="G8" s="22" t="s">
        <v>3</v>
      </c>
      <c r="I8" s="14" t="s">
        <v>7</v>
      </c>
      <c r="J8" s="15" t="s">
        <v>8</v>
      </c>
    </row>
    <row r="9" spans="2:10">
      <c r="B9" s="4">
        <v>3510.4906367741619</v>
      </c>
      <c r="C9" s="4">
        <v>302.69168135805154</v>
      </c>
      <c r="D9" s="3"/>
      <c r="E9" s="7" t="s">
        <v>5</v>
      </c>
      <c r="F9" s="19"/>
      <c r="G9" s="19"/>
      <c r="I9" s="12"/>
      <c r="J9" s="10"/>
    </row>
    <row r="10" spans="2:10" ht="19" thickBot="1">
      <c r="B10" s="4">
        <v>2997.306178208974</v>
      </c>
      <c r="C10" s="4">
        <v>346.61798745789014</v>
      </c>
      <c r="D10" s="3"/>
      <c r="E10" s="8" t="s">
        <v>6</v>
      </c>
      <c r="F10" s="16"/>
      <c r="G10" s="16"/>
      <c r="I10" s="12"/>
      <c r="J10" s="10"/>
    </row>
    <row r="11" spans="2:10">
      <c r="B11" s="4">
        <v>2795.1923817755101</v>
      </c>
      <c r="C11" s="4">
        <v>281.32007836410077</v>
      </c>
      <c r="D11" s="3"/>
      <c r="I11" s="12"/>
      <c r="J11" s="10"/>
    </row>
    <row r="12" spans="2:10">
      <c r="B12" s="4">
        <v>2975.1295082723382</v>
      </c>
      <c r="C12" s="4">
        <v>328.10363256988114</v>
      </c>
      <c r="D12" s="3"/>
      <c r="I12" s="12"/>
      <c r="J12" s="10"/>
    </row>
    <row r="13" spans="2:10">
      <c r="B13" s="4">
        <v>4004.6579910430705</v>
      </c>
      <c r="C13" s="4">
        <v>268.12738455213065</v>
      </c>
      <c r="D13" s="3"/>
      <c r="I13" s="12"/>
      <c r="J13" s="10"/>
    </row>
    <row r="14" spans="2:10">
      <c r="B14" s="4">
        <v>4065.0796980242717</v>
      </c>
      <c r="C14" s="4">
        <v>296.62224166954468</v>
      </c>
      <c r="D14" s="3"/>
      <c r="I14" s="12"/>
      <c r="J14" s="10"/>
    </row>
    <row r="15" spans="2:10">
      <c r="B15" s="4">
        <v>3259.0779752863104</v>
      </c>
      <c r="C15" s="4">
        <v>294.75827121624764</v>
      </c>
      <c r="D15" s="3"/>
      <c r="I15" s="12"/>
      <c r="J15" s="10"/>
    </row>
    <row r="16" spans="2:10">
      <c r="B16" s="4">
        <v>2964.0283210034549</v>
      </c>
      <c r="C16" s="4">
        <v>307.24307768787975</v>
      </c>
      <c r="D16" s="3"/>
      <c r="I16" s="12"/>
      <c r="J16" s="10"/>
    </row>
    <row r="17" spans="2:10">
      <c r="B17" s="4">
        <v>3018.0227018848818</v>
      </c>
      <c r="C17" s="4">
        <v>323.32295806555095</v>
      </c>
      <c r="D17" s="3"/>
      <c r="I17" s="12"/>
      <c r="J17" s="10"/>
    </row>
    <row r="18" spans="2:10">
      <c r="B18" s="4">
        <v>2798.0939488098156</v>
      </c>
      <c r="C18" s="4">
        <v>278.48898998916098</v>
      </c>
      <c r="D18" s="3"/>
      <c r="I18" s="12"/>
      <c r="J18" s="10"/>
    </row>
    <row r="19" spans="2:10">
      <c r="B19" s="4">
        <v>3479.8896906688078</v>
      </c>
      <c r="C19" s="4">
        <v>333.15388814981026</v>
      </c>
      <c r="D19" s="3"/>
      <c r="I19" s="12"/>
      <c r="J19" s="10"/>
    </row>
    <row r="20" spans="2:10">
      <c r="B20" s="4">
        <v>3375.632244512306</v>
      </c>
      <c r="C20" s="4">
        <v>281.86298916211035</v>
      </c>
      <c r="D20" s="3"/>
      <c r="I20" s="12"/>
      <c r="J20" s="10"/>
    </row>
    <row r="21" spans="2:10">
      <c r="B21" s="4">
        <v>3558.8889016051116</v>
      </c>
      <c r="C21" s="4">
        <v>311.69716274797639</v>
      </c>
      <c r="D21" s="3"/>
      <c r="I21" s="12"/>
      <c r="J21" s="10"/>
    </row>
    <row r="22" spans="2:10">
      <c r="B22" s="4">
        <v>2569.3887083315972</v>
      </c>
      <c r="C22" s="4">
        <v>328.46476315874588</v>
      </c>
      <c r="D22" s="3"/>
      <c r="I22" s="12"/>
      <c r="J22" s="10"/>
    </row>
    <row r="23" spans="2:10">
      <c r="B23" s="4">
        <v>3830.9208199958935</v>
      </c>
      <c r="C23" s="4">
        <v>382.30550799988066</v>
      </c>
      <c r="D23" s="3"/>
      <c r="I23" s="12"/>
      <c r="J23" s="10"/>
    </row>
    <row r="24" spans="2:10">
      <c r="B24" s="4">
        <v>3297.2579399584129</v>
      </c>
      <c r="C24" s="4">
        <v>372.17725465147424</v>
      </c>
      <c r="D24" s="3"/>
      <c r="I24" s="12"/>
      <c r="J24" s="10"/>
    </row>
    <row r="25" spans="2:10">
      <c r="B25" s="4">
        <v>4307.1814214653914</v>
      </c>
      <c r="C25" s="4">
        <v>319.13581696749998</v>
      </c>
      <c r="D25" s="3"/>
      <c r="I25" s="12"/>
      <c r="J25" s="10"/>
    </row>
    <row r="26" spans="2:10">
      <c r="B26" s="4">
        <v>3708.7946787290784</v>
      </c>
      <c r="C26" s="4">
        <v>398.2273068266332</v>
      </c>
      <c r="D26" s="3"/>
      <c r="I26" s="12"/>
      <c r="J26" s="10"/>
    </row>
    <row r="27" spans="2:10">
      <c r="B27" s="4">
        <v>4021.2860732035992</v>
      </c>
      <c r="C27" s="4">
        <v>297.86615949142754</v>
      </c>
      <c r="D27" s="3"/>
      <c r="I27" s="12"/>
      <c r="J27" s="10"/>
    </row>
    <row r="28" spans="2:10">
      <c r="B28" s="4">
        <v>3119.4854999469912</v>
      </c>
      <c r="C28" s="4">
        <v>300.25786775092848</v>
      </c>
      <c r="D28" s="3"/>
      <c r="I28" s="12"/>
      <c r="J28" s="10"/>
    </row>
    <row r="29" spans="2:10">
      <c r="B29" s="4">
        <v>4053.7855886144866</v>
      </c>
      <c r="C29" s="4">
        <v>282.59859766250173</v>
      </c>
      <c r="D29" s="3"/>
      <c r="I29" s="12"/>
      <c r="J29" s="10"/>
    </row>
    <row r="30" spans="2:10">
      <c r="B30" s="4">
        <v>4300.1459936441925</v>
      </c>
      <c r="C30" s="4">
        <v>396.51023646068984</v>
      </c>
      <c r="D30" s="3"/>
      <c r="I30" s="12"/>
      <c r="J30" s="10"/>
    </row>
    <row r="31" spans="2:10">
      <c r="B31" s="4">
        <v>3208.8162288116901</v>
      </c>
      <c r="C31" s="4">
        <v>321.77852381036155</v>
      </c>
      <c r="D31" s="3"/>
      <c r="I31" s="12"/>
      <c r="J31" s="10"/>
    </row>
    <row r="32" spans="2:10">
      <c r="B32" s="4">
        <v>3131.3624406231925</v>
      </c>
      <c r="C32" s="4">
        <v>267.21629806901888</v>
      </c>
      <c r="D32" s="3"/>
      <c r="I32" s="12"/>
      <c r="J32" s="10"/>
    </row>
    <row r="33" spans="2:10">
      <c r="B33" s="4">
        <v>3151.994548771936</v>
      </c>
      <c r="C33" s="4">
        <v>246.3066153351821</v>
      </c>
      <c r="D33" s="3"/>
      <c r="I33" s="12"/>
      <c r="J33" s="10"/>
    </row>
    <row r="34" spans="2:10">
      <c r="B34" s="4">
        <v>4215.4054730450689</v>
      </c>
      <c r="C34" s="4">
        <v>329.34936196777966</v>
      </c>
      <c r="D34" s="3"/>
      <c r="I34" s="12"/>
      <c r="J34" s="10"/>
    </row>
    <row r="35" spans="2:10">
      <c r="B35" s="4">
        <v>3336.2672827954657</v>
      </c>
      <c r="C35" s="4">
        <v>322.69210024928373</v>
      </c>
      <c r="D35" s="3"/>
      <c r="I35" s="12"/>
      <c r="J35" s="10"/>
    </row>
    <row r="36" spans="2:10">
      <c r="B36" s="4">
        <v>4350.2456238855184</v>
      </c>
      <c r="C36" s="4">
        <v>365.22370769087161</v>
      </c>
      <c r="D36" s="3"/>
      <c r="I36" s="12"/>
      <c r="J36" s="10"/>
    </row>
    <row r="37" spans="2:10">
      <c r="B37" s="4">
        <v>3381.2464830682279</v>
      </c>
      <c r="C37" s="4">
        <v>317.51397425922738</v>
      </c>
      <c r="D37" s="3"/>
      <c r="I37" s="12"/>
      <c r="J37" s="10"/>
    </row>
    <row r="38" spans="2:10">
      <c r="B38" s="4">
        <v>3406.8751465456621</v>
      </c>
      <c r="C38" s="4">
        <v>367.7190893470426</v>
      </c>
      <c r="D38" s="3"/>
      <c r="I38" s="12"/>
      <c r="J38" s="10"/>
    </row>
    <row r="39" spans="2:10">
      <c r="B39" s="4">
        <v>3066.0907934199695</v>
      </c>
      <c r="C39" s="4">
        <v>384.10839959336442</v>
      </c>
      <c r="D39" s="3"/>
      <c r="I39" s="12"/>
      <c r="J39" s="10"/>
    </row>
    <row r="40" spans="2:10">
      <c r="B40" s="4">
        <v>3511.389431198586</v>
      </c>
      <c r="C40" s="4">
        <v>316.23551264703286</v>
      </c>
      <c r="D40" s="3"/>
      <c r="I40" s="12"/>
      <c r="J40" s="10"/>
    </row>
    <row r="41" spans="2:10">
      <c r="B41" s="4">
        <v>3256.3270948291042</v>
      </c>
      <c r="C41" s="4">
        <v>321.83149958434484</v>
      </c>
      <c r="D41" s="3"/>
      <c r="I41" s="12"/>
      <c r="J41" s="10"/>
    </row>
    <row r="42" spans="2:10">
      <c r="B42" s="4">
        <v>3764.0104174356738</v>
      </c>
      <c r="C42" s="4">
        <v>304.89620419411051</v>
      </c>
      <c r="D42" s="3"/>
      <c r="I42" s="12"/>
      <c r="J42" s="10"/>
    </row>
    <row r="43" spans="2:10">
      <c r="B43" s="4">
        <v>3690.1022844804311</v>
      </c>
      <c r="C43" s="4">
        <v>329.26027945788826</v>
      </c>
      <c r="D43" s="3"/>
      <c r="I43" s="12"/>
      <c r="J43" s="10"/>
    </row>
    <row r="44" spans="2:10">
      <c r="B44" s="4">
        <v>4284.0644431243181</v>
      </c>
      <c r="C44" s="4">
        <v>311.74021495607263</v>
      </c>
      <c r="D44" s="3"/>
      <c r="I44" s="12"/>
      <c r="J44" s="10"/>
    </row>
    <row r="45" spans="2:10">
      <c r="B45" s="4">
        <v>3238.015291855249</v>
      </c>
      <c r="C45" s="4">
        <v>305.53220613853949</v>
      </c>
      <c r="D45" s="3"/>
      <c r="I45" s="12"/>
      <c r="J45" s="10"/>
    </row>
    <row r="46" spans="2:10">
      <c r="B46" s="4">
        <v>3560.8003689112352</v>
      </c>
      <c r="C46" s="4">
        <v>329.21451697726189</v>
      </c>
      <c r="D46" s="3"/>
      <c r="I46" s="12"/>
      <c r="J46" s="10"/>
    </row>
    <row r="47" spans="2:10">
      <c r="B47" s="4">
        <v>3008.635139111736</v>
      </c>
      <c r="C47" s="4">
        <v>276.82000189980164</v>
      </c>
      <c r="D47" s="3"/>
      <c r="I47" s="12"/>
      <c r="J47" s="10"/>
    </row>
    <row r="48" spans="2:10">
      <c r="B48" s="4">
        <v>3490.5853976071703</v>
      </c>
      <c r="C48" s="4">
        <v>340.99261734565295</v>
      </c>
      <c r="D48" s="3"/>
      <c r="I48" s="12"/>
      <c r="J48" s="10"/>
    </row>
    <row r="49" spans="2:10">
      <c r="B49" s="4">
        <v>2716.5830968226701</v>
      </c>
      <c r="C49" s="4">
        <v>320.80966690533432</v>
      </c>
      <c r="D49" s="3"/>
      <c r="I49" s="12"/>
      <c r="J49" s="10"/>
    </row>
    <row r="50" spans="2:10">
      <c r="B50" s="4">
        <v>3197.4308632588045</v>
      </c>
      <c r="C50" s="4">
        <v>336.78988376147782</v>
      </c>
      <c r="D50" s="3"/>
      <c r="I50" s="12"/>
      <c r="J50" s="10"/>
    </row>
    <row r="51" spans="2:10">
      <c r="B51" s="4">
        <v>3831.597208316809</v>
      </c>
      <c r="C51" s="4">
        <v>333.78793928834182</v>
      </c>
      <c r="D51" s="3"/>
      <c r="I51" s="12"/>
      <c r="J51" s="10"/>
    </row>
    <row r="52" spans="2:10">
      <c r="B52" s="4">
        <v>3336.2417695302311</v>
      </c>
      <c r="C52" s="4">
        <v>327.13804839746695</v>
      </c>
      <c r="D52" s="3"/>
      <c r="I52" s="12"/>
      <c r="J52" s="10"/>
    </row>
    <row r="53" spans="2:10">
      <c r="B53" s="4">
        <v>4504.9665116906181</v>
      </c>
      <c r="C53" s="4">
        <v>294.17223189236381</v>
      </c>
      <c r="D53" s="3"/>
      <c r="I53" s="12"/>
      <c r="J53" s="10"/>
    </row>
    <row r="54" spans="2:10">
      <c r="B54" s="4">
        <v>3378.2638054224863</v>
      </c>
      <c r="C54" s="4">
        <v>347.83909139955563</v>
      </c>
      <c r="D54" s="3"/>
      <c r="I54" s="12"/>
      <c r="J54" s="10"/>
    </row>
    <row r="55" spans="2:10">
      <c r="B55" s="4">
        <v>3566.6200961323734</v>
      </c>
      <c r="C55" s="4">
        <v>293.07497080811447</v>
      </c>
      <c r="D55" s="3"/>
      <c r="I55" s="12"/>
      <c r="J55" s="10"/>
    </row>
    <row r="56" spans="2:10">
      <c r="B56" s="4">
        <v>4041.4337172236337</v>
      </c>
      <c r="C56" s="4">
        <v>352.63779287730506</v>
      </c>
      <c r="D56" s="3"/>
      <c r="I56" s="12"/>
      <c r="J56" s="10"/>
    </row>
    <row r="57" spans="2:10">
      <c r="B57" s="4">
        <v>3614.8757955876986</v>
      </c>
      <c r="C57" s="4">
        <v>365.22746093563768</v>
      </c>
      <c r="D57" s="3"/>
      <c r="I57" s="12"/>
      <c r="J57" s="10"/>
    </row>
    <row r="58" spans="2:10">
      <c r="B58" s="4">
        <v>3811.5047143814404</v>
      </c>
      <c r="C58" s="4">
        <v>372.27963523359062</v>
      </c>
      <c r="D58" s="3"/>
      <c r="I58" s="12"/>
      <c r="J58" s="10"/>
    </row>
    <row r="59" spans="2:10">
      <c r="B59" s="4">
        <v>3517.2759354945838</v>
      </c>
      <c r="C59" s="4">
        <v>317.54760249867184</v>
      </c>
      <c r="D59" s="3"/>
      <c r="I59" s="12"/>
      <c r="J59" s="10"/>
    </row>
    <row r="60" spans="2:10">
      <c r="B60" s="4">
        <v>3885.6453832681491</v>
      </c>
      <c r="C60" s="4">
        <v>339.29144421864669</v>
      </c>
      <c r="D60" s="3"/>
      <c r="I60" s="12"/>
      <c r="J60" s="10"/>
    </row>
    <row r="61" spans="2:10">
      <c r="B61" s="4">
        <v>3105.1004811029939</v>
      </c>
      <c r="C61" s="4">
        <v>286.65644913381027</v>
      </c>
      <c r="D61" s="3"/>
      <c r="I61" s="12"/>
      <c r="J61" s="10"/>
    </row>
    <row r="62" spans="2:10">
      <c r="B62" s="4">
        <v>3549.1749693332217</v>
      </c>
      <c r="C62" s="4">
        <v>311.81744100480626</v>
      </c>
      <c r="D62" s="3"/>
      <c r="I62" s="12"/>
      <c r="J62" s="10"/>
    </row>
    <row r="63" spans="2:10">
      <c r="B63" s="4">
        <v>3214.1560181506729</v>
      </c>
      <c r="C63" s="4">
        <v>329.44596871358925</v>
      </c>
      <c r="D63" s="3"/>
      <c r="I63" s="12"/>
      <c r="J63" s="10"/>
    </row>
    <row r="64" spans="2:10">
      <c r="B64" s="4">
        <v>5489.3100039538449</v>
      </c>
      <c r="C64" s="4">
        <v>313.02133671046209</v>
      </c>
      <c r="D64" s="3"/>
      <c r="I64" s="12"/>
      <c r="J64" s="10"/>
    </row>
    <row r="65" spans="2:10">
      <c r="B65" s="4">
        <v>3164.0831693037553</v>
      </c>
      <c r="C65" s="4">
        <v>305.23632712443521</v>
      </c>
      <c r="D65" s="3"/>
      <c r="I65" s="12"/>
      <c r="J65" s="10"/>
    </row>
    <row r="66" spans="2:10">
      <c r="B66" s="4">
        <v>3420.9937025221952</v>
      </c>
      <c r="C66" s="4">
        <v>301.98533551931814</v>
      </c>
      <c r="D66" s="3"/>
      <c r="I66" s="12"/>
      <c r="J66" s="10"/>
    </row>
    <row r="67" spans="2:10">
      <c r="B67" s="4">
        <v>3535.1176918068281</v>
      </c>
      <c r="C67" s="4">
        <v>316.18232475374742</v>
      </c>
      <c r="D67" s="3"/>
      <c r="I67" s="12"/>
      <c r="J67" s="10"/>
    </row>
    <row r="68" spans="2:10">
      <c r="B68" s="4">
        <v>3890.6996121736433</v>
      </c>
      <c r="C68" s="4">
        <v>327.23737531161214</v>
      </c>
      <c r="D68" s="3"/>
      <c r="I68" s="12"/>
      <c r="J68" s="10"/>
    </row>
    <row r="69" spans="2:10">
      <c r="B69" s="4">
        <v>4062.6658946605471</v>
      </c>
      <c r="C69" s="4">
        <v>334.41105704955078</v>
      </c>
      <c r="D69" s="3"/>
      <c r="I69" s="12"/>
      <c r="J69" s="10"/>
    </row>
    <row r="70" spans="2:10">
      <c r="B70" s="4">
        <v>2943.3714679817213</v>
      </c>
      <c r="C70" s="4">
        <v>299.48485446431914</v>
      </c>
      <c r="D70" s="3"/>
      <c r="I70" s="12"/>
      <c r="J70" s="10"/>
    </row>
    <row r="71" spans="2:10">
      <c r="B71" s="4">
        <v>3736.8081353870371</v>
      </c>
      <c r="C71" s="4">
        <v>318.53080146501668</v>
      </c>
      <c r="D71" s="3"/>
      <c r="I71" s="12"/>
      <c r="J71" s="10"/>
    </row>
    <row r="72" spans="2:10">
      <c r="B72" s="4">
        <v>3829.3777454124292</v>
      </c>
      <c r="C72" s="4">
        <v>421.17945294360038</v>
      </c>
      <c r="D72" s="3"/>
      <c r="I72" s="12"/>
      <c r="J72" s="10"/>
    </row>
    <row r="73" spans="2:10">
      <c r="B73" s="4">
        <v>2979.6980207195593</v>
      </c>
      <c r="C73" s="4">
        <v>324.93520026596707</v>
      </c>
      <c r="D73" s="3"/>
      <c r="I73" s="12"/>
      <c r="J73" s="10"/>
    </row>
    <row r="74" spans="2:10">
      <c r="B74" s="4">
        <v>2516.217056202544</v>
      </c>
      <c r="C74" s="4">
        <v>342.18296042054141</v>
      </c>
      <c r="D74" s="3"/>
      <c r="I74" s="12"/>
      <c r="J74" s="10"/>
    </row>
    <row r="75" spans="2:10">
      <c r="B75" s="4">
        <v>2828.0074007155276</v>
      </c>
      <c r="C75" s="4">
        <v>282.11725602414401</v>
      </c>
      <c r="D75" s="3"/>
      <c r="I75" s="12"/>
      <c r="J75" s="10"/>
    </row>
    <row r="76" spans="2:10">
      <c r="B76" s="4">
        <v>3620.2107353587376</v>
      </c>
      <c r="C76" s="4">
        <v>324.65076411486092</v>
      </c>
      <c r="D76" s="3"/>
      <c r="I76" s="12"/>
      <c r="J76" s="10"/>
    </row>
    <row r="77" spans="2:10">
      <c r="B77" s="4">
        <v>3823.8143052093492</v>
      </c>
      <c r="C77" s="4">
        <v>380.35625554592406</v>
      </c>
      <c r="D77" s="3"/>
      <c r="I77" s="12"/>
      <c r="J77" s="10"/>
    </row>
    <row r="78" spans="2:10">
      <c r="B78" s="4">
        <v>3872.5128787277631</v>
      </c>
      <c r="C78" s="4">
        <v>331.40648870741563</v>
      </c>
      <c r="D78" s="3"/>
      <c r="I78" s="12"/>
      <c r="J78" s="10"/>
    </row>
    <row r="79" spans="2:10">
      <c r="B79" s="4">
        <v>3134.5821096205027</v>
      </c>
      <c r="C79" s="4">
        <v>288.5452596248025</v>
      </c>
      <c r="D79" s="3"/>
      <c r="I79" s="12"/>
      <c r="J79" s="10"/>
    </row>
    <row r="80" spans="2:10">
      <c r="B80" s="4">
        <v>4120.9655696678255</v>
      </c>
      <c r="C80" s="4">
        <v>342.07700385437971</v>
      </c>
      <c r="D80" s="3"/>
      <c r="I80" s="12"/>
      <c r="J80" s="10"/>
    </row>
    <row r="81" spans="2:10">
      <c r="B81" s="4">
        <v>3346.3776405521089</v>
      </c>
      <c r="C81" s="4">
        <v>314.06722843464951</v>
      </c>
      <c r="D81" s="3"/>
      <c r="I81" s="12"/>
      <c r="J81" s="10"/>
    </row>
    <row r="82" spans="2:10">
      <c r="B82" s="4">
        <v>3946.1964159363538</v>
      </c>
      <c r="C82" s="4">
        <v>355.30353376396715</v>
      </c>
      <c r="D82" s="3"/>
      <c r="I82" s="12"/>
      <c r="J82" s="10"/>
    </row>
    <row r="83" spans="2:10">
      <c r="B83" s="4">
        <v>3987.3242653970997</v>
      </c>
      <c r="C83" s="4">
        <v>263.36639223419616</v>
      </c>
      <c r="D83" s="3"/>
      <c r="I83" s="12"/>
      <c r="J83" s="10"/>
    </row>
    <row r="84" spans="2:10">
      <c r="B84" s="4">
        <v>4293.3326880989725</v>
      </c>
      <c r="C84" s="4">
        <v>258.33134210825517</v>
      </c>
      <c r="D84" s="3"/>
      <c r="I84" s="12"/>
      <c r="J84" s="10"/>
    </row>
    <row r="85" spans="2:10">
      <c r="B85" s="4">
        <v>3611.1339129099779</v>
      </c>
      <c r="C85" s="4">
        <v>327.89169157936732</v>
      </c>
      <c r="D85" s="3"/>
      <c r="I85" s="12"/>
      <c r="J85" s="10"/>
    </row>
    <row r="86" spans="2:10">
      <c r="B86" s="4">
        <v>3211.3503756684008</v>
      </c>
      <c r="C86" s="4">
        <v>250.82662703021242</v>
      </c>
      <c r="D86" s="3"/>
      <c r="I86" s="12"/>
      <c r="J86" s="10"/>
    </row>
    <row r="87" spans="2:10">
      <c r="B87" s="4">
        <v>4008.894604301197</v>
      </c>
      <c r="C87" s="4">
        <v>276.08458241521521</v>
      </c>
      <c r="D87" s="3"/>
      <c r="I87" s="12"/>
      <c r="J87" s="10"/>
    </row>
    <row r="88" spans="2:10">
      <c r="B88" s="4">
        <v>3055.2145057528101</v>
      </c>
      <c r="C88" s="4">
        <v>329.26676916727001</v>
      </c>
      <c r="D88" s="3"/>
      <c r="I88" s="12"/>
      <c r="J88" s="10"/>
    </row>
    <row r="89" spans="2:10">
      <c r="B89" s="4">
        <v>3246.7429934301713</v>
      </c>
      <c r="C89" s="4">
        <v>335.21908614407045</v>
      </c>
      <c r="D89" s="3"/>
      <c r="I89" s="12"/>
      <c r="J89" s="10"/>
    </row>
    <row r="90" spans="2:10">
      <c r="B90" s="4">
        <v>4008.066804247911</v>
      </c>
      <c r="C90" s="4">
        <v>341.39105228734951</v>
      </c>
      <c r="D90" s="3"/>
      <c r="I90" s="12"/>
      <c r="J90" s="10"/>
    </row>
    <row r="91" spans="2:10">
      <c r="B91" s="4">
        <v>4384.0112671165343</v>
      </c>
      <c r="C91" s="4">
        <v>354.26885510213936</v>
      </c>
      <c r="D91" s="3"/>
      <c r="I91" s="12"/>
      <c r="J91" s="10"/>
    </row>
    <row r="92" spans="2:10">
      <c r="B92" s="4">
        <v>4025.5450604192524</v>
      </c>
      <c r="C92" s="4">
        <v>326.54183158815044</v>
      </c>
      <c r="D92" s="3"/>
      <c r="I92" s="12"/>
      <c r="J92" s="10"/>
    </row>
    <row r="93" spans="2:10">
      <c r="B93" s="4">
        <v>2312.738350192194</v>
      </c>
      <c r="C93" s="4">
        <v>265.77370237348464</v>
      </c>
      <c r="D93" s="3"/>
      <c r="I93" s="12"/>
      <c r="J93" s="10"/>
    </row>
    <row r="94" spans="2:10">
      <c r="B94" s="4">
        <v>3778.7966471971095</v>
      </c>
      <c r="C94" s="4">
        <v>365.13830109658778</v>
      </c>
      <c r="D94" s="3"/>
      <c r="I94" s="12"/>
      <c r="J94" s="10"/>
    </row>
    <row r="95" spans="2:10">
      <c r="B95" s="4">
        <v>2338.25544499852</v>
      </c>
      <c r="C95" s="4">
        <v>319.33269507582196</v>
      </c>
      <c r="D95" s="3"/>
      <c r="I95" s="12"/>
      <c r="J95" s="10"/>
    </row>
    <row r="96" spans="2:10">
      <c r="B96" s="4">
        <v>3390.0514312830683</v>
      </c>
      <c r="C96" s="4">
        <v>298.20579550965221</v>
      </c>
      <c r="D96" s="3"/>
      <c r="I96" s="12"/>
      <c r="J96" s="10"/>
    </row>
    <row r="97" spans="2:10">
      <c r="B97" s="4">
        <v>3088.7893208534833</v>
      </c>
      <c r="C97" s="4">
        <v>315.27558745879423</v>
      </c>
      <c r="D97" s="3"/>
      <c r="I97" s="12"/>
      <c r="J97" s="10"/>
    </row>
    <row r="98" spans="2:10">
      <c r="B98" s="4">
        <v>2937.3575572848004</v>
      </c>
      <c r="C98" s="4">
        <v>297.9808584862937</v>
      </c>
      <c r="D98" s="3"/>
      <c r="I98" s="12"/>
      <c r="J98" s="10"/>
    </row>
    <row r="99" spans="2:10">
      <c r="B99" s="4">
        <v>3344.701036741606</v>
      </c>
      <c r="C99" s="4">
        <v>257.74520838498989</v>
      </c>
      <c r="D99" s="3"/>
      <c r="I99" s="12"/>
      <c r="J99" s="10"/>
    </row>
    <row r="100" spans="2:10">
      <c r="B100" s="4">
        <v>3500.2077082678229</v>
      </c>
      <c r="C100" s="4">
        <v>293.52100613311944</v>
      </c>
      <c r="D100" s="3"/>
      <c r="I100" s="12"/>
      <c r="J100" s="10"/>
    </row>
    <row r="101" spans="2:10">
      <c r="B101" s="4">
        <v>3085.2150485221491</v>
      </c>
      <c r="C101" s="4">
        <v>320.5307133584285</v>
      </c>
      <c r="D101" s="3"/>
      <c r="I101" s="12"/>
      <c r="J101" s="10"/>
    </row>
    <row r="102" spans="2:10">
      <c r="B102" s="4">
        <v>4572.4208975905985</v>
      </c>
      <c r="C102" s="4">
        <v>296.95332567756839</v>
      </c>
      <c r="D102" s="3"/>
      <c r="I102" s="12"/>
      <c r="J102" s="10"/>
    </row>
    <row r="103" spans="2:10">
      <c r="B103" s="4">
        <v>3275.623349641236</v>
      </c>
      <c r="C103" s="4">
        <v>351.3608420083799</v>
      </c>
      <c r="D103" s="3"/>
      <c r="I103" s="12"/>
      <c r="J103" s="10"/>
    </row>
    <row r="104" spans="2:10">
      <c r="B104" s="4">
        <v>3273.870733409713</v>
      </c>
      <c r="C104" s="4">
        <v>305.16611465707007</v>
      </c>
      <c r="D104" s="3"/>
      <c r="I104" s="12"/>
      <c r="J104" s="10"/>
    </row>
    <row r="105" spans="2:10">
      <c r="B105" s="4">
        <v>3750.1162187743403</v>
      </c>
      <c r="C105" s="4">
        <v>344.16188430058071</v>
      </c>
      <c r="D105" s="3"/>
      <c r="I105" s="12"/>
      <c r="J105" s="10"/>
    </row>
    <row r="106" spans="2:10">
      <c r="B106" s="4">
        <v>4398.8975427169689</v>
      </c>
      <c r="C106" s="4">
        <v>293.49209486518771</v>
      </c>
      <c r="D106" s="3"/>
      <c r="I106" s="12"/>
      <c r="J106" s="10"/>
    </row>
    <row r="107" spans="2:10">
      <c r="B107" s="4">
        <v>2945.3818195596477</v>
      </c>
      <c r="C107" s="4">
        <v>308.45947874522676</v>
      </c>
      <c r="D107" s="3"/>
      <c r="I107" s="12"/>
      <c r="J107" s="10"/>
    </row>
    <row r="108" spans="2:10">
      <c r="B108" s="4">
        <v>4144.6995267844195</v>
      </c>
      <c r="C108" s="4">
        <v>334.18889547504017</v>
      </c>
      <c r="D108" s="3"/>
      <c r="I108" s="12"/>
      <c r="J108" s="10"/>
    </row>
    <row r="109" spans="2:10">
      <c r="B109" s="4">
        <v>4215.4773807089696</v>
      </c>
      <c r="C109" s="4">
        <v>325.45678755267369</v>
      </c>
      <c r="D109" s="3"/>
      <c r="I109" s="12"/>
      <c r="J109" s="10"/>
    </row>
    <row r="110" spans="2:10">
      <c r="B110" s="4">
        <v>2726.1743643241502</v>
      </c>
      <c r="C110" s="4">
        <v>351.71399916488468</v>
      </c>
      <c r="D110" s="3"/>
      <c r="I110" s="12"/>
      <c r="J110" s="10"/>
    </row>
    <row r="111" spans="2:10">
      <c r="B111" s="4">
        <v>3429.5652382722315</v>
      </c>
      <c r="C111" s="4">
        <v>286.87601885479955</v>
      </c>
      <c r="D111" s="3"/>
      <c r="I111" s="12"/>
      <c r="J111" s="10"/>
    </row>
    <row r="112" spans="2:10" ht="19" thickBot="1">
      <c r="B112" s="5">
        <v>3185.1190648512102</v>
      </c>
      <c r="C112" s="5">
        <v>279.54059257184559</v>
      </c>
      <c r="D112" s="3"/>
      <c r="I112" s="12"/>
      <c r="J112" s="10"/>
    </row>
  </sheetData>
  <phoneticPr fontId="5"/>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F1FEE-CC5B-4BA1-8E28-054B41660277}">
  <sheetPr>
    <tabColor rgb="FFFF0000"/>
  </sheetPr>
  <dimension ref="B7:N112"/>
  <sheetViews>
    <sheetView zoomScaleNormal="100" workbookViewId="0"/>
  </sheetViews>
  <sheetFormatPr baseColWidth="10" defaultColWidth="13.7109375" defaultRowHeight="18"/>
  <cols>
    <col min="1" max="1" width="5.7109375" style="1" customWidth="1"/>
    <col min="2" max="16384" width="13.7109375" style="1"/>
  </cols>
  <sheetData>
    <row r="7" spans="2:14" ht="19" thickBot="1">
      <c r="E7" s="9" t="s">
        <v>15</v>
      </c>
      <c r="I7" s="9" t="s">
        <v>14</v>
      </c>
      <c r="N7" s="9" t="s">
        <v>11</v>
      </c>
    </row>
    <row r="8" spans="2:14" ht="19" thickBot="1">
      <c r="B8" s="2" t="s">
        <v>0</v>
      </c>
      <c r="C8" s="2" t="s">
        <v>1</v>
      </c>
      <c r="D8" s="6" t="s">
        <v>4</v>
      </c>
      <c r="E8" s="18"/>
      <c r="F8" s="21" t="s">
        <v>2</v>
      </c>
      <c r="G8" s="22" t="s">
        <v>3</v>
      </c>
      <c r="I8" s="14" t="s">
        <v>7</v>
      </c>
      <c r="J8" s="15" t="s">
        <v>8</v>
      </c>
      <c r="N8" s="9" t="s">
        <v>9</v>
      </c>
    </row>
    <row r="9" spans="2:14">
      <c r="B9" s="4">
        <v>3510.4906367741619</v>
      </c>
      <c r="C9" s="4">
        <v>302.69168135805154</v>
      </c>
      <c r="D9" s="3"/>
      <c r="E9" s="7" t="s">
        <v>5</v>
      </c>
      <c r="F9" s="19">
        <f>AVERAGE(B9:B112)</f>
        <v>3520.374287232924</v>
      </c>
      <c r="G9" s="20">
        <f>AVERAGE(C9:C112)</f>
        <v>319.37955338516383</v>
      </c>
      <c r="I9" s="12">
        <f>(B9-$F$9)/$F$10</f>
        <v>-1.8501326905967418E-2</v>
      </c>
      <c r="J9" s="10">
        <f>(C9-$G$9)/$G$10</f>
        <v>-0.50088410110655535</v>
      </c>
      <c r="K9" s="9"/>
    </row>
    <row r="10" spans="2:14" ht="19" thickBot="1">
      <c r="B10" s="4">
        <v>2997.306178208974</v>
      </c>
      <c r="C10" s="4">
        <v>346.61798745789014</v>
      </c>
      <c r="D10" s="3"/>
      <c r="E10" s="8" t="s">
        <v>6</v>
      </c>
      <c r="F10" s="16">
        <f>_xlfn.STDEV.S(B9:B112)</f>
        <v>534.21305990621704</v>
      </c>
      <c r="G10" s="17">
        <f>_xlfn.STDEV.S(C9:C112)</f>
        <v>33.316833156104117</v>
      </c>
      <c r="I10" s="12">
        <f t="shared" ref="I10:I73" si="0">(B10-$F$9)/$F$10</f>
        <v>-0.97913762931175141</v>
      </c>
      <c r="J10" s="10">
        <f t="shared" ref="J10:J73" si="1">(C10-$G$9)/$G$10</f>
        <v>0.81755771759885398</v>
      </c>
    </row>
    <row r="11" spans="2:14">
      <c r="B11" s="4">
        <v>2795.1923817755101</v>
      </c>
      <c r="C11" s="4">
        <v>281.32007836410077</v>
      </c>
      <c r="D11" s="3"/>
      <c r="I11" s="12">
        <f t="shared" si="0"/>
        <v>-1.357476931740909</v>
      </c>
      <c r="J11" s="10">
        <f t="shared" si="1"/>
        <v>-1.1423497198169337</v>
      </c>
    </row>
    <row r="12" spans="2:14">
      <c r="B12" s="4">
        <v>2975.1295082723382</v>
      </c>
      <c r="C12" s="4">
        <v>328.10363256988114</v>
      </c>
      <c r="D12" s="3"/>
      <c r="I12" s="12">
        <f t="shared" si="0"/>
        <v>-1.0206504106363581</v>
      </c>
      <c r="J12" s="10">
        <f t="shared" si="1"/>
        <v>0.26185199367062101</v>
      </c>
    </row>
    <row r="13" spans="2:14">
      <c r="B13" s="4">
        <v>4004.6579910430705</v>
      </c>
      <c r="C13" s="4">
        <v>268.12738455213065</v>
      </c>
      <c r="D13" s="3"/>
      <c r="I13" s="12">
        <f t="shared" si="0"/>
        <v>0.90653662397389578</v>
      </c>
      <c r="J13" s="10">
        <f t="shared" si="1"/>
        <v>-1.5383265448097685</v>
      </c>
    </row>
    <row r="14" spans="2:14">
      <c r="B14" s="4">
        <v>4065.0796980242717</v>
      </c>
      <c r="C14" s="4">
        <v>296.62224166954468</v>
      </c>
      <c r="D14" s="3"/>
      <c r="I14" s="12">
        <f t="shared" si="0"/>
        <v>1.0196407607237694</v>
      </c>
      <c r="J14" s="10">
        <f t="shared" si="1"/>
        <v>-0.6830574685472377</v>
      </c>
    </row>
    <row r="15" spans="2:14">
      <c r="B15" s="4">
        <v>3259.0779752863104</v>
      </c>
      <c r="C15" s="4">
        <v>294.75827121624764</v>
      </c>
      <c r="D15" s="3"/>
      <c r="I15" s="12">
        <f t="shared" si="0"/>
        <v>-0.48912378142250024</v>
      </c>
      <c r="J15" s="10">
        <f t="shared" si="1"/>
        <v>-0.7390042761133564</v>
      </c>
    </row>
    <row r="16" spans="2:14">
      <c r="B16" s="4">
        <v>2964.0283210034549</v>
      </c>
      <c r="C16" s="4">
        <v>307.24307768787975</v>
      </c>
      <c r="D16" s="3"/>
      <c r="I16" s="12">
        <f t="shared" si="0"/>
        <v>-1.0414308596782293</v>
      </c>
      <c r="J16" s="10">
        <f t="shared" si="1"/>
        <v>-0.36427458877676999</v>
      </c>
    </row>
    <row r="17" spans="2:14">
      <c r="B17" s="4">
        <v>3018.0227018848818</v>
      </c>
      <c r="C17" s="4">
        <v>323.32295806555095</v>
      </c>
      <c r="D17" s="3"/>
      <c r="I17" s="12">
        <f t="shared" si="0"/>
        <v>-0.94035811373879874</v>
      </c>
      <c r="J17" s="10">
        <f t="shared" si="1"/>
        <v>0.11836072960207596</v>
      </c>
    </row>
    <row r="18" spans="2:14">
      <c r="B18" s="4">
        <v>2798.0939488098156</v>
      </c>
      <c r="C18" s="4">
        <v>278.48898998916098</v>
      </c>
      <c r="D18" s="3"/>
      <c r="I18" s="12">
        <f t="shared" si="0"/>
        <v>-1.3520454527074033</v>
      </c>
      <c r="J18" s="10">
        <f t="shared" si="1"/>
        <v>-1.2273244340004481</v>
      </c>
    </row>
    <row r="19" spans="2:14">
      <c r="B19" s="4">
        <v>3479.8896906688078</v>
      </c>
      <c r="C19" s="4">
        <v>333.15388814981026</v>
      </c>
      <c r="D19" s="3"/>
      <c r="I19" s="12">
        <f t="shared" si="0"/>
        <v>-7.5783614446309794E-2</v>
      </c>
      <c r="J19" s="10">
        <f t="shared" si="1"/>
        <v>0.41343469531175331</v>
      </c>
    </row>
    <row r="20" spans="2:14">
      <c r="B20" s="4">
        <v>3375.632244512306</v>
      </c>
      <c r="C20" s="4">
        <v>281.86298916211035</v>
      </c>
      <c r="D20" s="3"/>
      <c r="I20" s="12">
        <f t="shared" si="0"/>
        <v>-0.27094441073010822</v>
      </c>
      <c r="J20" s="10">
        <f t="shared" si="1"/>
        <v>-1.1260543295718342</v>
      </c>
    </row>
    <row r="21" spans="2:14">
      <c r="B21" s="4">
        <v>3558.8889016051116</v>
      </c>
      <c r="C21" s="4">
        <v>311.69716274797639</v>
      </c>
      <c r="D21" s="3"/>
      <c r="I21" s="12">
        <f t="shared" si="0"/>
        <v>7.2095980541825491E-2</v>
      </c>
      <c r="J21" s="10">
        <f t="shared" si="1"/>
        <v>-0.23058586034248924</v>
      </c>
      <c r="N21" s="9" t="s">
        <v>10</v>
      </c>
    </row>
    <row r="22" spans="2:14">
      <c r="B22" s="4">
        <v>2569.3887083315972</v>
      </c>
      <c r="C22" s="4">
        <v>328.46476315874588</v>
      </c>
      <c r="D22" s="3"/>
      <c r="I22" s="12">
        <f t="shared" si="0"/>
        <v>-1.7801616064352219</v>
      </c>
      <c r="J22" s="10">
        <f t="shared" si="1"/>
        <v>0.27269127683936284</v>
      </c>
    </row>
    <row r="23" spans="2:14">
      <c r="B23" s="4">
        <v>3830.9208199958935</v>
      </c>
      <c r="C23" s="4">
        <v>382.30550799988066</v>
      </c>
      <c r="D23" s="3"/>
      <c r="I23" s="12">
        <f t="shared" si="0"/>
        <v>0.58131587576216692</v>
      </c>
      <c r="J23" s="10">
        <f t="shared" si="1"/>
        <v>1.8887135616966013</v>
      </c>
    </row>
    <row r="24" spans="2:14">
      <c r="B24" s="4">
        <v>3297.2579399584129</v>
      </c>
      <c r="C24" s="4">
        <v>372.17725465147424</v>
      </c>
      <c r="D24" s="3"/>
      <c r="I24" s="12">
        <f t="shared" si="0"/>
        <v>-0.41765423577192207</v>
      </c>
      <c r="J24" s="10">
        <f t="shared" si="1"/>
        <v>1.5847154805779349</v>
      </c>
    </row>
    <row r="25" spans="2:14">
      <c r="B25" s="4">
        <v>4307.1814214653914</v>
      </c>
      <c r="C25" s="4">
        <v>319.13581696749998</v>
      </c>
      <c r="D25" s="3"/>
      <c r="I25" s="12">
        <f t="shared" si="0"/>
        <v>1.4728339557452867</v>
      </c>
      <c r="J25" s="10">
        <f t="shared" si="1"/>
        <v>-7.3157138471667115E-3</v>
      </c>
    </row>
    <row r="26" spans="2:14">
      <c r="B26" s="4">
        <v>3708.7946787290784</v>
      </c>
      <c r="C26" s="4">
        <v>398.2273068266332</v>
      </c>
      <c r="D26" s="3"/>
      <c r="I26" s="12">
        <f t="shared" si="0"/>
        <v>0.35270644923812294</v>
      </c>
      <c r="J26" s="10">
        <f t="shared" si="1"/>
        <v>2.3666040848490226</v>
      </c>
    </row>
    <row r="27" spans="2:14">
      <c r="B27" s="4">
        <v>4021.2860732035992</v>
      </c>
      <c r="C27" s="4">
        <v>297.86615949142754</v>
      </c>
      <c r="D27" s="3"/>
      <c r="I27" s="12">
        <f t="shared" si="0"/>
        <v>0.93766293556846414</v>
      </c>
      <c r="J27" s="10">
        <f t="shared" si="1"/>
        <v>-0.64572145236423029</v>
      </c>
    </row>
    <row r="28" spans="2:14">
      <c r="B28" s="4">
        <v>3119.4854999469912</v>
      </c>
      <c r="C28" s="4">
        <v>300.25786775092848</v>
      </c>
      <c r="D28" s="3"/>
      <c r="I28" s="12">
        <f t="shared" si="0"/>
        <v>-0.7504286536093111</v>
      </c>
      <c r="J28" s="10">
        <f t="shared" si="1"/>
        <v>-0.57393466974012153</v>
      </c>
    </row>
    <row r="29" spans="2:14">
      <c r="B29" s="4">
        <v>4053.7855886144866</v>
      </c>
      <c r="C29" s="4">
        <v>282.59859766250173</v>
      </c>
      <c r="D29" s="3"/>
      <c r="I29" s="12">
        <f t="shared" si="0"/>
        <v>0.9984991783525563</v>
      </c>
      <c r="J29" s="10">
        <f t="shared" si="1"/>
        <v>-1.1039751452464595</v>
      </c>
    </row>
    <row r="30" spans="2:14">
      <c r="B30" s="4">
        <v>4300.1459936441925</v>
      </c>
      <c r="C30" s="4">
        <v>396.51023646068984</v>
      </c>
      <c r="D30" s="3"/>
      <c r="I30" s="12">
        <f t="shared" si="0"/>
        <v>1.459664251840193</v>
      </c>
      <c r="J30" s="10">
        <f t="shared" si="1"/>
        <v>2.3150664624736272</v>
      </c>
    </row>
    <row r="31" spans="2:14">
      <c r="B31" s="4">
        <v>3208.8162288116901</v>
      </c>
      <c r="C31" s="4">
        <v>321.77852381036155</v>
      </c>
      <c r="D31" s="3"/>
      <c r="I31" s="12">
        <f t="shared" si="0"/>
        <v>-0.58320936308807014</v>
      </c>
      <c r="J31" s="10">
        <f t="shared" si="1"/>
        <v>7.2004755492740824E-2</v>
      </c>
    </row>
    <row r="32" spans="2:14">
      <c r="B32" s="4">
        <v>3131.3624406231925</v>
      </c>
      <c r="C32" s="4">
        <v>267.21629806901888</v>
      </c>
      <c r="D32" s="3"/>
      <c r="I32" s="12">
        <f t="shared" si="0"/>
        <v>-0.72819606221911515</v>
      </c>
      <c r="J32" s="10">
        <f t="shared" si="1"/>
        <v>-1.5656726757833497</v>
      </c>
    </row>
    <row r="33" spans="2:14">
      <c r="B33" s="4">
        <v>3151.994548771936</v>
      </c>
      <c r="C33" s="4">
        <v>246.3066153351821</v>
      </c>
      <c r="D33" s="3"/>
      <c r="I33" s="12">
        <f t="shared" si="0"/>
        <v>-0.68957456511014215</v>
      </c>
      <c r="J33" s="10">
        <f t="shared" si="1"/>
        <v>-2.1932738237035512</v>
      </c>
    </row>
    <row r="34" spans="2:14">
      <c r="B34" s="4">
        <v>4215.4054730450689</v>
      </c>
      <c r="C34" s="4">
        <v>329.34936196777966</v>
      </c>
      <c r="D34" s="3"/>
      <c r="I34" s="12">
        <f t="shared" si="0"/>
        <v>1.3010374286509583</v>
      </c>
      <c r="J34" s="10">
        <f t="shared" si="1"/>
        <v>0.29924238404961412</v>
      </c>
      <c r="N34" s="9" t="s">
        <v>12</v>
      </c>
    </row>
    <row r="35" spans="2:14">
      <c r="B35" s="4">
        <v>3336.2672827954657</v>
      </c>
      <c r="C35" s="4">
        <v>322.69210024928373</v>
      </c>
      <c r="D35" s="3"/>
      <c r="I35" s="12">
        <f t="shared" si="0"/>
        <v>-0.34463216692938747</v>
      </c>
      <c r="J35" s="10">
        <f t="shared" si="1"/>
        <v>9.9425622135187519E-2</v>
      </c>
    </row>
    <row r="36" spans="2:14">
      <c r="B36" s="4">
        <v>4350.2456238855184</v>
      </c>
      <c r="C36" s="4">
        <v>365.22370769087161</v>
      </c>
      <c r="D36" s="3"/>
      <c r="I36" s="12">
        <f t="shared" si="0"/>
        <v>1.5534463661339191</v>
      </c>
      <c r="J36" s="10">
        <f t="shared" si="1"/>
        <v>1.3760057593381583</v>
      </c>
    </row>
    <row r="37" spans="2:14">
      <c r="B37" s="4">
        <v>3381.2464830682279</v>
      </c>
      <c r="C37" s="4">
        <v>317.51397425922738</v>
      </c>
      <c r="D37" s="3"/>
      <c r="I37" s="12">
        <f t="shared" si="0"/>
        <v>-0.26043504849754218</v>
      </c>
      <c r="J37" s="10">
        <f t="shared" si="1"/>
        <v>-5.5995091646177317E-2</v>
      </c>
    </row>
    <row r="38" spans="2:14">
      <c r="B38" s="4">
        <v>3406.8751465456621</v>
      </c>
      <c r="C38" s="4">
        <v>367.7190893470426</v>
      </c>
      <c r="D38" s="3"/>
      <c r="I38" s="12">
        <f t="shared" si="0"/>
        <v>-0.21246043798926784</v>
      </c>
      <c r="J38" s="10">
        <f t="shared" si="1"/>
        <v>1.4509042841913167</v>
      </c>
    </row>
    <row r="39" spans="2:14">
      <c r="B39" s="4">
        <v>3066.0907934199695</v>
      </c>
      <c r="C39" s="4">
        <v>384.10839959336442</v>
      </c>
      <c r="D39" s="3"/>
      <c r="I39" s="12">
        <f t="shared" si="0"/>
        <v>-0.85037886174610844</v>
      </c>
      <c r="J39" s="10">
        <f t="shared" si="1"/>
        <v>1.9428270959883038</v>
      </c>
    </row>
    <row r="40" spans="2:14">
      <c r="B40" s="4">
        <v>3511.389431198586</v>
      </c>
      <c r="C40" s="4">
        <v>316.23551264703286</v>
      </c>
      <c r="D40" s="3"/>
      <c r="I40" s="12">
        <f t="shared" si="0"/>
        <v>-1.6818862563778077E-2</v>
      </c>
      <c r="J40" s="10">
        <f t="shared" si="1"/>
        <v>-9.4367934773384524E-2</v>
      </c>
    </row>
    <row r="41" spans="2:14">
      <c r="B41" s="4">
        <v>3256.3270948291042</v>
      </c>
      <c r="C41" s="4">
        <v>321.83149958434484</v>
      </c>
      <c r="D41" s="3"/>
      <c r="I41" s="12">
        <f t="shared" si="0"/>
        <v>-0.49427318839822848</v>
      </c>
      <c r="J41" s="10">
        <f t="shared" si="1"/>
        <v>7.3594815800546082E-2</v>
      </c>
    </row>
    <row r="42" spans="2:14">
      <c r="B42" s="4">
        <v>3764.0104174356738</v>
      </c>
      <c r="C42" s="4">
        <v>304.89620419411051</v>
      </c>
      <c r="D42" s="3"/>
      <c r="I42" s="12">
        <f t="shared" si="0"/>
        <v>0.45606546991853969</v>
      </c>
      <c r="J42" s="10">
        <f t="shared" si="1"/>
        <v>-0.43471566229576553</v>
      </c>
    </row>
    <row r="43" spans="2:14">
      <c r="B43" s="4">
        <v>3690.1022844804311</v>
      </c>
      <c r="C43" s="4">
        <v>329.26027945788826</v>
      </c>
      <c r="D43" s="3"/>
      <c r="I43" s="12">
        <f t="shared" si="0"/>
        <v>0.31771592644572083</v>
      </c>
      <c r="J43" s="10">
        <f t="shared" si="1"/>
        <v>0.29656858520822948</v>
      </c>
    </row>
    <row r="44" spans="2:14">
      <c r="B44" s="4">
        <v>4284.0644431243181</v>
      </c>
      <c r="C44" s="4">
        <v>311.74021495607263</v>
      </c>
      <c r="D44" s="3"/>
      <c r="I44" s="12">
        <f t="shared" si="0"/>
        <v>1.4295609995484997</v>
      </c>
      <c r="J44" s="10">
        <f t="shared" si="1"/>
        <v>-0.22929365445081509</v>
      </c>
    </row>
    <row r="45" spans="2:14">
      <c r="B45" s="4">
        <v>3238.015291855249</v>
      </c>
      <c r="C45" s="4">
        <v>305.53220613853949</v>
      </c>
      <c r="D45" s="3"/>
      <c r="I45" s="12">
        <f t="shared" si="0"/>
        <v>-0.52855127770040689</v>
      </c>
      <c r="J45" s="10">
        <f t="shared" si="1"/>
        <v>-0.41562615455506785</v>
      </c>
    </row>
    <row r="46" spans="2:14">
      <c r="B46" s="4">
        <v>3560.8003689112352</v>
      </c>
      <c r="C46" s="4">
        <v>329.21451697726189</v>
      </c>
      <c r="D46" s="3"/>
      <c r="I46" s="12">
        <f t="shared" si="0"/>
        <v>7.5674079711582035E-2</v>
      </c>
      <c r="J46" s="10">
        <f t="shared" si="1"/>
        <v>0.29519503087273941</v>
      </c>
    </row>
    <row r="47" spans="2:14">
      <c r="B47" s="4">
        <v>3008.635139111736</v>
      </c>
      <c r="C47" s="4">
        <v>276.82000189980164</v>
      </c>
      <c r="D47" s="3"/>
      <c r="I47" s="12">
        <f t="shared" si="0"/>
        <v>-0.9579308080020088</v>
      </c>
      <c r="J47" s="10">
        <f t="shared" si="1"/>
        <v>-1.2774188736952232</v>
      </c>
    </row>
    <row r="48" spans="2:14">
      <c r="B48" s="4">
        <v>3490.5853976071703</v>
      </c>
      <c r="C48" s="4">
        <v>340.99261734565295</v>
      </c>
      <c r="D48" s="3"/>
      <c r="I48" s="12">
        <f t="shared" si="0"/>
        <v>-5.5762189024325233E-2</v>
      </c>
      <c r="J48" s="10">
        <f t="shared" si="1"/>
        <v>0.64871303521623258</v>
      </c>
    </row>
    <row r="49" spans="2:10">
      <c r="B49" s="4">
        <v>2716.5830968226701</v>
      </c>
      <c r="C49" s="4">
        <v>320.80966690533432</v>
      </c>
      <c r="D49" s="3"/>
      <c r="I49" s="12">
        <f t="shared" si="0"/>
        <v>-1.5046266194828</v>
      </c>
      <c r="J49" s="10">
        <f t="shared" si="1"/>
        <v>4.2924653536840628E-2</v>
      </c>
    </row>
    <row r="50" spans="2:10">
      <c r="B50" s="4">
        <v>3197.4308632588045</v>
      </c>
      <c r="C50" s="4">
        <v>336.78988376147782</v>
      </c>
      <c r="D50" s="3"/>
      <c r="I50" s="12">
        <f t="shared" si="0"/>
        <v>-0.60452176895640353</v>
      </c>
      <c r="J50" s="10">
        <f t="shared" si="1"/>
        <v>0.5225685855176837</v>
      </c>
    </row>
    <row r="51" spans="2:10">
      <c r="B51" s="4">
        <v>3831.597208316809</v>
      </c>
      <c r="C51" s="4">
        <v>333.78793928834182</v>
      </c>
      <c r="D51" s="3"/>
      <c r="I51" s="12">
        <f t="shared" si="0"/>
        <v>0.58258201538262899</v>
      </c>
      <c r="J51" s="10">
        <f t="shared" si="1"/>
        <v>0.43246564989140229</v>
      </c>
    </row>
    <row r="52" spans="2:10">
      <c r="B52" s="4">
        <v>3336.2417695302311</v>
      </c>
      <c r="C52" s="4">
        <v>327.13804839746695</v>
      </c>
      <c r="D52" s="3"/>
      <c r="I52" s="12">
        <f t="shared" si="0"/>
        <v>-0.34467992552450516</v>
      </c>
      <c r="J52" s="10">
        <f t="shared" si="1"/>
        <v>0.23287012231778242</v>
      </c>
    </row>
    <row r="53" spans="2:10">
      <c r="B53" s="4">
        <v>4504.9665116906181</v>
      </c>
      <c r="C53" s="4">
        <v>294.17223189236381</v>
      </c>
      <c r="D53" s="3"/>
      <c r="I53" s="12">
        <f t="shared" si="0"/>
        <v>1.8430702997611903</v>
      </c>
      <c r="J53" s="10">
        <f t="shared" si="1"/>
        <v>-0.75659416291736237</v>
      </c>
    </row>
    <row r="54" spans="2:10">
      <c r="B54" s="4">
        <v>3378.2638054224863</v>
      </c>
      <c r="C54" s="4">
        <v>347.83909139955563</v>
      </c>
      <c r="D54" s="3"/>
      <c r="I54" s="12">
        <f t="shared" si="0"/>
        <v>-0.2660183594826111</v>
      </c>
      <c r="J54" s="10">
        <f t="shared" si="1"/>
        <v>0.85420897841779431</v>
      </c>
    </row>
    <row r="55" spans="2:10">
      <c r="B55" s="4">
        <v>3566.6200961323734</v>
      </c>
      <c r="C55" s="4">
        <v>293.07497080811447</v>
      </c>
      <c r="D55" s="3"/>
      <c r="I55" s="12">
        <f t="shared" si="0"/>
        <v>8.6568098704977503E-2</v>
      </c>
      <c r="J55" s="10">
        <f t="shared" si="1"/>
        <v>-0.78952829801682356</v>
      </c>
    </row>
    <row r="56" spans="2:10">
      <c r="B56" s="4">
        <v>4041.4337172236337</v>
      </c>
      <c r="C56" s="4">
        <v>352.63779287730506</v>
      </c>
      <c r="D56" s="3"/>
      <c r="I56" s="12">
        <f t="shared" si="0"/>
        <v>0.97537755831387496</v>
      </c>
      <c r="J56" s="10">
        <f t="shared" si="1"/>
        <v>0.99824131952492745</v>
      </c>
    </row>
    <row r="57" spans="2:10">
      <c r="B57" s="4">
        <v>3614.8757955876986</v>
      </c>
      <c r="C57" s="4">
        <v>365.22746093563768</v>
      </c>
      <c r="D57" s="3"/>
      <c r="I57" s="12">
        <f t="shared" si="0"/>
        <v>0.17689853627195989</v>
      </c>
      <c r="J57" s="10">
        <f t="shared" si="1"/>
        <v>1.3761184124450274</v>
      </c>
    </row>
    <row r="58" spans="2:10">
      <c r="B58" s="4">
        <v>3811.5047143814404</v>
      </c>
      <c r="C58" s="4">
        <v>372.27963523359062</v>
      </c>
      <c r="D58" s="3"/>
      <c r="I58" s="12">
        <f t="shared" si="0"/>
        <v>0.54497062875929203</v>
      </c>
      <c r="J58" s="10">
        <f t="shared" si="1"/>
        <v>1.5877884191623641</v>
      </c>
    </row>
    <row r="59" spans="2:10">
      <c r="B59" s="4">
        <v>3517.2759354945838</v>
      </c>
      <c r="C59" s="4">
        <v>317.54760249867184</v>
      </c>
      <c r="D59" s="3"/>
      <c r="I59" s="12">
        <f t="shared" si="0"/>
        <v>-5.7998427423022886E-3</v>
      </c>
      <c r="J59" s="10">
        <f t="shared" si="1"/>
        <v>-5.4985744830803519E-2</v>
      </c>
    </row>
    <row r="60" spans="2:10">
      <c r="B60" s="4">
        <v>3885.6453832681491</v>
      </c>
      <c r="C60" s="4">
        <v>339.29144421864669</v>
      </c>
      <c r="D60" s="3"/>
      <c r="I60" s="12">
        <f t="shared" si="0"/>
        <v>0.68375545910343294</v>
      </c>
      <c r="J60" s="10">
        <f t="shared" si="1"/>
        <v>0.59765256620240081</v>
      </c>
    </row>
    <row r="61" spans="2:10">
      <c r="B61" s="4">
        <v>3105.1004811029939</v>
      </c>
      <c r="C61" s="4">
        <v>286.65644913381027</v>
      </c>
      <c r="D61" s="3"/>
      <c r="I61" s="12">
        <f t="shared" si="0"/>
        <v>-0.77735614738215664</v>
      </c>
      <c r="J61" s="10">
        <f t="shared" si="1"/>
        <v>-0.98217931152193627</v>
      </c>
    </row>
    <row r="62" spans="2:10">
      <c r="B62" s="4">
        <v>3549.1749693332217</v>
      </c>
      <c r="C62" s="4">
        <v>311.81744100480626</v>
      </c>
      <c r="D62" s="3"/>
      <c r="I62" s="12">
        <f t="shared" si="0"/>
        <v>5.3912351198141473E-2</v>
      </c>
      <c r="J62" s="10">
        <f t="shared" si="1"/>
        <v>-0.22697572560170201</v>
      </c>
    </row>
    <row r="63" spans="2:10">
      <c r="B63" s="4">
        <v>3214.1560181506729</v>
      </c>
      <c r="C63" s="4">
        <v>329.44596871358925</v>
      </c>
      <c r="D63" s="3"/>
      <c r="I63" s="12">
        <f t="shared" si="0"/>
        <v>-0.57321374572162032</v>
      </c>
      <c r="J63" s="10">
        <f t="shared" si="1"/>
        <v>0.30214202175998561</v>
      </c>
    </row>
    <row r="64" spans="2:10">
      <c r="B64" s="4">
        <v>5489.3100039538449</v>
      </c>
      <c r="C64" s="4">
        <v>313.02133671046209</v>
      </c>
      <c r="D64" s="3"/>
      <c r="I64" s="12">
        <f t="shared" si="0"/>
        <v>3.6856749946670613</v>
      </c>
      <c r="J64" s="10">
        <f t="shared" si="1"/>
        <v>-0.19084096753465962</v>
      </c>
    </row>
    <row r="65" spans="2:10">
      <c r="B65" s="4">
        <v>3164.0831693037553</v>
      </c>
      <c r="C65" s="4">
        <v>305.23632712443521</v>
      </c>
      <c r="D65" s="3"/>
      <c r="I65" s="12">
        <f t="shared" si="0"/>
        <v>-0.66694572759362492</v>
      </c>
      <c r="J65" s="10">
        <f t="shared" si="1"/>
        <v>-0.42450692100480697</v>
      </c>
    </row>
    <row r="66" spans="2:10">
      <c r="B66" s="4">
        <v>3420.9937025221952</v>
      </c>
      <c r="C66" s="4">
        <v>301.98533551931814</v>
      </c>
      <c r="D66" s="3"/>
      <c r="I66" s="12">
        <f t="shared" si="0"/>
        <v>-0.18603173933668962</v>
      </c>
      <c r="J66" s="10">
        <f t="shared" si="1"/>
        <v>-0.52208497081178384</v>
      </c>
    </row>
    <row r="67" spans="2:10">
      <c r="B67" s="4">
        <v>3535.1176918068281</v>
      </c>
      <c r="C67" s="4">
        <v>316.18232475374742</v>
      </c>
      <c r="D67" s="3"/>
      <c r="I67" s="12">
        <f t="shared" si="0"/>
        <v>2.7598360430372906E-2</v>
      </c>
      <c r="J67" s="10">
        <f t="shared" si="1"/>
        <v>-9.5964361811819748E-2</v>
      </c>
    </row>
    <row r="68" spans="2:10">
      <c r="B68" s="4">
        <v>3890.6996121736433</v>
      </c>
      <c r="C68" s="4">
        <v>327.23737531161214</v>
      </c>
      <c r="D68" s="3"/>
      <c r="I68" s="12">
        <f t="shared" si="0"/>
        <v>0.69321653238079073</v>
      </c>
      <c r="J68" s="10">
        <f t="shared" si="1"/>
        <v>0.23585140549316119</v>
      </c>
    </row>
    <row r="69" spans="2:10">
      <c r="B69" s="4">
        <v>4062.6658946605471</v>
      </c>
      <c r="C69" s="4">
        <v>334.41105704955078</v>
      </c>
      <c r="D69" s="3"/>
      <c r="I69" s="12">
        <f t="shared" si="0"/>
        <v>1.0151223325068548</v>
      </c>
      <c r="J69" s="10">
        <f t="shared" si="1"/>
        <v>0.45116844070856599</v>
      </c>
    </row>
    <row r="70" spans="2:10">
      <c r="B70" s="4">
        <v>2943.3714679817213</v>
      </c>
      <c r="C70" s="4">
        <v>299.48485446431914</v>
      </c>
      <c r="D70" s="3"/>
      <c r="I70" s="12">
        <f t="shared" si="0"/>
        <v>-1.0800986770194227</v>
      </c>
      <c r="J70" s="10">
        <f t="shared" si="1"/>
        <v>-0.59713655339417204</v>
      </c>
    </row>
    <row r="71" spans="2:10">
      <c r="B71" s="4">
        <v>3736.8081353870371</v>
      </c>
      <c r="C71" s="4">
        <v>318.53080146501668</v>
      </c>
      <c r="D71" s="3"/>
      <c r="I71" s="12">
        <f t="shared" si="0"/>
        <v>0.40514518344442724</v>
      </c>
      <c r="J71" s="10">
        <f t="shared" si="1"/>
        <v>-2.5475167947997122E-2</v>
      </c>
    </row>
    <row r="72" spans="2:10">
      <c r="B72" s="4">
        <v>3829.3777454124292</v>
      </c>
      <c r="C72" s="4">
        <v>421.17945294360038</v>
      </c>
      <c r="D72" s="3"/>
      <c r="I72" s="12">
        <f t="shared" si="0"/>
        <v>0.5784273754628011</v>
      </c>
      <c r="J72" s="10">
        <f t="shared" si="1"/>
        <v>3.0555094801915579</v>
      </c>
    </row>
    <row r="73" spans="2:10">
      <c r="B73" s="4">
        <v>2979.6980207195593</v>
      </c>
      <c r="C73" s="4">
        <v>324.93520026596707</v>
      </c>
      <c r="D73" s="3"/>
      <c r="I73" s="12">
        <f t="shared" si="0"/>
        <v>-1.0120985559736826</v>
      </c>
      <c r="J73" s="10">
        <f t="shared" si="1"/>
        <v>0.16675194952571187</v>
      </c>
    </row>
    <row r="74" spans="2:10">
      <c r="B74" s="4">
        <v>2516.217056202544</v>
      </c>
      <c r="C74" s="4">
        <v>342.18296042054141</v>
      </c>
      <c r="D74" s="3"/>
      <c r="I74" s="12">
        <f t="shared" ref="I74:I111" si="2">(B74-$F$9)/$F$10</f>
        <v>-1.8796942762999154</v>
      </c>
      <c r="J74" s="10">
        <f t="shared" ref="J74:J112" si="3">(C74-$G$9)/$G$10</f>
        <v>0.68444101300185145</v>
      </c>
    </row>
    <row r="75" spans="2:10">
      <c r="B75" s="4">
        <v>2828.0074007155276</v>
      </c>
      <c r="C75" s="4">
        <v>282.11725602414401</v>
      </c>
      <c r="D75" s="3"/>
      <c r="I75" s="12">
        <f t="shared" si="2"/>
        <v>-1.296050094018562</v>
      </c>
      <c r="J75" s="10">
        <f t="shared" si="3"/>
        <v>-1.118422545937348</v>
      </c>
    </row>
    <row r="76" spans="2:10">
      <c r="B76" s="4">
        <v>3620.2107353587376</v>
      </c>
      <c r="C76" s="4">
        <v>324.65076411486092</v>
      </c>
      <c r="D76" s="3"/>
      <c r="I76" s="12">
        <f t="shared" si="2"/>
        <v>0.18688507567250459</v>
      </c>
      <c r="J76" s="10">
        <f t="shared" si="3"/>
        <v>0.15821463897841467</v>
      </c>
    </row>
    <row r="77" spans="2:10">
      <c r="B77" s="4">
        <v>3823.8143052093492</v>
      </c>
      <c r="C77" s="4">
        <v>380.35625554592406</v>
      </c>
      <c r="D77" s="3"/>
      <c r="I77" s="12">
        <f t="shared" si="2"/>
        <v>0.5680131032919622</v>
      </c>
      <c r="J77" s="10">
        <f t="shared" si="3"/>
        <v>1.8302070270321724</v>
      </c>
    </row>
    <row r="78" spans="2:10">
      <c r="B78" s="4">
        <v>3872.5128787277631</v>
      </c>
      <c r="C78" s="4">
        <v>331.40648870741563</v>
      </c>
      <c r="D78" s="3"/>
      <c r="I78" s="12">
        <f t="shared" si="2"/>
        <v>0.65917256226693199</v>
      </c>
      <c r="J78" s="10">
        <f t="shared" si="3"/>
        <v>0.36098675002813996</v>
      </c>
    </row>
    <row r="79" spans="2:10">
      <c r="B79" s="4">
        <v>3134.5821096205027</v>
      </c>
      <c r="C79" s="4">
        <v>288.5452596248025</v>
      </c>
      <c r="D79" s="3"/>
      <c r="I79" s="12">
        <f t="shared" si="2"/>
        <v>-0.72216912420701285</v>
      </c>
      <c r="J79" s="10">
        <f t="shared" si="3"/>
        <v>-0.92548693376375279</v>
      </c>
    </row>
    <row r="80" spans="2:10">
      <c r="B80" s="4">
        <v>4120.9655696678255</v>
      </c>
      <c r="C80" s="4">
        <v>342.07700385437971</v>
      </c>
      <c r="D80" s="3"/>
      <c r="I80" s="12">
        <f t="shared" si="2"/>
        <v>1.1242542114944503</v>
      </c>
      <c r="J80" s="10">
        <f t="shared" si="3"/>
        <v>0.68126074176582974</v>
      </c>
    </row>
    <row r="81" spans="2:10">
      <c r="B81" s="4">
        <v>3346.3776405521089</v>
      </c>
      <c r="C81" s="4">
        <v>314.06722843464951</v>
      </c>
      <c r="D81" s="3"/>
      <c r="I81" s="12">
        <f t="shared" si="2"/>
        <v>-0.32570646384302315</v>
      </c>
      <c r="J81" s="10">
        <f t="shared" si="3"/>
        <v>-0.15944867645804536</v>
      </c>
    </row>
    <row r="82" spans="2:10">
      <c r="B82" s="4">
        <v>3946.1964159363538</v>
      </c>
      <c r="C82" s="4">
        <v>355.30353376396715</v>
      </c>
      <c r="D82" s="3"/>
      <c r="I82" s="12">
        <f t="shared" si="2"/>
        <v>0.79710168219808097</v>
      </c>
      <c r="J82" s="10">
        <f t="shared" si="3"/>
        <v>1.0782531524074801</v>
      </c>
    </row>
    <row r="83" spans="2:10">
      <c r="B83" s="4">
        <v>3987.3242653970997</v>
      </c>
      <c r="C83" s="4">
        <v>263.36639223419616</v>
      </c>
      <c r="D83" s="3"/>
      <c r="I83" s="12">
        <f t="shared" si="2"/>
        <v>0.87408940965642135</v>
      </c>
      <c r="J83" s="10">
        <f t="shared" si="3"/>
        <v>-1.6812270508580816</v>
      </c>
    </row>
    <row r="84" spans="2:10">
      <c r="B84" s="4">
        <v>4293.3326880989725</v>
      </c>
      <c r="C84" s="4">
        <v>258.33134210825517</v>
      </c>
      <c r="D84" s="3"/>
      <c r="I84" s="12">
        <f t="shared" si="2"/>
        <v>1.4469103413565818</v>
      </c>
      <c r="J84" s="10">
        <f t="shared" si="3"/>
        <v>-1.8323533629643236</v>
      </c>
    </row>
    <row r="85" spans="2:10">
      <c r="B85" s="4">
        <v>3611.1339129099779</v>
      </c>
      <c r="C85" s="4">
        <v>327.89169157936732</v>
      </c>
      <c r="D85" s="3"/>
      <c r="I85" s="12">
        <f t="shared" si="2"/>
        <v>0.1698940600459807</v>
      </c>
      <c r="J85" s="10">
        <f t="shared" si="3"/>
        <v>0.25549061503896092</v>
      </c>
    </row>
    <row r="86" spans="2:10">
      <c r="B86" s="4">
        <v>3211.3503756684008</v>
      </c>
      <c r="C86" s="4">
        <v>250.82662703021242</v>
      </c>
      <c r="D86" s="3"/>
      <c r="I86" s="12">
        <f t="shared" si="2"/>
        <v>-0.57846566240588226</v>
      </c>
      <c r="J86" s="10">
        <f t="shared" si="3"/>
        <v>-2.0576063167153551</v>
      </c>
    </row>
    <row r="87" spans="2:10">
      <c r="B87" s="4">
        <v>4008.894604301197</v>
      </c>
      <c r="C87" s="4">
        <v>276.08458241521521</v>
      </c>
      <c r="D87" s="3"/>
      <c r="I87" s="12">
        <f t="shared" si="2"/>
        <v>0.91446719246069064</v>
      </c>
      <c r="J87" s="10">
        <f t="shared" si="3"/>
        <v>-1.2994923847381445</v>
      </c>
    </row>
    <row r="88" spans="2:10">
      <c r="B88" s="4">
        <v>3055.2145057528101</v>
      </c>
      <c r="C88" s="4">
        <v>329.26676916727001</v>
      </c>
      <c r="D88" s="3"/>
      <c r="I88" s="12">
        <f t="shared" si="2"/>
        <v>-0.87073831845626226</v>
      </c>
      <c r="J88" s="10">
        <f t="shared" si="3"/>
        <v>0.29676337291063043</v>
      </c>
    </row>
    <row r="89" spans="2:10">
      <c r="B89" s="4">
        <v>3246.7429934301713</v>
      </c>
      <c r="C89" s="4">
        <v>335.21908614407045</v>
      </c>
      <c r="D89" s="3"/>
      <c r="I89" s="12">
        <f t="shared" si="2"/>
        <v>-0.51221378573333565</v>
      </c>
      <c r="J89" s="10">
        <f t="shared" si="3"/>
        <v>0.47542131884778449</v>
      </c>
    </row>
    <row r="90" spans="2:10">
      <c r="B90" s="4">
        <v>4008.066804247911</v>
      </c>
      <c r="C90" s="4">
        <v>341.39105228734951</v>
      </c>
      <c r="D90" s="3"/>
      <c r="I90" s="12">
        <f t="shared" si="2"/>
        <v>0.91291762335537652</v>
      </c>
      <c r="J90" s="10">
        <f t="shared" si="3"/>
        <v>0.66067200321987563</v>
      </c>
    </row>
    <row r="91" spans="2:10">
      <c r="B91" s="4">
        <v>4384.0112671165343</v>
      </c>
      <c r="C91" s="4">
        <v>354.26885510213936</v>
      </c>
      <c r="D91" s="3"/>
      <c r="I91" s="12">
        <f t="shared" si="2"/>
        <v>1.6166526891634301</v>
      </c>
      <c r="J91" s="10">
        <f t="shared" si="3"/>
        <v>1.0471974197998859</v>
      </c>
    </row>
    <row r="92" spans="2:10">
      <c r="B92" s="4">
        <v>4025.5450604192524</v>
      </c>
      <c r="C92" s="4">
        <v>326.54183158815044</v>
      </c>
      <c r="D92" s="3"/>
      <c r="I92" s="12">
        <f t="shared" si="2"/>
        <v>0.94563538614165099</v>
      </c>
      <c r="J92" s="10">
        <f t="shared" si="3"/>
        <v>0.21497475973866328</v>
      </c>
    </row>
    <row r="93" spans="2:10">
      <c r="B93" s="4">
        <v>2312.738350192194</v>
      </c>
      <c r="C93" s="4">
        <v>265.77370237348464</v>
      </c>
      <c r="D93" s="3"/>
      <c r="I93" s="12">
        <f t="shared" si="2"/>
        <v>-2.2605885697604147</v>
      </c>
      <c r="J93" s="10">
        <f t="shared" si="3"/>
        <v>-1.6089719800351985</v>
      </c>
    </row>
    <row r="94" spans="2:10">
      <c r="B94" s="4">
        <v>3778.7966471971095</v>
      </c>
      <c r="C94" s="4">
        <v>365.13830109658778</v>
      </c>
      <c r="D94" s="3"/>
      <c r="I94" s="12">
        <f t="shared" si="2"/>
        <v>0.48374399534439017</v>
      </c>
      <c r="J94" s="10">
        <f t="shared" si="3"/>
        <v>1.3734422925799685</v>
      </c>
    </row>
    <row r="95" spans="2:10">
      <c r="B95" s="4">
        <v>2338.25544499852</v>
      </c>
      <c r="C95" s="4">
        <v>319.33269507582196</v>
      </c>
      <c r="D95" s="3"/>
      <c r="I95" s="12">
        <f t="shared" si="2"/>
        <v>-2.2128228060203714</v>
      </c>
      <c r="J95" s="10">
        <f t="shared" si="3"/>
        <v>-1.406445478245774E-3</v>
      </c>
    </row>
    <row r="96" spans="2:10">
      <c r="B96" s="4">
        <v>3390.0514312830683</v>
      </c>
      <c r="C96" s="4">
        <v>298.20579550965221</v>
      </c>
      <c r="D96" s="3"/>
      <c r="I96" s="12">
        <f t="shared" si="2"/>
        <v>-0.24395295759473631</v>
      </c>
      <c r="J96" s="10">
        <f t="shared" si="3"/>
        <v>-0.63552732567057602</v>
      </c>
    </row>
    <row r="97" spans="2:10">
      <c r="B97" s="4">
        <v>3088.7893208534833</v>
      </c>
      <c r="C97" s="4">
        <v>315.27558745879423</v>
      </c>
      <c r="D97" s="3"/>
      <c r="I97" s="12">
        <f t="shared" si="2"/>
        <v>-0.8078892089519617</v>
      </c>
      <c r="J97" s="10">
        <f t="shared" si="3"/>
        <v>-0.12317995252251913</v>
      </c>
    </row>
    <row r="98" spans="2:10">
      <c r="B98" s="4">
        <v>2937.3575572848004</v>
      </c>
      <c r="C98" s="4">
        <v>297.9808584862937</v>
      </c>
      <c r="D98" s="3"/>
      <c r="I98" s="12">
        <f t="shared" si="2"/>
        <v>-1.0913561904504436</v>
      </c>
      <c r="J98" s="10">
        <f t="shared" si="3"/>
        <v>-0.64227877837631719</v>
      </c>
    </row>
    <row r="99" spans="2:10">
      <c r="B99" s="4">
        <v>3344.701036741606</v>
      </c>
      <c r="C99" s="4">
        <v>257.74520838498989</v>
      </c>
      <c r="D99" s="3"/>
      <c r="I99" s="12">
        <f t="shared" si="2"/>
        <v>-0.32884491914547731</v>
      </c>
      <c r="J99" s="10">
        <f t="shared" si="3"/>
        <v>-1.8499460831523133</v>
      </c>
    </row>
    <row r="100" spans="2:10">
      <c r="B100" s="4">
        <v>3500.2077082678229</v>
      </c>
      <c r="C100" s="4">
        <v>293.52100613311944</v>
      </c>
      <c r="D100" s="3"/>
      <c r="I100" s="12">
        <f t="shared" si="2"/>
        <v>-3.775006730206365E-2</v>
      </c>
      <c r="J100" s="10">
        <f t="shared" si="3"/>
        <v>-0.77614061129056422</v>
      </c>
    </row>
    <row r="101" spans="2:10">
      <c r="B101" s="4">
        <v>3085.2150485221491</v>
      </c>
      <c r="C101" s="4">
        <v>320.5307133584285</v>
      </c>
      <c r="D101" s="3"/>
      <c r="I101" s="12">
        <f t="shared" si="2"/>
        <v>-0.81457993330819833</v>
      </c>
      <c r="J101" s="10">
        <f t="shared" si="3"/>
        <v>3.4551902573422104E-2</v>
      </c>
    </row>
    <row r="102" spans="2:10">
      <c r="B102" s="4">
        <v>4572.4208975905985</v>
      </c>
      <c r="C102" s="4">
        <v>296.95332567756839</v>
      </c>
      <c r="D102" s="3"/>
      <c r="I102" s="12">
        <f t="shared" si="2"/>
        <v>1.9693389947118947</v>
      </c>
      <c r="J102" s="10">
        <f t="shared" si="3"/>
        <v>-0.67312002922122394</v>
      </c>
    </row>
    <row r="103" spans="2:10">
      <c r="B103" s="4">
        <v>3275.623349641236</v>
      </c>
      <c r="C103" s="4">
        <v>351.3608420083799</v>
      </c>
      <c r="D103" s="3"/>
      <c r="I103" s="12">
        <f t="shared" si="2"/>
        <v>-0.45815229158690884</v>
      </c>
      <c r="J103" s="10">
        <f t="shared" si="3"/>
        <v>0.95991382114169055</v>
      </c>
    </row>
    <row r="104" spans="2:10">
      <c r="B104" s="4">
        <v>3273.870733409713</v>
      </c>
      <c r="C104" s="4">
        <v>305.16611465707007</v>
      </c>
      <c r="D104" s="3"/>
      <c r="I104" s="12">
        <f t="shared" si="2"/>
        <v>-0.46143303547555636</v>
      </c>
      <c r="J104" s="10">
        <f t="shared" si="3"/>
        <v>-0.42661433820848182</v>
      </c>
    </row>
    <row r="105" spans="2:10">
      <c r="B105" s="4">
        <v>3750.1162187743403</v>
      </c>
      <c r="C105" s="4">
        <v>344.16188430058071</v>
      </c>
      <c r="D105" s="3"/>
      <c r="I105" s="12">
        <f t="shared" si="2"/>
        <v>0.43005674848486164</v>
      </c>
      <c r="J105" s="10">
        <f t="shared" si="3"/>
        <v>0.74383813129239151</v>
      </c>
    </row>
    <row r="106" spans="2:10">
      <c r="B106" s="4">
        <v>4398.8975427169689</v>
      </c>
      <c r="C106" s="4">
        <v>293.49209486518771</v>
      </c>
      <c r="D106" s="3"/>
      <c r="I106" s="12">
        <f t="shared" si="2"/>
        <v>1.6445184916263049</v>
      </c>
      <c r="J106" s="10">
        <f t="shared" si="3"/>
        <v>-0.77700837887808583</v>
      </c>
    </row>
    <row r="107" spans="2:10">
      <c r="B107" s="4">
        <v>2945.3818195596477</v>
      </c>
      <c r="C107" s="4">
        <v>308.45947874522676</v>
      </c>
      <c r="D107" s="3"/>
      <c r="I107" s="12">
        <f t="shared" si="2"/>
        <v>-1.0763354751645686</v>
      </c>
      <c r="J107" s="10">
        <f t="shared" si="3"/>
        <v>-0.32776448436055383</v>
      </c>
    </row>
    <row r="108" spans="2:10">
      <c r="B108" s="4">
        <v>4144.6995267844195</v>
      </c>
      <c r="C108" s="4">
        <v>334.18889547504017</v>
      </c>
      <c r="D108" s="3"/>
      <c r="I108" s="12">
        <f t="shared" si="2"/>
        <v>1.1686820978526771</v>
      </c>
      <c r="J108" s="10">
        <f t="shared" si="3"/>
        <v>0.44450029270453206</v>
      </c>
    </row>
    <row r="109" spans="2:10">
      <c r="B109" s="4">
        <v>4215.4773807089696</v>
      </c>
      <c r="C109" s="4">
        <v>325.45678755267369</v>
      </c>
      <c r="D109" s="3"/>
      <c r="I109" s="12">
        <f t="shared" si="2"/>
        <v>1.3011720334917933</v>
      </c>
      <c r="J109" s="10">
        <f t="shared" si="3"/>
        <v>0.18240731761735349</v>
      </c>
    </row>
    <row r="110" spans="2:10">
      <c r="B110" s="4">
        <v>2726.1743643241502</v>
      </c>
      <c r="C110" s="4">
        <v>351.71399916488468</v>
      </c>
      <c r="D110" s="3"/>
      <c r="I110" s="12">
        <f t="shared" si="2"/>
        <v>-1.4866726078321602</v>
      </c>
      <c r="J110" s="10">
        <f t="shared" si="3"/>
        <v>0.97051378287425027</v>
      </c>
    </row>
    <row r="111" spans="2:10">
      <c r="B111" s="4">
        <v>3429.5652382722315</v>
      </c>
      <c r="C111" s="4">
        <v>286.87601885479955</v>
      </c>
      <c r="D111" s="3"/>
      <c r="I111" s="12">
        <f t="shared" si="2"/>
        <v>-0.16998657609874673</v>
      </c>
      <c r="J111" s="10">
        <f t="shared" si="3"/>
        <v>-0.97558895763204212</v>
      </c>
    </row>
    <row r="112" spans="2:10" ht="19" thickBot="1">
      <c r="B112" s="5">
        <v>3185.1190648512102</v>
      </c>
      <c r="C112" s="5">
        <v>279.54059257184559</v>
      </c>
      <c r="D112" s="3"/>
      <c r="I112" s="13">
        <f>(B112-$F$9)/$F$10</f>
        <v>-0.62756837588464986</v>
      </c>
      <c r="J112" s="11">
        <f t="shared" si="3"/>
        <v>-1.1957607323197574</v>
      </c>
    </row>
  </sheetData>
  <phoneticPr fontId="5"/>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03088-51C0-4B52-87E0-35D89584E8AF}">
  <dimension ref="A1:S132"/>
  <sheetViews>
    <sheetView topLeftCell="A2" zoomScale="168" zoomScaleNormal="200" workbookViewId="0">
      <selection activeCell="F49" sqref="F49"/>
    </sheetView>
  </sheetViews>
  <sheetFormatPr baseColWidth="10" defaultColWidth="13.7109375" defaultRowHeight="20"/>
  <cols>
    <col min="1" max="1" width="5.7109375" customWidth="1"/>
    <col min="6" max="7" width="13.7109375" customWidth="1"/>
    <col min="14" max="14" width="37.71093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10" spans="1:19">
      <c r="B10" s="74" t="s">
        <v>119</v>
      </c>
      <c r="C10" s="75" t="s">
        <v>120</v>
      </c>
      <c r="D10" s="98" t="s">
        <v>128</v>
      </c>
      <c r="E10" s="96" t="s">
        <v>129</v>
      </c>
      <c r="F10" s="96" t="s">
        <v>130</v>
      </c>
      <c r="G10" s="95" t="s">
        <v>127</v>
      </c>
      <c r="I10" s="84" t="s">
        <v>121</v>
      </c>
      <c r="N10" s="83" t="s">
        <v>122</v>
      </c>
    </row>
    <row r="11" spans="1:19">
      <c r="B11" s="89">
        <v>42614</v>
      </c>
      <c r="C11" s="93">
        <v>3200</v>
      </c>
      <c r="D11" s="99"/>
      <c r="E11" s="99"/>
      <c r="F11" s="99"/>
      <c r="G11" s="99"/>
      <c r="N11" s="73"/>
      <c r="O11" s="26"/>
      <c r="P11" s="26"/>
      <c r="Q11" s="26"/>
      <c r="R11" s="26"/>
      <c r="S11" s="26"/>
    </row>
    <row r="12" spans="1:19">
      <c r="B12" s="89">
        <v>42615</v>
      </c>
      <c r="C12" s="93">
        <v>3195</v>
      </c>
      <c r="D12" s="76"/>
      <c r="E12" s="76"/>
      <c r="F12" s="76"/>
      <c r="G12" s="76"/>
      <c r="O12" s="26"/>
      <c r="P12" s="26"/>
      <c r="Q12" s="26"/>
      <c r="R12" s="26"/>
      <c r="S12" s="26"/>
    </row>
    <row r="13" spans="1:19">
      <c r="B13" s="89">
        <v>42616</v>
      </c>
      <c r="C13" s="93">
        <v>3350</v>
      </c>
      <c r="D13" s="76"/>
      <c r="E13" s="76"/>
      <c r="F13" s="76"/>
      <c r="G13" s="76"/>
      <c r="N13" s="78"/>
      <c r="O13" s="26"/>
      <c r="P13" s="26"/>
      <c r="Q13" s="26"/>
      <c r="R13" s="26"/>
      <c r="S13" s="26"/>
    </row>
    <row r="14" spans="1:19">
      <c r="B14" s="89">
        <v>42617</v>
      </c>
      <c r="C14" s="93">
        <v>3115</v>
      </c>
      <c r="D14" s="76"/>
      <c r="E14" s="76"/>
      <c r="F14" s="76"/>
      <c r="G14" s="76"/>
      <c r="N14" s="26"/>
      <c r="O14" s="26"/>
      <c r="P14" s="26"/>
      <c r="Q14" s="26"/>
      <c r="R14" s="26"/>
      <c r="S14" s="26"/>
    </row>
    <row r="15" spans="1:19">
      <c r="B15" s="89">
        <v>42618</v>
      </c>
      <c r="C15" s="93">
        <v>3200</v>
      </c>
      <c r="D15" s="76"/>
      <c r="E15" s="76"/>
      <c r="F15" s="76"/>
      <c r="G15" s="76"/>
      <c r="N15" s="78"/>
      <c r="O15" s="26"/>
      <c r="P15" s="26"/>
      <c r="Q15" s="26"/>
      <c r="R15" s="26"/>
      <c r="S15" s="26"/>
    </row>
    <row r="16" spans="1:19">
      <c r="B16" s="89">
        <v>42619</v>
      </c>
      <c r="C16" s="93">
        <v>3155</v>
      </c>
      <c r="D16" s="76"/>
      <c r="E16" s="76"/>
      <c r="F16" s="76"/>
      <c r="G16" s="76"/>
      <c r="N16" s="26"/>
      <c r="O16" s="26"/>
      <c r="P16" s="26"/>
      <c r="Q16" s="26"/>
      <c r="R16" s="26"/>
      <c r="S16" s="26"/>
    </row>
    <row r="17" spans="2:19">
      <c r="B17" s="89">
        <v>42620</v>
      </c>
      <c r="C17" s="93">
        <v>3260</v>
      </c>
      <c r="D17" s="76"/>
      <c r="E17" s="76"/>
      <c r="F17" s="76"/>
      <c r="G17" s="76"/>
      <c r="N17" s="26"/>
      <c r="O17" s="26"/>
      <c r="P17" s="26"/>
      <c r="Q17" s="26"/>
      <c r="R17" s="26"/>
      <c r="S17" s="26"/>
    </row>
    <row r="18" spans="2:19">
      <c r="B18" s="89">
        <v>42621</v>
      </c>
      <c r="C18" s="93">
        <v>3115</v>
      </c>
      <c r="D18" s="76"/>
      <c r="E18" s="76"/>
      <c r="F18" s="76"/>
      <c r="G18" s="76"/>
      <c r="H18" s="77"/>
      <c r="I18" s="26"/>
      <c r="J18" s="26"/>
      <c r="K18" s="26"/>
      <c r="L18" s="26"/>
      <c r="M18" s="26"/>
      <c r="N18" s="26"/>
      <c r="O18" s="26"/>
      <c r="P18" s="26"/>
      <c r="Q18" s="26"/>
      <c r="R18" s="26"/>
      <c r="S18" s="26"/>
    </row>
    <row r="19" spans="2:19">
      <c r="B19" s="89">
        <v>42622</v>
      </c>
      <c r="C19" s="93">
        <v>3190</v>
      </c>
      <c r="D19" s="76"/>
      <c r="E19" s="76"/>
      <c r="F19" s="76"/>
      <c r="G19" s="76"/>
      <c r="H19" s="35"/>
      <c r="I19" s="26"/>
      <c r="J19" s="26"/>
      <c r="K19" s="26"/>
      <c r="L19" s="26"/>
      <c r="M19" s="26"/>
      <c r="N19" s="26"/>
      <c r="O19" s="26"/>
      <c r="P19" s="26"/>
      <c r="Q19" s="26"/>
      <c r="R19" s="26"/>
      <c r="S19" s="26"/>
    </row>
    <row r="20" spans="2:19">
      <c r="B20" s="89">
        <v>42623</v>
      </c>
      <c r="C20" s="93">
        <v>3635</v>
      </c>
      <c r="D20" s="76"/>
      <c r="E20" s="76"/>
      <c r="F20" s="76"/>
      <c r="G20" s="76"/>
      <c r="H20" s="77"/>
      <c r="I20" s="26"/>
      <c r="J20" s="26"/>
      <c r="K20" s="26"/>
      <c r="L20" s="26"/>
      <c r="M20" s="26"/>
      <c r="N20" s="26"/>
      <c r="O20" s="26"/>
      <c r="P20" s="26"/>
      <c r="Q20" s="26"/>
      <c r="R20" s="26"/>
      <c r="S20" s="26"/>
    </row>
    <row r="21" spans="2:19">
      <c r="B21" s="89">
        <v>42624</v>
      </c>
      <c r="C21" s="93">
        <v>3440</v>
      </c>
      <c r="D21" s="76"/>
      <c r="E21" s="76"/>
      <c r="F21" s="76"/>
      <c r="G21" s="76"/>
      <c r="H21" s="78"/>
      <c r="I21" s="26"/>
      <c r="J21" s="26"/>
      <c r="K21" s="26"/>
      <c r="L21" s="26"/>
      <c r="M21" s="26"/>
      <c r="N21" s="26"/>
      <c r="O21" s="26"/>
      <c r="P21" s="26"/>
      <c r="Q21" s="26"/>
      <c r="R21" s="26"/>
      <c r="S21" s="26"/>
    </row>
    <row r="22" spans="2:19">
      <c r="B22" s="89">
        <v>42625</v>
      </c>
      <c r="C22" s="93">
        <v>3325</v>
      </c>
      <c r="D22" s="76"/>
      <c r="E22" s="76"/>
      <c r="F22" s="76"/>
      <c r="G22" s="76"/>
      <c r="H22" s="26"/>
      <c r="I22" s="26"/>
      <c r="J22" s="26"/>
      <c r="K22" s="26"/>
      <c r="L22" s="26"/>
      <c r="M22" s="26"/>
      <c r="N22" s="26"/>
      <c r="O22" s="26"/>
      <c r="P22" s="26"/>
      <c r="Q22" s="26"/>
      <c r="R22" s="26"/>
      <c r="S22" s="26"/>
    </row>
    <row r="23" spans="2:19">
      <c r="B23" s="89">
        <v>42626</v>
      </c>
      <c r="C23" s="93">
        <v>3230</v>
      </c>
      <c r="D23" s="76"/>
      <c r="E23" s="76"/>
      <c r="F23" s="76"/>
      <c r="G23" s="76"/>
      <c r="H23" s="26"/>
      <c r="I23" s="26"/>
      <c r="J23" s="26"/>
      <c r="K23" s="26"/>
      <c r="L23" s="26"/>
      <c r="M23" s="26"/>
      <c r="N23" s="26"/>
      <c r="O23" s="26"/>
      <c r="P23" s="26"/>
      <c r="Q23" s="26"/>
      <c r="R23" s="26"/>
      <c r="S23" s="26"/>
    </row>
    <row r="24" spans="2:19">
      <c r="B24" s="89">
        <v>42627</v>
      </c>
      <c r="C24" s="93">
        <v>3150</v>
      </c>
      <c r="D24" s="76"/>
      <c r="E24" s="76"/>
      <c r="F24" s="76"/>
      <c r="G24" s="76"/>
      <c r="H24" s="26"/>
      <c r="I24" s="26"/>
      <c r="J24" s="26"/>
      <c r="K24" s="26"/>
      <c r="L24" s="26"/>
      <c r="M24" s="26"/>
      <c r="N24" s="26"/>
      <c r="O24" s="26"/>
      <c r="P24" s="26"/>
      <c r="Q24" s="26"/>
      <c r="R24" s="26"/>
      <c r="S24" s="26"/>
    </row>
    <row r="25" spans="2:19">
      <c r="B25" s="89">
        <v>42628</v>
      </c>
      <c r="C25" s="93">
        <v>3270</v>
      </c>
      <c r="D25" s="76"/>
      <c r="E25" s="76"/>
      <c r="F25" s="76"/>
      <c r="G25" s="76"/>
      <c r="H25" s="26"/>
      <c r="I25" s="26"/>
      <c r="J25" s="26"/>
      <c r="K25" s="26"/>
      <c r="L25" s="26"/>
      <c r="M25" s="26"/>
      <c r="N25" s="26"/>
      <c r="O25" s="26"/>
      <c r="P25" s="26"/>
      <c r="Q25" s="26"/>
      <c r="R25" s="26"/>
      <c r="S25" s="26"/>
    </row>
    <row r="26" spans="2:19">
      <c r="B26" s="89">
        <v>42629</v>
      </c>
      <c r="C26" s="93">
        <v>3120</v>
      </c>
      <c r="D26" s="76"/>
      <c r="E26" s="76"/>
      <c r="F26" s="76"/>
      <c r="G26" s="76"/>
      <c r="H26" s="26"/>
      <c r="I26" s="26"/>
      <c r="J26" s="26"/>
      <c r="K26" s="26"/>
      <c r="L26" s="26"/>
      <c r="M26" s="26"/>
      <c r="N26" s="26"/>
      <c r="O26" s="26"/>
      <c r="P26" s="26"/>
      <c r="Q26" s="26"/>
      <c r="R26" s="26"/>
      <c r="S26" s="26"/>
    </row>
    <row r="27" spans="2:19">
      <c r="B27" s="89">
        <v>42630</v>
      </c>
      <c r="C27" s="93">
        <v>2782</v>
      </c>
      <c r="D27" s="76"/>
      <c r="E27" s="76"/>
      <c r="F27" s="76"/>
      <c r="G27" s="76"/>
      <c r="H27" s="26"/>
      <c r="I27" s="26"/>
      <c r="J27" s="26"/>
      <c r="K27" s="26"/>
      <c r="L27" s="26"/>
      <c r="M27" s="26"/>
      <c r="N27" s="82"/>
      <c r="O27" s="26"/>
      <c r="P27" s="26"/>
      <c r="Q27" s="26"/>
      <c r="R27" s="26"/>
      <c r="S27" s="26"/>
    </row>
    <row r="28" spans="2:19">
      <c r="B28" s="89">
        <v>42631</v>
      </c>
      <c r="C28" s="93">
        <v>2759</v>
      </c>
      <c r="D28" s="76"/>
      <c r="E28" s="76"/>
      <c r="F28" s="76"/>
      <c r="G28" s="76"/>
      <c r="H28" s="26"/>
      <c r="I28" s="26"/>
      <c r="J28" s="26"/>
      <c r="K28" s="26"/>
      <c r="L28" s="26"/>
      <c r="M28" s="26"/>
      <c r="N28" s="82"/>
      <c r="O28" s="26"/>
      <c r="P28" s="26"/>
      <c r="Q28" s="26"/>
      <c r="R28" s="26"/>
      <c r="S28" s="26"/>
    </row>
    <row r="29" spans="2:19">
      <c r="B29" s="89">
        <v>42632</v>
      </c>
      <c r="C29" s="93">
        <v>2692</v>
      </c>
      <c r="D29" s="76"/>
      <c r="E29" s="76"/>
      <c r="F29" s="76"/>
      <c r="G29" s="76"/>
      <c r="H29" s="26"/>
      <c r="I29" s="26"/>
      <c r="J29" s="26"/>
      <c r="K29" s="26"/>
      <c r="L29" s="26"/>
      <c r="M29" s="36"/>
      <c r="N29" s="82"/>
      <c r="O29" s="26"/>
      <c r="P29" s="26"/>
      <c r="Q29" s="26"/>
      <c r="R29" s="26"/>
      <c r="S29" s="26"/>
    </row>
    <row r="30" spans="2:19">
      <c r="B30" s="89">
        <v>42633</v>
      </c>
      <c r="C30" s="93">
        <v>2772</v>
      </c>
      <c r="D30" s="76"/>
      <c r="E30" s="76"/>
      <c r="F30" s="76"/>
      <c r="G30" s="76"/>
      <c r="H30" s="26"/>
      <c r="I30" s="26"/>
      <c r="J30" s="26"/>
      <c r="K30" s="26"/>
      <c r="L30" s="26"/>
      <c r="M30" s="79"/>
      <c r="N30" s="82"/>
      <c r="O30" s="36"/>
      <c r="P30" s="36"/>
      <c r="Q30" s="26"/>
      <c r="R30" s="26"/>
      <c r="S30" s="26"/>
    </row>
    <row r="31" spans="2:19">
      <c r="B31" s="89">
        <v>42634</v>
      </c>
      <c r="C31" s="93">
        <v>2725</v>
      </c>
      <c r="D31" s="76"/>
      <c r="E31" s="76"/>
      <c r="F31" s="76"/>
      <c r="G31" s="76"/>
      <c r="H31" s="80"/>
      <c r="I31" s="26"/>
      <c r="J31" s="26"/>
      <c r="K31" s="26"/>
      <c r="L31" s="81"/>
      <c r="M31" s="79"/>
      <c r="N31" s="82"/>
      <c r="O31" s="79"/>
      <c r="P31" s="36"/>
      <c r="Q31" s="26"/>
      <c r="R31" s="26"/>
      <c r="S31" s="26"/>
    </row>
    <row r="32" spans="2:19">
      <c r="B32" s="89">
        <v>42635</v>
      </c>
      <c r="C32" s="93">
        <v>2626</v>
      </c>
      <c r="D32" s="76"/>
      <c r="E32" s="76"/>
      <c r="F32" s="76"/>
      <c r="G32" s="76"/>
    </row>
    <row r="33" spans="2:14">
      <c r="B33" s="89">
        <v>42636</v>
      </c>
      <c r="C33" s="93">
        <v>2746</v>
      </c>
      <c r="D33" s="76"/>
      <c r="E33" s="76"/>
      <c r="F33" s="76"/>
      <c r="G33" s="76"/>
      <c r="H33" s="91"/>
      <c r="N33" s="86"/>
    </row>
    <row r="34" spans="2:14">
      <c r="B34" s="89">
        <v>42637</v>
      </c>
      <c r="C34" s="93">
        <v>2850</v>
      </c>
      <c r="D34" s="76"/>
      <c r="E34" s="76"/>
      <c r="F34" s="76"/>
      <c r="G34" s="76"/>
    </row>
    <row r="35" spans="2:14">
      <c r="B35" s="89">
        <v>42638</v>
      </c>
      <c r="C35" s="93">
        <v>2885</v>
      </c>
      <c r="D35" s="76"/>
      <c r="E35" s="76"/>
      <c r="F35" s="76"/>
      <c r="G35" s="76"/>
    </row>
    <row r="36" spans="2:14">
      <c r="B36" s="89">
        <v>42639</v>
      </c>
      <c r="C36" s="93">
        <v>2800</v>
      </c>
      <c r="D36" s="76"/>
      <c r="E36" s="76"/>
      <c r="F36" s="76"/>
      <c r="G36" s="76"/>
    </row>
    <row r="37" spans="2:14">
      <c r="B37" s="89">
        <v>42640</v>
      </c>
      <c r="C37" s="93">
        <v>2590</v>
      </c>
      <c r="D37" s="76"/>
      <c r="E37" s="76"/>
      <c r="F37" s="76"/>
      <c r="G37" s="76"/>
    </row>
    <row r="38" spans="2:14">
      <c r="B38" s="89">
        <v>42641</v>
      </c>
      <c r="C38" s="93">
        <v>2540</v>
      </c>
      <c r="D38" s="76"/>
      <c r="E38" s="76"/>
      <c r="F38" s="76"/>
      <c r="G38" s="76"/>
    </row>
    <row r="39" spans="2:14">
      <c r="B39" s="89">
        <v>42642</v>
      </c>
      <c r="C39" s="93">
        <v>2585</v>
      </c>
      <c r="D39" s="76"/>
      <c r="E39" s="76"/>
      <c r="F39" s="76"/>
      <c r="G39" s="76"/>
    </row>
    <row r="40" spans="2:14">
      <c r="B40" s="89">
        <v>42643</v>
      </c>
      <c r="C40" s="93">
        <v>2520</v>
      </c>
      <c r="D40" s="100"/>
      <c r="E40" s="100"/>
      <c r="F40" s="100"/>
      <c r="G40" s="100"/>
    </row>
    <row r="41" spans="2:14">
      <c r="B41" s="89">
        <v>42644</v>
      </c>
      <c r="C41" s="93">
        <v>2464</v>
      </c>
      <c r="D41" s="85"/>
      <c r="E41" s="88"/>
      <c r="F41" s="92"/>
      <c r="G41" s="87"/>
    </row>
    <row r="42" spans="2:14">
      <c r="B42" s="89">
        <v>42645</v>
      </c>
      <c r="C42" s="93">
        <v>2523</v>
      </c>
      <c r="D42" s="85"/>
      <c r="E42" s="88"/>
      <c r="F42" s="92"/>
      <c r="G42" s="87"/>
    </row>
    <row r="43" spans="2:14">
      <c r="B43" s="89">
        <v>42646</v>
      </c>
      <c r="C43" s="93">
        <v>2490</v>
      </c>
      <c r="D43" s="85"/>
      <c r="E43" s="88"/>
      <c r="F43" s="92"/>
      <c r="G43" s="87"/>
    </row>
    <row r="44" spans="2:14">
      <c r="B44" s="89">
        <v>42647</v>
      </c>
      <c r="C44" s="93">
        <v>2333</v>
      </c>
      <c r="D44" s="85"/>
      <c r="E44" s="88"/>
      <c r="F44" s="92"/>
      <c r="G44" s="87"/>
    </row>
    <row r="45" spans="2:14">
      <c r="B45" s="89">
        <v>42648</v>
      </c>
      <c r="C45" s="93">
        <v>2403</v>
      </c>
      <c r="D45" s="85"/>
      <c r="E45" s="88"/>
      <c r="F45" s="92"/>
      <c r="G45" s="87"/>
    </row>
    <row r="46" spans="2:14">
      <c r="B46" s="89">
        <v>42649</v>
      </c>
      <c r="C46" s="93">
        <v>2310</v>
      </c>
      <c r="D46" s="85"/>
      <c r="E46" s="88"/>
      <c r="F46" s="92"/>
      <c r="G46" s="87"/>
    </row>
    <row r="47" spans="2:14">
      <c r="B47" s="89">
        <v>42650</v>
      </c>
      <c r="C47" s="93">
        <v>2270</v>
      </c>
      <c r="D47" s="85"/>
      <c r="E47" s="88"/>
      <c r="F47" s="92"/>
      <c r="G47" s="87"/>
    </row>
    <row r="48" spans="2:14">
      <c r="B48" s="89">
        <v>42651</v>
      </c>
      <c r="C48" s="93">
        <v>2220</v>
      </c>
      <c r="D48" s="85"/>
      <c r="E48" s="88"/>
      <c r="F48" s="92"/>
      <c r="G48" s="87"/>
    </row>
    <row r="49" spans="2:7">
      <c r="B49" s="89">
        <v>42652</v>
      </c>
      <c r="C49" s="93">
        <v>2100</v>
      </c>
      <c r="D49" s="85"/>
      <c r="E49" s="88"/>
      <c r="F49" s="92"/>
      <c r="G49" s="87"/>
    </row>
    <row r="50" spans="2:7">
      <c r="B50" s="89">
        <v>42653</v>
      </c>
      <c r="C50" s="93">
        <v>2230</v>
      </c>
      <c r="D50" s="85"/>
      <c r="E50" s="88"/>
      <c r="F50" s="92"/>
      <c r="G50" s="87"/>
    </row>
    <row r="51" spans="2:7">
      <c r="B51" s="89">
        <v>42654</v>
      </c>
      <c r="C51" s="93">
        <v>2237</v>
      </c>
      <c r="D51" s="85"/>
      <c r="E51" s="88"/>
      <c r="F51" s="92"/>
      <c r="G51" s="87"/>
    </row>
    <row r="52" spans="2:7">
      <c r="B52" s="89">
        <v>42655</v>
      </c>
      <c r="C52" s="93">
        <v>2162</v>
      </c>
      <c r="D52" s="85"/>
      <c r="E52" s="88"/>
      <c r="F52" s="92"/>
      <c r="G52" s="87"/>
    </row>
    <row r="53" spans="2:7">
      <c r="B53" s="89">
        <v>42656</v>
      </c>
      <c r="C53" s="93">
        <v>2054</v>
      </c>
      <c r="D53" s="85"/>
      <c r="E53" s="88"/>
      <c r="F53" s="92"/>
      <c r="G53" s="87"/>
    </row>
    <row r="54" spans="2:7">
      <c r="B54" s="89">
        <v>42657</v>
      </c>
      <c r="C54" s="93">
        <v>2063</v>
      </c>
      <c r="D54" s="85"/>
      <c r="E54" s="88"/>
      <c r="F54" s="92"/>
      <c r="G54" s="87"/>
    </row>
    <row r="55" spans="2:7">
      <c r="B55" s="89">
        <v>42658</v>
      </c>
      <c r="C55" s="93">
        <v>2100</v>
      </c>
      <c r="D55" s="85"/>
      <c r="E55" s="88"/>
      <c r="F55" s="92"/>
      <c r="G55" s="87"/>
    </row>
    <row r="56" spans="2:7">
      <c r="B56" s="89">
        <v>42659</v>
      </c>
      <c r="C56" s="93">
        <v>2259</v>
      </c>
      <c r="D56" s="85"/>
      <c r="E56" s="88"/>
      <c r="F56" s="92"/>
      <c r="G56" s="87"/>
    </row>
    <row r="57" spans="2:7">
      <c r="B57" s="89">
        <v>42660</v>
      </c>
      <c r="C57" s="93">
        <v>2236</v>
      </c>
      <c r="D57" s="85"/>
      <c r="E57" s="88"/>
      <c r="F57" s="92"/>
      <c r="G57" s="87"/>
    </row>
    <row r="58" spans="2:7">
      <c r="B58" s="89">
        <v>42661</v>
      </c>
      <c r="C58" s="93">
        <v>2160</v>
      </c>
      <c r="D58" s="85"/>
      <c r="E58" s="88"/>
      <c r="F58" s="92"/>
      <c r="G58" s="87"/>
    </row>
    <row r="59" spans="2:7">
      <c r="B59" s="89">
        <v>42662</v>
      </c>
      <c r="C59" s="93">
        <v>2200</v>
      </c>
      <c r="D59" s="85"/>
      <c r="E59" s="88"/>
      <c r="F59" s="92"/>
      <c r="G59" s="87"/>
    </row>
    <row r="60" spans="2:7">
      <c r="B60" s="89">
        <v>42663</v>
      </c>
      <c r="C60" s="93">
        <v>2550</v>
      </c>
      <c r="D60" s="85"/>
      <c r="E60" s="88"/>
      <c r="F60" s="92"/>
      <c r="G60" s="87"/>
    </row>
    <row r="61" spans="2:7">
      <c r="B61" s="89">
        <v>42664</v>
      </c>
      <c r="C61" s="93">
        <v>2386</v>
      </c>
      <c r="D61" s="85"/>
      <c r="E61" s="88"/>
      <c r="F61" s="92"/>
      <c r="G61" s="87"/>
    </row>
    <row r="62" spans="2:7">
      <c r="B62" s="89">
        <v>42665</v>
      </c>
      <c r="C62" s="93">
        <v>2490</v>
      </c>
      <c r="D62" s="85"/>
      <c r="E62" s="88"/>
      <c r="F62" s="92"/>
      <c r="G62" s="87"/>
    </row>
    <row r="63" spans="2:7">
      <c r="B63" s="89">
        <v>42666</v>
      </c>
      <c r="C63" s="93">
        <v>2467</v>
      </c>
      <c r="D63" s="85"/>
      <c r="E63" s="88"/>
      <c r="F63" s="92"/>
      <c r="G63" s="87"/>
    </row>
    <row r="64" spans="2:7">
      <c r="B64" s="89">
        <v>42667</v>
      </c>
      <c r="C64" s="93">
        <v>2689</v>
      </c>
      <c r="D64" s="85"/>
      <c r="E64" s="88"/>
      <c r="F64" s="92"/>
      <c r="G64" s="87"/>
    </row>
    <row r="65" spans="2:7">
      <c r="B65" s="89">
        <v>42668</v>
      </c>
      <c r="C65" s="93">
        <v>2580</v>
      </c>
      <c r="D65" s="85"/>
      <c r="E65" s="88"/>
      <c r="F65" s="92"/>
      <c r="G65" s="87"/>
    </row>
    <row r="66" spans="2:7">
      <c r="B66" s="89">
        <v>42669</v>
      </c>
      <c r="C66" s="93">
        <v>2579</v>
      </c>
      <c r="D66" s="85"/>
      <c r="E66" s="88"/>
      <c r="F66" s="92"/>
      <c r="G66" s="87"/>
    </row>
    <row r="67" spans="2:7">
      <c r="B67" s="89">
        <v>42670</v>
      </c>
      <c r="C67" s="93">
        <v>2468</v>
      </c>
      <c r="D67" s="85"/>
      <c r="E67" s="88"/>
      <c r="F67" s="92"/>
      <c r="G67" s="87"/>
    </row>
    <row r="68" spans="2:7">
      <c r="B68" s="89">
        <v>42671</v>
      </c>
      <c r="C68" s="93">
        <v>2601</v>
      </c>
      <c r="D68" s="85"/>
      <c r="E68" s="88"/>
      <c r="F68" s="92"/>
      <c r="G68" s="87"/>
    </row>
    <row r="69" spans="2:7">
      <c r="B69" s="89">
        <v>42672</v>
      </c>
      <c r="C69" s="93">
        <v>2505</v>
      </c>
      <c r="D69" s="85"/>
      <c r="E69" s="88"/>
      <c r="F69" s="92"/>
      <c r="G69" s="87"/>
    </row>
    <row r="70" spans="2:7">
      <c r="B70" s="89">
        <v>42673</v>
      </c>
      <c r="C70" s="93">
        <v>2480</v>
      </c>
      <c r="D70" s="85"/>
      <c r="E70" s="88"/>
      <c r="F70" s="92"/>
      <c r="G70" s="87"/>
    </row>
    <row r="71" spans="2:7">
      <c r="B71" s="89">
        <v>42674</v>
      </c>
      <c r="C71" s="93">
        <v>2476</v>
      </c>
      <c r="D71" s="85"/>
      <c r="E71" s="88"/>
      <c r="F71" s="92"/>
      <c r="G71" s="87"/>
    </row>
    <row r="72" spans="2:7">
      <c r="B72" s="89">
        <v>42675</v>
      </c>
      <c r="C72" s="93">
        <v>2560</v>
      </c>
      <c r="D72" s="85"/>
      <c r="E72" s="88"/>
      <c r="F72" s="92"/>
      <c r="G72" s="87"/>
    </row>
    <row r="73" spans="2:7">
      <c r="B73" s="89">
        <v>42676</v>
      </c>
      <c r="C73" s="93">
        <v>2501</v>
      </c>
      <c r="D73" s="85"/>
      <c r="E73" s="88"/>
      <c r="F73" s="92"/>
      <c r="G73" s="87"/>
    </row>
    <row r="74" spans="2:7">
      <c r="B74" s="89">
        <v>42677</v>
      </c>
      <c r="C74" s="93">
        <v>2480</v>
      </c>
      <c r="D74" s="85"/>
      <c r="E74" s="88"/>
      <c r="F74" s="92"/>
      <c r="G74" s="87"/>
    </row>
    <row r="75" spans="2:7">
      <c r="B75" s="89">
        <v>42678</v>
      </c>
      <c r="C75" s="93">
        <v>2545</v>
      </c>
      <c r="D75" s="85"/>
      <c r="E75" s="88"/>
      <c r="F75" s="92"/>
      <c r="G75" s="87"/>
    </row>
    <row r="76" spans="2:7">
      <c r="B76" s="89">
        <v>42679</v>
      </c>
      <c r="C76" s="93">
        <v>2492</v>
      </c>
      <c r="D76" s="85"/>
      <c r="E76" s="88"/>
      <c r="F76" s="92"/>
      <c r="G76" s="87"/>
    </row>
    <row r="77" spans="2:7">
      <c r="B77" s="89">
        <v>42680</v>
      </c>
      <c r="C77" s="93">
        <v>2442</v>
      </c>
      <c r="D77" s="85"/>
      <c r="E77" s="88"/>
      <c r="F77" s="92"/>
      <c r="G77" s="87"/>
    </row>
    <row r="78" spans="2:7">
      <c r="B78" s="89">
        <v>42681</v>
      </c>
      <c r="C78" s="93">
        <v>2429</v>
      </c>
      <c r="D78" s="85"/>
      <c r="E78" s="88"/>
      <c r="F78" s="92"/>
      <c r="G78" s="87"/>
    </row>
    <row r="79" spans="2:7">
      <c r="B79" s="89">
        <v>42682</v>
      </c>
      <c r="C79" s="93">
        <v>2430</v>
      </c>
      <c r="D79" s="85"/>
      <c r="E79" s="88"/>
      <c r="F79" s="92"/>
      <c r="G79" s="87"/>
    </row>
    <row r="80" spans="2:7">
      <c r="B80" s="89">
        <v>42683</v>
      </c>
      <c r="C80" s="93">
        <v>2371</v>
      </c>
      <c r="D80" s="85"/>
      <c r="E80" s="88"/>
      <c r="F80" s="92"/>
      <c r="G80" s="87"/>
    </row>
    <row r="81" spans="2:7">
      <c r="B81" s="89">
        <v>42684</v>
      </c>
      <c r="C81" s="93">
        <v>2505</v>
      </c>
      <c r="D81" s="85"/>
      <c r="E81" s="88"/>
      <c r="F81" s="92"/>
      <c r="G81" s="87"/>
    </row>
    <row r="82" spans="2:7">
      <c r="B82" s="89">
        <v>42685</v>
      </c>
      <c r="C82" s="93">
        <v>2640</v>
      </c>
      <c r="D82" s="85"/>
      <c r="E82" s="88"/>
      <c r="F82" s="92"/>
      <c r="G82" s="87"/>
    </row>
    <row r="83" spans="2:7">
      <c r="B83" s="89">
        <v>42686</v>
      </c>
      <c r="C83" s="93">
        <v>2679</v>
      </c>
      <c r="D83" s="85"/>
      <c r="E83" s="88"/>
      <c r="F83" s="92"/>
      <c r="G83" s="87"/>
    </row>
    <row r="84" spans="2:7">
      <c r="B84" s="89">
        <v>42687</v>
      </c>
      <c r="C84" s="93">
        <v>2840</v>
      </c>
      <c r="D84" s="85"/>
      <c r="E84" s="88"/>
      <c r="F84" s="92"/>
      <c r="G84" s="87"/>
    </row>
    <row r="85" spans="2:7">
      <c r="B85" s="89">
        <v>42688</v>
      </c>
      <c r="C85" s="93">
        <v>2795</v>
      </c>
      <c r="D85" s="85"/>
      <c r="E85" s="88"/>
      <c r="F85" s="92"/>
      <c r="G85" s="87"/>
    </row>
    <row r="86" spans="2:7">
      <c r="B86" s="89">
        <v>42689</v>
      </c>
      <c r="C86" s="93">
        <v>2993</v>
      </c>
      <c r="D86" s="85"/>
      <c r="E86" s="88"/>
      <c r="F86" s="92"/>
      <c r="G86" s="87"/>
    </row>
    <row r="87" spans="2:7">
      <c r="B87" s="89">
        <v>42690</v>
      </c>
      <c r="C87" s="93">
        <v>2876</v>
      </c>
      <c r="D87" s="85"/>
      <c r="E87" s="88"/>
      <c r="F87" s="92"/>
      <c r="G87" s="87"/>
    </row>
    <row r="88" spans="2:7">
      <c r="B88" s="89">
        <v>42691</v>
      </c>
      <c r="C88" s="93">
        <v>2973</v>
      </c>
      <c r="D88" s="85"/>
      <c r="E88" s="88"/>
      <c r="F88" s="92"/>
      <c r="G88" s="87"/>
    </row>
    <row r="89" spans="2:7">
      <c r="B89" s="89">
        <v>42692</v>
      </c>
      <c r="C89" s="93">
        <v>2820</v>
      </c>
      <c r="D89" s="85"/>
      <c r="E89" s="88"/>
      <c r="F89" s="92"/>
      <c r="G89" s="87"/>
    </row>
    <row r="90" spans="2:7">
      <c r="B90" s="89">
        <v>42693</v>
      </c>
      <c r="C90" s="93">
        <v>2865</v>
      </c>
      <c r="D90" s="85"/>
      <c r="E90" s="88"/>
      <c r="F90" s="92"/>
      <c r="G90" s="87"/>
    </row>
    <row r="91" spans="2:7">
      <c r="B91" s="89">
        <v>42694</v>
      </c>
      <c r="C91" s="93">
        <v>3005</v>
      </c>
      <c r="D91" s="85"/>
      <c r="E91" s="88"/>
      <c r="F91" s="92"/>
      <c r="G91" s="87"/>
    </row>
    <row r="92" spans="2:7">
      <c r="B92" s="89">
        <v>42695</v>
      </c>
      <c r="C92" s="93">
        <v>3200</v>
      </c>
      <c r="D92" s="85"/>
      <c r="E92" s="88"/>
      <c r="F92" s="92"/>
      <c r="G92" s="87"/>
    </row>
    <row r="93" spans="2:7">
      <c r="B93" s="89">
        <v>42696</v>
      </c>
      <c r="C93" s="93">
        <v>3230</v>
      </c>
      <c r="D93" s="85"/>
      <c r="E93" s="88"/>
      <c r="F93" s="92"/>
      <c r="G93" s="87"/>
    </row>
    <row r="94" spans="2:7">
      <c r="B94" s="89">
        <v>42697</v>
      </c>
      <c r="C94" s="93">
        <v>3145</v>
      </c>
      <c r="D94" s="85"/>
      <c r="E94" s="88"/>
      <c r="F94" s="92"/>
      <c r="G94" s="87"/>
    </row>
    <row r="95" spans="2:7">
      <c r="B95" s="89">
        <v>42698</v>
      </c>
      <c r="C95" s="93">
        <v>3120</v>
      </c>
      <c r="D95" s="85"/>
      <c r="E95" s="88"/>
      <c r="F95" s="92"/>
      <c r="G95" s="87"/>
    </row>
    <row r="96" spans="2:7">
      <c r="B96" s="89">
        <v>42699</v>
      </c>
      <c r="C96" s="93">
        <v>3250</v>
      </c>
      <c r="D96" s="85"/>
      <c r="E96" s="88"/>
      <c r="F96" s="92"/>
      <c r="G96" s="87"/>
    </row>
    <row r="97" spans="2:7">
      <c r="B97" s="89">
        <v>42700</v>
      </c>
      <c r="C97" s="93">
        <v>2990</v>
      </c>
      <c r="D97" s="85"/>
      <c r="E97" s="88"/>
      <c r="F97" s="92"/>
      <c r="G97" s="87"/>
    </row>
    <row r="98" spans="2:7">
      <c r="B98" s="89">
        <v>42701</v>
      </c>
      <c r="C98" s="93">
        <v>2892</v>
      </c>
      <c r="D98" s="85"/>
      <c r="E98" s="88"/>
      <c r="F98" s="92"/>
      <c r="G98" s="87"/>
    </row>
    <row r="99" spans="2:7">
      <c r="B99" s="89">
        <v>42702</v>
      </c>
      <c r="C99" s="93">
        <v>2705</v>
      </c>
      <c r="D99" s="85"/>
      <c r="E99" s="88"/>
      <c r="F99" s="92"/>
      <c r="G99" s="87"/>
    </row>
    <row r="100" spans="2:7">
      <c r="B100" s="89">
        <v>42703</v>
      </c>
      <c r="C100" s="93">
        <v>2730</v>
      </c>
      <c r="D100" s="85"/>
      <c r="E100" s="88"/>
      <c r="F100" s="92"/>
      <c r="G100" s="87"/>
    </row>
    <row r="101" spans="2:7">
      <c r="B101" s="89">
        <v>42704</v>
      </c>
      <c r="C101" s="93">
        <v>2780</v>
      </c>
      <c r="D101" s="85"/>
      <c r="E101" s="88"/>
      <c r="F101" s="92"/>
      <c r="G101" s="87"/>
    </row>
    <row r="102" spans="2:7">
      <c r="B102" s="89">
        <v>42705</v>
      </c>
      <c r="C102" s="93">
        <v>2925</v>
      </c>
      <c r="D102" s="85"/>
      <c r="E102" s="88"/>
      <c r="F102" s="92"/>
      <c r="G102" s="87"/>
    </row>
    <row r="103" spans="2:7">
      <c r="B103" s="89">
        <v>42706</v>
      </c>
      <c r="C103" s="93">
        <v>2846</v>
      </c>
      <c r="D103" s="85"/>
      <c r="E103" s="88"/>
      <c r="F103" s="92"/>
      <c r="G103" s="87"/>
    </row>
    <row r="104" spans="2:7">
      <c r="B104" s="89">
        <v>42707</v>
      </c>
      <c r="C104" s="93">
        <v>2900</v>
      </c>
      <c r="D104" s="85"/>
      <c r="E104" s="88"/>
      <c r="F104" s="92"/>
      <c r="G104" s="87"/>
    </row>
    <row r="105" spans="2:7">
      <c r="B105" s="89">
        <v>42708</v>
      </c>
      <c r="C105" s="93">
        <v>2899</v>
      </c>
      <c r="D105" s="85"/>
      <c r="E105" s="88"/>
      <c r="F105" s="92"/>
      <c r="G105" s="87"/>
    </row>
    <row r="106" spans="2:7">
      <c r="B106" s="89">
        <v>42709</v>
      </c>
      <c r="C106" s="93">
        <v>2856</v>
      </c>
      <c r="D106" s="85"/>
      <c r="E106" s="88"/>
      <c r="F106" s="92"/>
      <c r="G106" s="87"/>
    </row>
    <row r="107" spans="2:7">
      <c r="B107" s="89">
        <v>42710</v>
      </c>
      <c r="C107" s="93">
        <v>2711</v>
      </c>
      <c r="D107" s="85"/>
      <c r="E107" s="88"/>
      <c r="F107" s="92"/>
      <c r="G107" s="87"/>
    </row>
    <row r="108" spans="2:7">
      <c r="B108" s="89">
        <v>42711</v>
      </c>
      <c r="C108" s="93">
        <v>2767</v>
      </c>
      <c r="D108" s="85"/>
      <c r="E108" s="88"/>
      <c r="F108" s="92"/>
      <c r="G108" s="87"/>
    </row>
    <row r="109" spans="2:7">
      <c r="B109" s="89">
        <v>42712</v>
      </c>
      <c r="C109" s="93">
        <v>2732</v>
      </c>
      <c r="D109" s="85"/>
      <c r="E109" s="88"/>
      <c r="F109" s="92"/>
      <c r="G109" s="87"/>
    </row>
    <row r="110" spans="2:7">
      <c r="B110" s="89">
        <v>42713</v>
      </c>
      <c r="C110" s="93">
        <v>2708</v>
      </c>
      <c r="D110" s="85"/>
      <c r="E110" s="88"/>
      <c r="F110" s="92"/>
      <c r="G110" s="87"/>
    </row>
    <row r="111" spans="2:7">
      <c r="B111" s="89">
        <v>42714</v>
      </c>
      <c r="C111" s="93">
        <v>2840</v>
      </c>
      <c r="D111" s="85"/>
      <c r="E111" s="88"/>
      <c r="F111" s="92"/>
      <c r="G111" s="87"/>
    </row>
    <row r="112" spans="2:7">
      <c r="B112" s="89">
        <v>42715</v>
      </c>
      <c r="C112" s="93">
        <v>2725</v>
      </c>
      <c r="D112" s="85"/>
      <c r="E112" s="88"/>
      <c r="F112" s="92"/>
      <c r="G112" s="87"/>
    </row>
    <row r="113" spans="2:7">
      <c r="B113" s="89">
        <v>42716</v>
      </c>
      <c r="C113" s="93">
        <v>2694</v>
      </c>
      <c r="D113" s="85"/>
      <c r="E113" s="88"/>
      <c r="F113" s="92"/>
      <c r="G113" s="87"/>
    </row>
    <row r="114" spans="2:7">
      <c r="B114" s="89">
        <v>42717</v>
      </c>
      <c r="C114" s="93">
        <v>2660</v>
      </c>
      <c r="D114" s="85"/>
      <c r="E114" s="88"/>
      <c r="F114" s="92"/>
      <c r="G114" s="87"/>
    </row>
    <row r="115" spans="2:7">
      <c r="B115" s="89">
        <v>42718</v>
      </c>
      <c r="C115" s="93">
        <v>2684</v>
      </c>
      <c r="D115" s="85"/>
      <c r="E115" s="88"/>
      <c r="F115" s="92"/>
      <c r="G115" s="87"/>
    </row>
    <row r="116" spans="2:7">
      <c r="B116" s="89">
        <v>42719</v>
      </c>
      <c r="C116" s="93">
        <v>2516</v>
      </c>
      <c r="D116" s="85"/>
      <c r="E116" s="88"/>
      <c r="F116" s="92"/>
      <c r="G116" s="87"/>
    </row>
    <row r="117" spans="2:7">
      <c r="B117" s="89">
        <v>42720</v>
      </c>
      <c r="C117" s="93">
        <v>2545</v>
      </c>
      <c r="D117" s="85"/>
      <c r="E117" s="88"/>
      <c r="F117" s="92"/>
      <c r="G117" s="87"/>
    </row>
    <row r="118" spans="2:7">
      <c r="B118" s="89">
        <v>42721</v>
      </c>
      <c r="C118" s="93">
        <v>2513</v>
      </c>
      <c r="D118" s="85"/>
      <c r="E118" s="88"/>
      <c r="F118" s="92"/>
      <c r="G118" s="87"/>
    </row>
    <row r="119" spans="2:7">
      <c r="B119" s="89">
        <v>42722</v>
      </c>
      <c r="C119" s="93">
        <v>2585</v>
      </c>
      <c r="D119" s="85"/>
      <c r="E119" s="88"/>
      <c r="F119" s="92"/>
      <c r="G119" s="87"/>
    </row>
    <row r="120" spans="2:7">
      <c r="B120" s="89">
        <v>42723</v>
      </c>
      <c r="C120" s="93">
        <v>2554</v>
      </c>
      <c r="D120" s="85"/>
      <c r="E120" s="88"/>
      <c r="F120" s="92"/>
      <c r="G120" s="87"/>
    </row>
    <row r="121" spans="2:7">
      <c r="B121" s="89">
        <v>42724</v>
      </c>
      <c r="C121" s="93">
        <v>2472</v>
      </c>
      <c r="D121" s="85"/>
      <c r="E121" s="88"/>
      <c r="F121" s="92"/>
      <c r="G121" s="87"/>
    </row>
    <row r="122" spans="2:7">
      <c r="B122" s="89">
        <v>42725</v>
      </c>
      <c r="C122" s="93">
        <v>2478</v>
      </c>
      <c r="D122" s="85"/>
      <c r="E122" s="88"/>
      <c r="F122" s="92"/>
      <c r="G122" s="87"/>
    </row>
    <row r="123" spans="2:7">
      <c r="B123" s="89">
        <v>42726</v>
      </c>
      <c r="C123" s="93">
        <v>2522</v>
      </c>
      <c r="D123" s="85"/>
      <c r="E123" s="88"/>
      <c r="F123" s="92"/>
      <c r="G123" s="87"/>
    </row>
    <row r="124" spans="2:7">
      <c r="B124" s="89">
        <v>42727</v>
      </c>
      <c r="C124" s="93">
        <v>2632</v>
      </c>
      <c r="D124" s="85"/>
      <c r="E124" s="88"/>
      <c r="F124" s="92"/>
      <c r="G124" s="87"/>
    </row>
    <row r="125" spans="2:7">
      <c r="B125" s="89">
        <v>42728</v>
      </c>
      <c r="C125" s="93">
        <v>2697</v>
      </c>
      <c r="D125" s="85"/>
      <c r="E125" s="88"/>
      <c r="F125" s="92"/>
      <c r="G125" s="87"/>
    </row>
    <row r="126" spans="2:7">
      <c r="B126" s="89">
        <v>42729</v>
      </c>
      <c r="C126" s="93">
        <v>2750</v>
      </c>
      <c r="D126" s="85"/>
      <c r="E126" s="88"/>
      <c r="F126" s="92"/>
      <c r="G126" s="87"/>
    </row>
    <row r="127" spans="2:7">
      <c r="B127" s="89">
        <v>42730</v>
      </c>
      <c r="C127" s="93">
        <v>2828</v>
      </c>
      <c r="D127" s="85"/>
      <c r="E127" s="88"/>
      <c r="F127" s="92"/>
      <c r="G127" s="87"/>
    </row>
    <row r="128" spans="2:7">
      <c r="B128" s="89">
        <v>42731</v>
      </c>
      <c r="C128" s="93">
        <v>2820</v>
      </c>
      <c r="D128" s="85"/>
      <c r="E128" s="88"/>
      <c r="F128" s="92"/>
      <c r="G128" s="87"/>
    </row>
    <row r="129" spans="2:7">
      <c r="B129" s="89">
        <v>42732</v>
      </c>
      <c r="C129" s="93">
        <v>2801</v>
      </c>
      <c r="D129" s="85"/>
      <c r="E129" s="88"/>
      <c r="F129" s="92"/>
      <c r="G129" s="87"/>
    </row>
    <row r="130" spans="2:7">
      <c r="B130" s="89">
        <v>42733</v>
      </c>
      <c r="C130" s="93">
        <v>2720</v>
      </c>
      <c r="D130" s="85"/>
      <c r="E130" s="88"/>
      <c r="F130" s="92"/>
      <c r="G130" s="87"/>
    </row>
    <row r="131" spans="2:7">
      <c r="B131" s="89">
        <v>42734</v>
      </c>
      <c r="C131" s="93">
        <v>2550</v>
      </c>
      <c r="D131" s="85"/>
      <c r="E131" s="88"/>
      <c r="F131" s="92"/>
      <c r="G131" s="87"/>
    </row>
    <row r="132" spans="2:7">
      <c r="B132" s="90">
        <v>42735</v>
      </c>
      <c r="C132" s="94">
        <v>2507</v>
      </c>
      <c r="D132" s="85"/>
      <c r="E132" s="88"/>
      <c r="F132" s="92"/>
      <c r="G132" s="87"/>
    </row>
  </sheetData>
  <phoneticPr fontId="5"/>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3BE2-4F18-424E-9BFC-BB81127751B2}">
  <dimension ref="B11:D16"/>
  <sheetViews>
    <sheetView tabSelected="1" topLeftCell="A3" zoomScale="125" zoomScaleNormal="200" workbookViewId="0">
      <selection activeCell="L22" sqref="L22"/>
    </sheetView>
  </sheetViews>
  <sheetFormatPr baseColWidth="10" defaultRowHeight="20"/>
  <sheetData>
    <row r="11" spans="2:4" ht="21" thickBot="1"/>
    <row r="12" spans="2:4">
      <c r="B12" s="120"/>
      <c r="C12" s="121" t="s">
        <v>131</v>
      </c>
      <c r="D12" s="122" t="s">
        <v>132</v>
      </c>
    </row>
    <row r="13" spans="2:4">
      <c r="B13" s="123"/>
      <c r="C13" s="124" t="s">
        <v>134</v>
      </c>
      <c r="D13" s="125" t="s">
        <v>135</v>
      </c>
    </row>
    <row r="14" spans="2:4">
      <c r="B14" s="126" t="s">
        <v>133</v>
      </c>
      <c r="C14" s="127">
        <v>85</v>
      </c>
      <c r="D14" s="128">
        <v>89</v>
      </c>
    </row>
    <row r="15" spans="2:4">
      <c r="B15" s="126" t="s">
        <v>136</v>
      </c>
      <c r="C15" s="127">
        <v>79</v>
      </c>
      <c r="D15" s="128">
        <v>82</v>
      </c>
    </row>
    <row r="16" spans="2:4" ht="21" thickBot="1">
      <c r="B16" s="129" t="s">
        <v>137</v>
      </c>
      <c r="C16" s="130">
        <v>4</v>
      </c>
      <c r="D16" s="131">
        <v>10</v>
      </c>
    </row>
  </sheetData>
  <phoneticPr fontId="5"/>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20FC2-B7B9-4C49-A7A9-5B5DB6B08C84}">
  <dimension ref="B11:D19"/>
  <sheetViews>
    <sheetView workbookViewId="0">
      <selection activeCell="G26" sqref="G26"/>
    </sheetView>
  </sheetViews>
  <sheetFormatPr baseColWidth="10" defaultRowHeight="20"/>
  <sheetData>
    <row r="11" spans="2:4" ht="21" thickBot="1"/>
    <row r="12" spans="2:4">
      <c r="B12" s="112"/>
      <c r="C12" s="106" t="s">
        <v>131</v>
      </c>
      <c r="D12" s="107" t="s">
        <v>132</v>
      </c>
    </row>
    <row r="13" spans="2:4">
      <c r="B13" s="113"/>
      <c r="C13" s="111" t="s">
        <v>134</v>
      </c>
      <c r="D13" s="116" t="s">
        <v>135</v>
      </c>
    </row>
    <row r="14" spans="2:4">
      <c r="B14" s="114" t="s">
        <v>133</v>
      </c>
      <c r="C14" s="91">
        <v>85</v>
      </c>
      <c r="D14" s="108">
        <v>89</v>
      </c>
    </row>
    <row r="15" spans="2:4">
      <c r="B15" s="114" t="s">
        <v>136</v>
      </c>
      <c r="C15" s="91">
        <v>79</v>
      </c>
      <c r="D15" s="108">
        <v>82</v>
      </c>
    </row>
    <row r="16" spans="2:4" ht="21" thickBot="1">
      <c r="B16" s="115" t="s">
        <v>137</v>
      </c>
      <c r="C16" s="109">
        <v>4</v>
      </c>
      <c r="D16" s="110">
        <v>10</v>
      </c>
    </row>
    <row r="17" spans="2:4" ht="21" thickBot="1"/>
    <row r="18" spans="2:4" ht="21" thickBot="1">
      <c r="B18" s="119" t="s">
        <v>138</v>
      </c>
      <c r="C18" s="117">
        <f>(C14-C15)/C16</f>
        <v>1.5</v>
      </c>
      <c r="D18" s="118">
        <f>(D14-D15)/D16</f>
        <v>0.7</v>
      </c>
    </row>
    <row r="19" spans="2:4" ht="21" thickBot="1">
      <c r="B19" s="115" t="s">
        <v>139</v>
      </c>
      <c r="C19" s="109">
        <f>1-_xlfn.NORM.S.DIST(C18,1)</f>
        <v>6.6807201268858085E-2</v>
      </c>
      <c r="D19" s="110">
        <f>1-_xlfn.NORM.S.DIST(D18,1)</f>
        <v>0.24196365222307303</v>
      </c>
    </row>
  </sheetData>
  <phoneticPr fontId="5"/>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88943-B2C4-4AC7-A9A7-E06DAEDC88A0}">
  <sheetPr>
    <tabColor rgb="FFFF0000"/>
  </sheetPr>
  <dimension ref="A1:S132"/>
  <sheetViews>
    <sheetView topLeftCell="F6" zoomScaleNormal="100" workbookViewId="0">
      <selection activeCell="H2" sqref="H2"/>
    </sheetView>
  </sheetViews>
  <sheetFormatPr baseColWidth="10" defaultColWidth="13.7109375" defaultRowHeight="20"/>
  <cols>
    <col min="1" max="1" width="5.7109375" customWidth="1"/>
    <col min="6" max="7" width="13.7109375" customWidth="1"/>
    <col min="14" max="14" width="37.7109375" bestFit="1" customWidth="1"/>
  </cols>
  <sheetData>
    <row r="1" spans="1:19">
      <c r="A1" s="1"/>
      <c r="B1" s="1"/>
      <c r="C1" s="1"/>
      <c r="D1" s="1"/>
      <c r="E1" s="1"/>
      <c r="F1" s="1"/>
      <c r="G1" s="1"/>
      <c r="H1" s="1"/>
      <c r="I1" s="1"/>
      <c r="J1" s="1"/>
    </row>
    <row r="2" spans="1:19">
      <c r="A2" s="1"/>
      <c r="B2" s="1"/>
      <c r="C2" s="1"/>
      <c r="D2" s="1"/>
      <c r="E2" s="1"/>
      <c r="F2" s="1"/>
      <c r="G2" s="1"/>
      <c r="H2" s="1"/>
      <c r="I2" s="1"/>
      <c r="J2" s="1"/>
    </row>
    <row r="3" spans="1:19">
      <c r="A3" s="1"/>
      <c r="B3" s="1"/>
      <c r="C3" s="1"/>
      <c r="D3" s="1"/>
      <c r="E3" s="1"/>
      <c r="F3" s="1"/>
      <c r="G3" s="1"/>
      <c r="H3" s="1"/>
      <c r="I3" s="1"/>
      <c r="J3" s="1"/>
    </row>
    <row r="4" spans="1:19">
      <c r="A4" s="1"/>
      <c r="B4" s="1"/>
      <c r="C4" s="1"/>
      <c r="D4" s="1"/>
      <c r="E4" s="1"/>
      <c r="F4" s="1"/>
      <c r="G4" s="1"/>
      <c r="H4" s="1"/>
      <c r="I4" s="1"/>
      <c r="J4" s="1"/>
    </row>
    <row r="5" spans="1:19">
      <c r="A5" s="1"/>
      <c r="B5" s="1"/>
      <c r="C5" s="1"/>
      <c r="D5" s="1"/>
      <c r="E5" s="1"/>
      <c r="F5" s="1"/>
      <c r="G5" s="1"/>
      <c r="H5" s="1"/>
      <c r="I5" s="1"/>
      <c r="J5" s="1"/>
    </row>
    <row r="6" spans="1:19">
      <c r="A6" s="1"/>
      <c r="B6" s="1"/>
      <c r="C6" s="1"/>
      <c r="D6" s="1"/>
      <c r="E6" s="1"/>
      <c r="F6" s="1"/>
      <c r="G6" s="1"/>
      <c r="H6" s="1"/>
      <c r="I6" s="1"/>
      <c r="J6" s="1"/>
    </row>
    <row r="10" spans="1:19">
      <c r="B10" s="74" t="s">
        <v>119</v>
      </c>
      <c r="C10" s="75" t="s">
        <v>120</v>
      </c>
      <c r="D10" s="98" t="s">
        <v>128</v>
      </c>
      <c r="E10" s="96" t="s">
        <v>129</v>
      </c>
      <c r="F10" s="96" t="s">
        <v>130</v>
      </c>
      <c r="G10" s="95" t="s">
        <v>127</v>
      </c>
      <c r="I10" s="84" t="s">
        <v>121</v>
      </c>
      <c r="N10" s="83" t="s">
        <v>122</v>
      </c>
    </row>
    <row r="11" spans="1:19">
      <c r="B11" s="89">
        <v>42614</v>
      </c>
      <c r="C11" s="97">
        <v>3200</v>
      </c>
      <c r="D11" s="99"/>
      <c r="E11" s="99"/>
      <c r="F11" s="99"/>
      <c r="G11" s="99"/>
      <c r="N11" s="73" t="s">
        <v>123</v>
      </c>
      <c r="O11" s="26"/>
      <c r="P11" s="26"/>
      <c r="Q11" s="26"/>
      <c r="R11" s="26"/>
      <c r="S11" s="26"/>
    </row>
    <row r="12" spans="1:19">
      <c r="B12" s="89">
        <v>42615</v>
      </c>
      <c r="C12" s="97">
        <v>3195</v>
      </c>
      <c r="D12" s="76"/>
      <c r="E12" s="76"/>
      <c r="F12" s="76"/>
      <c r="G12" s="76"/>
      <c r="O12" s="26"/>
      <c r="P12" s="26"/>
      <c r="Q12" s="26"/>
      <c r="R12" s="26"/>
      <c r="S12" s="26"/>
    </row>
    <row r="13" spans="1:19">
      <c r="B13" s="89">
        <v>42616</v>
      </c>
      <c r="C13" s="97">
        <v>3350</v>
      </c>
      <c r="D13" s="76"/>
      <c r="E13" s="76"/>
      <c r="F13" s="76"/>
      <c r="G13" s="76"/>
      <c r="N13" s="78" t="s">
        <v>124</v>
      </c>
      <c r="O13" s="26"/>
      <c r="P13" s="26"/>
      <c r="Q13" s="26"/>
      <c r="R13" s="26"/>
      <c r="S13" s="26"/>
    </row>
    <row r="14" spans="1:19">
      <c r="B14" s="89">
        <v>42617</v>
      </c>
      <c r="C14" s="97">
        <v>3115</v>
      </c>
      <c r="D14" s="76"/>
      <c r="E14" s="76"/>
      <c r="F14" s="76"/>
      <c r="G14" s="76"/>
      <c r="N14" s="26"/>
      <c r="O14" s="26"/>
      <c r="P14" s="26"/>
      <c r="Q14" s="26"/>
      <c r="R14" s="26"/>
      <c r="S14" s="26"/>
    </row>
    <row r="15" spans="1:19">
      <c r="B15" s="89">
        <v>42618</v>
      </c>
      <c r="C15" s="97">
        <v>3200</v>
      </c>
      <c r="D15" s="76"/>
      <c r="E15" s="76"/>
      <c r="F15" s="76"/>
      <c r="G15" s="76"/>
      <c r="N15" s="78" t="s">
        <v>125</v>
      </c>
      <c r="O15" s="26"/>
      <c r="P15" s="26"/>
      <c r="Q15" s="26"/>
      <c r="R15" s="26"/>
      <c r="S15" s="26"/>
    </row>
    <row r="16" spans="1:19">
      <c r="B16" s="89">
        <v>42619</v>
      </c>
      <c r="C16" s="97">
        <v>3155</v>
      </c>
      <c r="D16" s="76"/>
      <c r="E16" s="76"/>
      <c r="F16" s="76"/>
      <c r="G16" s="76"/>
      <c r="N16" s="26"/>
      <c r="O16" s="26"/>
      <c r="P16" s="26"/>
      <c r="Q16" s="26"/>
      <c r="R16" s="26"/>
      <c r="S16" s="26"/>
    </row>
    <row r="17" spans="2:19">
      <c r="B17" s="89">
        <v>42620</v>
      </c>
      <c r="C17" s="97">
        <v>3260</v>
      </c>
      <c r="D17" s="76"/>
      <c r="E17" s="76"/>
      <c r="F17" s="76"/>
      <c r="G17" s="76"/>
      <c r="N17" s="26"/>
      <c r="O17" s="26"/>
      <c r="P17" s="26"/>
      <c r="Q17" s="26"/>
      <c r="R17" s="26"/>
      <c r="S17" s="26"/>
    </row>
    <row r="18" spans="2:19">
      <c r="B18" s="89">
        <v>42621</v>
      </c>
      <c r="C18" s="97">
        <v>3115</v>
      </c>
      <c r="D18" s="76"/>
      <c r="E18" s="76"/>
      <c r="F18" s="76"/>
      <c r="G18" s="76"/>
      <c r="H18" s="77"/>
      <c r="I18" s="26"/>
      <c r="J18" s="26"/>
      <c r="K18" s="26"/>
      <c r="L18" s="26"/>
      <c r="M18" s="26"/>
      <c r="N18" s="26"/>
      <c r="O18" s="26"/>
      <c r="P18" s="26"/>
      <c r="Q18" s="26"/>
      <c r="R18" s="26"/>
      <c r="S18" s="26"/>
    </row>
    <row r="19" spans="2:19">
      <c r="B19" s="89">
        <v>42622</v>
      </c>
      <c r="C19" s="97">
        <v>3190</v>
      </c>
      <c r="D19" s="76"/>
      <c r="E19" s="76"/>
      <c r="F19" s="76"/>
      <c r="G19" s="76"/>
      <c r="H19" s="35"/>
      <c r="I19" s="26"/>
      <c r="J19" s="26"/>
      <c r="K19" s="26"/>
      <c r="L19" s="26"/>
      <c r="M19" s="26"/>
      <c r="N19" s="26"/>
      <c r="O19" s="26"/>
      <c r="P19" s="26"/>
      <c r="Q19" s="26"/>
      <c r="R19" s="26"/>
      <c r="S19" s="26"/>
    </row>
    <row r="20" spans="2:19">
      <c r="B20" s="89">
        <v>42623</v>
      </c>
      <c r="C20" s="97">
        <v>3635</v>
      </c>
      <c r="D20" s="76"/>
      <c r="E20" s="76"/>
      <c r="F20" s="76"/>
      <c r="G20" s="76"/>
      <c r="H20" s="77"/>
      <c r="I20" s="26"/>
      <c r="J20" s="26"/>
      <c r="K20" s="26"/>
      <c r="L20" s="26"/>
      <c r="M20" s="26"/>
      <c r="N20" s="26"/>
      <c r="O20" s="26"/>
      <c r="P20" s="26"/>
      <c r="Q20" s="26"/>
      <c r="R20" s="26"/>
      <c r="S20" s="26"/>
    </row>
    <row r="21" spans="2:19">
      <c r="B21" s="89">
        <v>42624</v>
      </c>
      <c r="C21" s="97">
        <v>3440</v>
      </c>
      <c r="D21" s="76"/>
      <c r="E21" s="76"/>
      <c r="F21" s="76"/>
      <c r="G21" s="76"/>
      <c r="H21" s="78"/>
      <c r="I21" s="26"/>
      <c r="J21" s="26"/>
      <c r="K21" s="26"/>
      <c r="L21" s="26"/>
      <c r="M21" s="26"/>
      <c r="N21" s="26"/>
      <c r="O21" s="26"/>
      <c r="P21" s="26"/>
      <c r="Q21" s="26"/>
      <c r="R21" s="26"/>
      <c r="S21" s="26"/>
    </row>
    <row r="22" spans="2:19">
      <c r="B22" s="89">
        <v>42625</v>
      </c>
      <c r="C22" s="97">
        <v>3325</v>
      </c>
      <c r="D22" s="76"/>
      <c r="E22" s="76"/>
      <c r="F22" s="76"/>
      <c r="G22" s="76"/>
      <c r="H22" s="26"/>
      <c r="I22" s="26"/>
      <c r="J22" s="26"/>
      <c r="K22" s="26"/>
      <c r="L22" s="26"/>
      <c r="M22" s="26"/>
      <c r="N22" s="26"/>
      <c r="O22" s="26"/>
      <c r="P22" s="26"/>
      <c r="Q22" s="26"/>
      <c r="R22" s="26"/>
      <c r="S22" s="26"/>
    </row>
    <row r="23" spans="2:19">
      <c r="B23" s="89">
        <v>42626</v>
      </c>
      <c r="C23" s="97">
        <v>3230</v>
      </c>
      <c r="D23" s="76"/>
      <c r="E23" s="76"/>
      <c r="F23" s="76"/>
      <c r="G23" s="76"/>
      <c r="H23" s="26"/>
      <c r="I23" s="26"/>
      <c r="J23" s="26"/>
      <c r="K23" s="26"/>
      <c r="L23" s="26"/>
      <c r="M23" s="26"/>
      <c r="N23" s="26"/>
      <c r="O23" s="26"/>
      <c r="P23" s="26"/>
      <c r="Q23" s="26"/>
      <c r="R23" s="26"/>
      <c r="S23" s="26"/>
    </row>
    <row r="24" spans="2:19">
      <c r="B24" s="89">
        <v>42627</v>
      </c>
      <c r="C24" s="97">
        <v>3150</v>
      </c>
      <c r="D24" s="76"/>
      <c r="E24" s="76"/>
      <c r="F24" s="76"/>
      <c r="G24" s="76"/>
      <c r="H24" s="26"/>
      <c r="I24" s="26"/>
      <c r="J24" s="26"/>
      <c r="K24" s="26"/>
      <c r="L24" s="26"/>
      <c r="M24" s="26"/>
      <c r="N24" s="26"/>
      <c r="O24" s="26"/>
      <c r="P24" s="26"/>
      <c r="Q24" s="26"/>
      <c r="R24" s="26"/>
      <c r="S24" s="26"/>
    </row>
    <row r="25" spans="2:19">
      <c r="B25" s="89">
        <v>42628</v>
      </c>
      <c r="C25" s="97">
        <v>3270</v>
      </c>
      <c r="D25" s="76"/>
      <c r="E25" s="76"/>
      <c r="F25" s="76"/>
      <c r="G25" s="76"/>
      <c r="H25" s="26"/>
      <c r="I25" s="26"/>
      <c r="J25" s="26"/>
      <c r="K25" s="26"/>
      <c r="L25" s="26"/>
      <c r="M25" s="26"/>
      <c r="N25" s="26"/>
      <c r="O25" s="26"/>
      <c r="P25" s="26"/>
      <c r="Q25" s="26"/>
      <c r="R25" s="26"/>
      <c r="S25" s="26"/>
    </row>
    <row r="26" spans="2:19">
      <c r="B26" s="89">
        <v>42629</v>
      </c>
      <c r="C26" s="97">
        <v>3120</v>
      </c>
      <c r="D26" s="76"/>
      <c r="E26" s="76"/>
      <c r="F26" s="76"/>
      <c r="G26" s="76"/>
      <c r="H26" s="26"/>
      <c r="I26" s="26"/>
      <c r="J26" s="26"/>
      <c r="K26" s="26"/>
      <c r="L26" s="26"/>
      <c r="M26" s="26"/>
      <c r="N26" s="26"/>
      <c r="O26" s="26"/>
      <c r="P26" s="26"/>
      <c r="Q26" s="26"/>
      <c r="R26" s="26"/>
      <c r="S26" s="26"/>
    </row>
    <row r="27" spans="2:19">
      <c r="B27" s="89">
        <v>42630</v>
      </c>
      <c r="C27" s="97">
        <v>2782</v>
      </c>
      <c r="D27" s="76"/>
      <c r="E27" s="76"/>
      <c r="F27" s="76"/>
      <c r="G27" s="76"/>
      <c r="H27" s="26"/>
      <c r="I27" s="26"/>
      <c r="J27" s="26"/>
      <c r="K27" s="26"/>
      <c r="L27" s="26"/>
      <c r="M27" s="26"/>
      <c r="N27" s="82"/>
      <c r="O27" s="26"/>
      <c r="P27" s="26"/>
      <c r="Q27" s="26"/>
      <c r="R27" s="26"/>
      <c r="S27" s="26"/>
    </row>
    <row r="28" spans="2:19">
      <c r="B28" s="89">
        <v>42631</v>
      </c>
      <c r="C28" s="97">
        <v>2759</v>
      </c>
      <c r="D28" s="76"/>
      <c r="E28" s="76"/>
      <c r="F28" s="76"/>
      <c r="G28" s="76"/>
      <c r="H28" s="26"/>
      <c r="I28" s="26"/>
      <c r="J28" s="26"/>
      <c r="K28" s="26"/>
      <c r="L28" s="26"/>
      <c r="M28" s="26"/>
      <c r="N28" s="82"/>
      <c r="O28" s="26"/>
      <c r="P28" s="26"/>
      <c r="Q28" s="26"/>
      <c r="R28" s="26"/>
      <c r="S28" s="26"/>
    </row>
    <row r="29" spans="2:19">
      <c r="B29" s="89">
        <v>42632</v>
      </c>
      <c r="C29" s="97">
        <v>2692</v>
      </c>
      <c r="D29" s="76"/>
      <c r="E29" s="76"/>
      <c r="F29" s="76"/>
      <c r="G29" s="76"/>
      <c r="H29" s="26"/>
      <c r="I29" s="26"/>
      <c r="J29" s="26"/>
      <c r="K29" s="26"/>
      <c r="L29" s="26"/>
      <c r="M29" s="36"/>
      <c r="N29" s="82"/>
      <c r="O29" s="26"/>
      <c r="P29" s="26"/>
      <c r="Q29" s="26"/>
      <c r="R29" s="26"/>
      <c r="S29" s="26"/>
    </row>
    <row r="30" spans="2:19">
      <c r="B30" s="89">
        <v>42633</v>
      </c>
      <c r="C30" s="97">
        <v>2772</v>
      </c>
      <c r="D30" s="76"/>
      <c r="E30" s="76"/>
      <c r="F30" s="76"/>
      <c r="G30" s="76"/>
      <c r="H30" s="26"/>
      <c r="I30" s="26"/>
      <c r="J30" s="26"/>
      <c r="K30" s="26"/>
      <c r="L30" s="26"/>
      <c r="M30" s="79"/>
      <c r="N30" s="82"/>
      <c r="O30" s="36"/>
      <c r="P30" s="36"/>
      <c r="Q30" s="26"/>
      <c r="R30" s="26"/>
      <c r="S30" s="26"/>
    </row>
    <row r="31" spans="2:19">
      <c r="B31" s="89">
        <v>42634</v>
      </c>
      <c r="C31" s="97">
        <v>2725</v>
      </c>
      <c r="D31" s="76"/>
      <c r="E31" s="76"/>
      <c r="F31" s="76"/>
      <c r="G31" s="76"/>
      <c r="H31" s="80"/>
      <c r="I31" s="26"/>
      <c r="J31" s="26"/>
      <c r="K31" s="26"/>
      <c r="L31" s="81"/>
      <c r="M31" s="79"/>
      <c r="N31" s="82"/>
      <c r="O31" s="79"/>
      <c r="P31" s="36"/>
      <c r="Q31" s="26"/>
      <c r="R31" s="26"/>
      <c r="S31" s="26"/>
    </row>
    <row r="32" spans="2:19">
      <c r="B32" s="89">
        <v>42635</v>
      </c>
      <c r="C32" s="97">
        <v>2626</v>
      </c>
      <c r="D32" s="76"/>
      <c r="E32" s="76"/>
      <c r="F32" s="76"/>
      <c r="G32" s="76"/>
    </row>
    <row r="33" spans="2:14">
      <c r="B33" s="89">
        <v>42636</v>
      </c>
      <c r="C33" s="97">
        <v>2746</v>
      </c>
      <c r="D33" s="76"/>
      <c r="E33" s="76"/>
      <c r="F33" s="76"/>
      <c r="G33" s="76"/>
      <c r="H33" s="91"/>
      <c r="N33" s="86" t="s">
        <v>126</v>
      </c>
    </row>
    <row r="34" spans="2:14">
      <c r="B34" s="89">
        <v>42637</v>
      </c>
      <c r="C34" s="97">
        <v>2850</v>
      </c>
      <c r="D34" s="76"/>
      <c r="E34" s="76"/>
      <c r="F34" s="76"/>
      <c r="G34" s="76"/>
    </row>
    <row r="35" spans="2:14">
      <c r="B35" s="89">
        <v>42638</v>
      </c>
      <c r="C35" s="97">
        <v>2885</v>
      </c>
      <c r="D35" s="76"/>
      <c r="E35" s="76"/>
      <c r="F35" s="76"/>
      <c r="G35" s="76"/>
    </row>
    <row r="36" spans="2:14">
      <c r="B36" s="89">
        <v>42639</v>
      </c>
      <c r="C36" s="97">
        <v>2800</v>
      </c>
      <c r="D36" s="76"/>
      <c r="E36" s="76"/>
      <c r="F36" s="76"/>
      <c r="G36" s="76"/>
    </row>
    <row r="37" spans="2:14">
      <c r="B37" s="89">
        <v>42640</v>
      </c>
      <c r="C37" s="97">
        <v>2590</v>
      </c>
      <c r="D37" s="76"/>
      <c r="E37" s="76"/>
      <c r="F37" s="76"/>
      <c r="G37" s="76"/>
    </row>
    <row r="38" spans="2:14">
      <c r="B38" s="89">
        <v>42641</v>
      </c>
      <c r="C38" s="97">
        <v>2540</v>
      </c>
      <c r="D38" s="76"/>
      <c r="E38" s="76"/>
      <c r="F38" s="76"/>
      <c r="G38" s="76"/>
    </row>
    <row r="39" spans="2:14">
      <c r="B39" s="89">
        <v>42642</v>
      </c>
      <c r="C39" s="97">
        <v>2585</v>
      </c>
      <c r="D39" s="76"/>
      <c r="E39" s="76"/>
      <c r="F39" s="76"/>
      <c r="G39" s="76"/>
    </row>
    <row r="40" spans="2:14">
      <c r="B40" s="89">
        <v>42643</v>
      </c>
      <c r="C40" s="101">
        <v>2520</v>
      </c>
      <c r="D40" s="100"/>
      <c r="E40" s="100"/>
      <c r="F40" s="100"/>
      <c r="G40" s="100"/>
    </row>
    <row r="41" spans="2:14">
      <c r="B41" s="89">
        <v>42644</v>
      </c>
      <c r="C41" s="97">
        <v>2464</v>
      </c>
      <c r="D41" s="102">
        <f>AVERAGE(C11:C41)</f>
        <v>2976.9677419354839</v>
      </c>
      <c r="E41" s="102">
        <f>D41-2*G41</f>
        <v>2352.871492121199</v>
      </c>
      <c r="F41" s="104">
        <f>D41+2*G41</f>
        <v>3601.0639917497688</v>
      </c>
      <c r="G41" s="102">
        <f>_xlfn.STDEV.S(C11:C41)</f>
        <v>312.04812490714244</v>
      </c>
    </row>
    <row r="42" spans="2:14">
      <c r="B42" s="89">
        <v>42645</v>
      </c>
      <c r="C42" s="93">
        <v>2523</v>
      </c>
      <c r="D42" s="88">
        <f t="shared" ref="D42:D105" si="0">AVERAGE(C12:C42)</f>
        <v>2955.1290322580644</v>
      </c>
      <c r="E42" s="88">
        <f t="shared" ref="E42:E105" si="1">D42-2*G42</f>
        <v>2316.0902244776103</v>
      </c>
      <c r="F42" s="87">
        <f t="shared" ref="F42:F105" si="2">D42+2*G42</f>
        <v>3594.1678400385185</v>
      </c>
      <c r="G42" s="88">
        <f t="shared" ref="G42:G105" si="3">_xlfn.STDEV.S(C12:C42)</f>
        <v>319.51940389022712</v>
      </c>
    </row>
    <row r="43" spans="2:14">
      <c r="B43" s="89">
        <v>42646</v>
      </c>
      <c r="C43" s="93">
        <v>2490</v>
      </c>
      <c r="D43" s="88">
        <f t="shared" si="0"/>
        <v>2932.3870967741937</v>
      </c>
      <c r="E43" s="88">
        <f t="shared" si="1"/>
        <v>2278.6232908178736</v>
      </c>
      <c r="F43" s="87">
        <f t="shared" si="2"/>
        <v>3586.1509027305137</v>
      </c>
      <c r="G43" s="88">
        <f t="shared" si="3"/>
        <v>326.88190297816016</v>
      </c>
    </row>
    <row r="44" spans="2:14">
      <c r="B44" s="89">
        <v>42647</v>
      </c>
      <c r="C44" s="93">
        <v>2333</v>
      </c>
      <c r="D44" s="88">
        <f t="shared" si="0"/>
        <v>2899.5806451612902</v>
      </c>
      <c r="E44" s="88">
        <f t="shared" si="1"/>
        <v>2230.5461619057946</v>
      </c>
      <c r="F44" s="87">
        <f t="shared" si="2"/>
        <v>3568.6151284167859</v>
      </c>
      <c r="G44" s="88">
        <f t="shared" si="3"/>
        <v>334.51724162774781</v>
      </c>
    </row>
    <row r="45" spans="2:14">
      <c r="B45" s="89">
        <v>42648</v>
      </c>
      <c r="C45" s="93">
        <v>2403</v>
      </c>
      <c r="D45" s="88">
        <f t="shared" si="0"/>
        <v>2876.6129032258063</v>
      </c>
      <c r="E45" s="88">
        <f t="shared" si="1"/>
        <v>2189.5042408015188</v>
      </c>
      <c r="F45" s="87">
        <f t="shared" si="2"/>
        <v>3563.7215656500939</v>
      </c>
      <c r="G45" s="88">
        <f t="shared" si="3"/>
        <v>343.55433121214367</v>
      </c>
    </row>
    <row r="46" spans="2:14">
      <c r="B46" s="89">
        <v>42649</v>
      </c>
      <c r="C46" s="93">
        <v>2310</v>
      </c>
      <c r="D46" s="88">
        <f t="shared" si="0"/>
        <v>2847.9032258064517</v>
      </c>
      <c r="E46" s="88">
        <f t="shared" si="1"/>
        <v>2142.5138099821211</v>
      </c>
      <c r="F46" s="87">
        <f t="shared" si="2"/>
        <v>3553.2926416307823</v>
      </c>
      <c r="G46" s="88">
        <f t="shared" si="3"/>
        <v>352.69470791216531</v>
      </c>
    </row>
    <row r="47" spans="2:14">
      <c r="B47" s="89">
        <v>42650</v>
      </c>
      <c r="C47" s="93">
        <v>2270</v>
      </c>
      <c r="D47" s="88">
        <f t="shared" si="0"/>
        <v>2819.3548387096776</v>
      </c>
      <c r="E47" s="88">
        <f t="shared" si="1"/>
        <v>2093.9854986008663</v>
      </c>
      <c r="F47" s="87">
        <f t="shared" si="2"/>
        <v>3544.7241788184888</v>
      </c>
      <c r="G47" s="88">
        <f t="shared" si="3"/>
        <v>362.68467005440556</v>
      </c>
    </row>
    <row r="48" spans="2:14">
      <c r="B48" s="89">
        <v>42651</v>
      </c>
      <c r="C48" s="93">
        <v>2220</v>
      </c>
      <c r="D48" s="88">
        <f t="shared" si="0"/>
        <v>2785.8064516129034</v>
      </c>
      <c r="E48" s="88">
        <f t="shared" si="1"/>
        <v>2048.5708186605725</v>
      </c>
      <c r="F48" s="87">
        <f t="shared" si="2"/>
        <v>3523.0420845652343</v>
      </c>
      <c r="G48" s="88">
        <f t="shared" si="3"/>
        <v>368.61781647616556</v>
      </c>
    </row>
    <row r="49" spans="2:7">
      <c r="B49" s="89">
        <v>42652</v>
      </c>
      <c r="C49" s="93">
        <v>2100</v>
      </c>
      <c r="D49" s="88">
        <f t="shared" si="0"/>
        <v>2753.0645161290322</v>
      </c>
      <c r="E49" s="88">
        <f t="shared" si="1"/>
        <v>1986.6788977037954</v>
      </c>
      <c r="F49" s="87">
        <f t="shared" si="2"/>
        <v>3519.450134554269</v>
      </c>
      <c r="G49" s="88">
        <f t="shared" si="3"/>
        <v>383.19280921261844</v>
      </c>
    </row>
    <row r="50" spans="2:7">
      <c r="B50" s="89">
        <v>42653</v>
      </c>
      <c r="C50" s="93">
        <v>2230</v>
      </c>
      <c r="D50" s="88">
        <f t="shared" si="0"/>
        <v>2722.0967741935483</v>
      </c>
      <c r="E50" s="88">
        <f t="shared" si="1"/>
        <v>1951.1184597836527</v>
      </c>
      <c r="F50" s="87">
        <f t="shared" si="2"/>
        <v>3493.0750886034439</v>
      </c>
      <c r="G50" s="88">
        <f t="shared" si="3"/>
        <v>385.48915720494779</v>
      </c>
    </row>
    <row r="51" spans="2:7">
      <c r="B51" s="89">
        <v>42654</v>
      </c>
      <c r="C51" s="93">
        <v>2237</v>
      </c>
      <c r="D51" s="88">
        <f t="shared" si="0"/>
        <v>2677</v>
      </c>
      <c r="E51" s="88">
        <f t="shared" si="1"/>
        <v>1965.4816235683015</v>
      </c>
      <c r="F51" s="87">
        <f t="shared" si="2"/>
        <v>3388.5183764316985</v>
      </c>
      <c r="G51" s="88">
        <f t="shared" si="3"/>
        <v>355.75918821584918</v>
      </c>
    </row>
    <row r="52" spans="2:7">
      <c r="B52" s="89">
        <v>42655</v>
      </c>
      <c r="C52" s="93">
        <v>2162</v>
      </c>
      <c r="D52" s="88">
        <f t="shared" si="0"/>
        <v>2635.7741935483873</v>
      </c>
      <c r="E52" s="88">
        <f t="shared" si="1"/>
        <v>1959.7754342443161</v>
      </c>
      <c r="F52" s="87">
        <f t="shared" si="2"/>
        <v>3311.7729528524587</v>
      </c>
      <c r="G52" s="88">
        <f t="shared" si="3"/>
        <v>337.9993796520356</v>
      </c>
    </row>
    <row r="53" spans="2:7">
      <c r="B53" s="89">
        <v>42656</v>
      </c>
      <c r="C53" s="93">
        <v>2054</v>
      </c>
      <c r="D53" s="88">
        <f t="shared" si="0"/>
        <v>2594.7741935483873</v>
      </c>
      <c r="E53" s="88">
        <f t="shared" si="1"/>
        <v>1937.646563189837</v>
      </c>
      <c r="F53" s="87">
        <f t="shared" si="2"/>
        <v>3251.9018239069374</v>
      </c>
      <c r="G53" s="88">
        <f t="shared" si="3"/>
        <v>328.56381517927514</v>
      </c>
    </row>
    <row r="54" spans="2:7">
      <c r="B54" s="89">
        <v>42657</v>
      </c>
      <c r="C54" s="93">
        <v>2063</v>
      </c>
      <c r="D54" s="88">
        <f t="shared" si="0"/>
        <v>2557.1290322580644</v>
      </c>
      <c r="E54" s="88">
        <f t="shared" si="1"/>
        <v>1916.9243270925001</v>
      </c>
      <c r="F54" s="87">
        <f t="shared" si="2"/>
        <v>3197.3337374236289</v>
      </c>
      <c r="G54" s="88">
        <f t="shared" si="3"/>
        <v>320.10235258278215</v>
      </c>
    </row>
    <row r="55" spans="2:7">
      <c r="B55" s="89">
        <v>42658</v>
      </c>
      <c r="C55" s="93">
        <v>2100</v>
      </c>
      <c r="D55" s="88">
        <f t="shared" si="0"/>
        <v>2523.2580645161293</v>
      </c>
      <c r="E55" s="88">
        <f t="shared" si="1"/>
        <v>1901.8755268917473</v>
      </c>
      <c r="F55" s="87">
        <f t="shared" si="2"/>
        <v>3144.640602140511</v>
      </c>
      <c r="G55" s="88">
        <f t="shared" si="3"/>
        <v>310.69126881219097</v>
      </c>
    </row>
    <row r="56" spans="2:7">
      <c r="B56" s="89">
        <v>42659</v>
      </c>
      <c r="C56" s="93">
        <v>2259</v>
      </c>
      <c r="D56" s="88">
        <f t="shared" si="0"/>
        <v>2490.6451612903224</v>
      </c>
      <c r="E56" s="88">
        <f t="shared" si="1"/>
        <v>1927.9008028972548</v>
      </c>
      <c r="F56" s="87">
        <f t="shared" si="2"/>
        <v>3053.3895196833901</v>
      </c>
      <c r="G56" s="88">
        <f t="shared" si="3"/>
        <v>281.37217919653386</v>
      </c>
    </row>
    <row r="57" spans="2:7">
      <c r="B57" s="89">
        <v>42660</v>
      </c>
      <c r="C57" s="93">
        <v>2236</v>
      </c>
      <c r="D57" s="88">
        <f t="shared" si="0"/>
        <v>2462.1290322580644</v>
      </c>
      <c r="E57" s="88">
        <f t="shared" si="1"/>
        <v>1943.3281733701924</v>
      </c>
      <c r="F57" s="87">
        <f t="shared" si="2"/>
        <v>2980.9298911459364</v>
      </c>
      <c r="G57" s="88">
        <f t="shared" si="3"/>
        <v>259.40042944393605</v>
      </c>
    </row>
    <row r="58" spans="2:7">
      <c r="B58" s="89">
        <v>42661</v>
      </c>
      <c r="C58" s="93">
        <v>2160</v>
      </c>
      <c r="D58" s="88">
        <f t="shared" si="0"/>
        <v>2442.0645161290322</v>
      </c>
      <c r="E58" s="88">
        <f t="shared" si="1"/>
        <v>1926.2942997254163</v>
      </c>
      <c r="F58" s="87">
        <f t="shared" si="2"/>
        <v>2957.8347325326481</v>
      </c>
      <c r="G58" s="88">
        <f t="shared" si="3"/>
        <v>257.88510820180795</v>
      </c>
    </row>
    <row r="59" spans="2:7">
      <c r="B59" s="89">
        <v>42662</v>
      </c>
      <c r="C59" s="93">
        <v>2200</v>
      </c>
      <c r="D59" s="88">
        <f t="shared" si="0"/>
        <v>2424.0322580645161</v>
      </c>
      <c r="E59" s="88">
        <f t="shared" si="1"/>
        <v>1915.0189684224301</v>
      </c>
      <c r="F59" s="87">
        <f t="shared" si="2"/>
        <v>2933.0455477066021</v>
      </c>
      <c r="G59" s="88">
        <f t="shared" si="3"/>
        <v>254.50664482104304</v>
      </c>
    </row>
    <row r="60" spans="2:7">
      <c r="B60" s="89">
        <v>42663</v>
      </c>
      <c r="C60" s="93">
        <v>2550</v>
      </c>
      <c r="D60" s="88">
        <f t="shared" si="0"/>
        <v>2419.4516129032259</v>
      </c>
      <c r="E60" s="88">
        <f t="shared" si="1"/>
        <v>1917.9047154723057</v>
      </c>
      <c r="F60" s="87">
        <f t="shared" si="2"/>
        <v>2920.998510334146</v>
      </c>
      <c r="G60" s="88">
        <f t="shared" si="3"/>
        <v>250.77344871546006</v>
      </c>
    </row>
    <row r="61" spans="2:7">
      <c r="B61" s="89">
        <v>42664</v>
      </c>
      <c r="C61" s="93">
        <v>2386</v>
      </c>
      <c r="D61" s="88">
        <f t="shared" si="0"/>
        <v>2407</v>
      </c>
      <c r="E61" s="88">
        <f t="shared" si="1"/>
        <v>1922.7628680078324</v>
      </c>
      <c r="F61" s="87">
        <f t="shared" si="2"/>
        <v>2891.2371319921676</v>
      </c>
      <c r="G61" s="88">
        <f t="shared" si="3"/>
        <v>242.11856599608384</v>
      </c>
    </row>
    <row r="62" spans="2:7">
      <c r="B62" s="89">
        <v>42665</v>
      </c>
      <c r="C62" s="93">
        <v>2490</v>
      </c>
      <c r="D62" s="88">
        <f t="shared" si="0"/>
        <v>2399.4193548387098</v>
      </c>
      <c r="E62" s="88">
        <f t="shared" si="1"/>
        <v>1928.5866813212351</v>
      </c>
      <c r="F62" s="87">
        <f t="shared" si="2"/>
        <v>2870.2520283561844</v>
      </c>
      <c r="G62" s="88">
        <f t="shared" si="3"/>
        <v>235.41633675873732</v>
      </c>
    </row>
    <row r="63" spans="2:7">
      <c r="B63" s="89">
        <v>42666</v>
      </c>
      <c r="C63" s="93">
        <v>2467</v>
      </c>
      <c r="D63" s="88">
        <f t="shared" si="0"/>
        <v>2394.2903225806454</v>
      </c>
      <c r="E63" s="88">
        <f t="shared" si="1"/>
        <v>1930.2445795628873</v>
      </c>
      <c r="F63" s="87">
        <f t="shared" si="2"/>
        <v>2858.3360655984034</v>
      </c>
      <c r="G63" s="88">
        <f t="shared" si="3"/>
        <v>232.02287150887904</v>
      </c>
    </row>
    <row r="64" spans="2:7">
      <c r="B64" s="89">
        <v>42667</v>
      </c>
      <c r="C64" s="93">
        <v>2689</v>
      </c>
      <c r="D64" s="88">
        <f t="shared" si="0"/>
        <v>2392.4516129032259</v>
      </c>
      <c r="E64" s="88">
        <f t="shared" si="1"/>
        <v>1933.7450723758636</v>
      </c>
      <c r="F64" s="87">
        <f t="shared" si="2"/>
        <v>2851.1581534305883</v>
      </c>
      <c r="G64" s="88">
        <f t="shared" si="3"/>
        <v>229.35327026368114</v>
      </c>
    </row>
    <row r="65" spans="2:7">
      <c r="B65" s="89">
        <v>42668</v>
      </c>
      <c r="C65" s="93">
        <v>2580</v>
      </c>
      <c r="D65" s="88">
        <f t="shared" si="0"/>
        <v>2383.7419354838707</v>
      </c>
      <c r="E65" s="88">
        <f t="shared" si="1"/>
        <v>1951.4519193320793</v>
      </c>
      <c r="F65" s="87">
        <f t="shared" si="2"/>
        <v>2816.0319516356622</v>
      </c>
      <c r="G65" s="88">
        <f t="shared" si="3"/>
        <v>216.14500807589576</v>
      </c>
    </row>
    <row r="66" spans="2:7">
      <c r="B66" s="89">
        <v>42669</v>
      </c>
      <c r="C66" s="93">
        <v>2579</v>
      </c>
      <c r="D66" s="88">
        <f t="shared" si="0"/>
        <v>2373.8709677419356</v>
      </c>
      <c r="E66" s="88">
        <f t="shared" si="1"/>
        <v>1976.3108282458727</v>
      </c>
      <c r="F66" s="87">
        <f t="shared" si="2"/>
        <v>2771.4311072379987</v>
      </c>
      <c r="G66" s="88">
        <f t="shared" si="3"/>
        <v>198.78006974803148</v>
      </c>
    </row>
    <row r="67" spans="2:7">
      <c r="B67" s="89">
        <v>42670</v>
      </c>
      <c r="C67" s="93">
        <v>2468</v>
      </c>
      <c r="D67" s="88">
        <f t="shared" si="0"/>
        <v>2363.1612903225805</v>
      </c>
      <c r="E67" s="88">
        <f t="shared" si="1"/>
        <v>1996.3508590735248</v>
      </c>
      <c r="F67" s="87">
        <f t="shared" si="2"/>
        <v>2729.9717215716364</v>
      </c>
      <c r="G67" s="88">
        <f t="shared" si="3"/>
        <v>183.40521562452787</v>
      </c>
    </row>
    <row r="68" spans="2:7">
      <c r="B68" s="89">
        <v>42671</v>
      </c>
      <c r="C68" s="93">
        <v>2601</v>
      </c>
      <c r="D68" s="88">
        <f t="shared" si="0"/>
        <v>2363.516129032258</v>
      </c>
      <c r="E68" s="88">
        <f t="shared" si="1"/>
        <v>1995.7785882171663</v>
      </c>
      <c r="F68" s="87">
        <f t="shared" si="2"/>
        <v>2731.2536698473496</v>
      </c>
      <c r="G68" s="88">
        <f t="shared" si="3"/>
        <v>183.86877040754584</v>
      </c>
    </row>
    <row r="69" spans="2:7">
      <c r="B69" s="89">
        <v>42672</v>
      </c>
      <c r="C69" s="93">
        <v>2505</v>
      </c>
      <c r="D69" s="88">
        <f t="shared" si="0"/>
        <v>2362.3870967741937</v>
      </c>
      <c r="E69" s="88">
        <f t="shared" si="1"/>
        <v>1996.6798632592395</v>
      </c>
      <c r="F69" s="87">
        <f t="shared" si="2"/>
        <v>2728.0943302891478</v>
      </c>
      <c r="G69" s="88">
        <f t="shared" si="3"/>
        <v>182.85361675747714</v>
      </c>
    </row>
    <row r="70" spans="2:7">
      <c r="B70" s="89">
        <v>42673</v>
      </c>
      <c r="C70" s="93">
        <v>2480</v>
      </c>
      <c r="D70" s="88">
        <f t="shared" si="0"/>
        <v>2359</v>
      </c>
      <c r="E70" s="88">
        <f t="shared" si="1"/>
        <v>1999.9300903723622</v>
      </c>
      <c r="F70" s="87">
        <f t="shared" si="2"/>
        <v>2718.069909627638</v>
      </c>
      <c r="G70" s="88">
        <f t="shared" si="3"/>
        <v>179.53495481381893</v>
      </c>
    </row>
    <row r="71" spans="2:7">
      <c r="B71" s="89">
        <v>42674</v>
      </c>
      <c r="C71" s="93">
        <v>2476</v>
      </c>
      <c r="D71" s="88">
        <f t="shared" si="0"/>
        <v>2357.5806451612902</v>
      </c>
      <c r="E71" s="88">
        <f t="shared" si="1"/>
        <v>2000.8006852631113</v>
      </c>
      <c r="F71" s="87">
        <f t="shared" si="2"/>
        <v>2714.3606050594694</v>
      </c>
      <c r="G71" s="88">
        <f t="shared" si="3"/>
        <v>178.38997994908951</v>
      </c>
    </row>
    <row r="72" spans="2:7">
      <c r="B72" s="89">
        <v>42675</v>
      </c>
      <c r="C72" s="93">
        <v>2560</v>
      </c>
      <c r="D72" s="88">
        <f t="shared" si="0"/>
        <v>2360.6774193548385</v>
      </c>
      <c r="E72" s="88">
        <f t="shared" si="1"/>
        <v>1998.4545093130525</v>
      </c>
      <c r="F72" s="87">
        <f t="shared" si="2"/>
        <v>2722.9003293966243</v>
      </c>
      <c r="G72" s="88">
        <f t="shared" si="3"/>
        <v>181.111455020893</v>
      </c>
    </row>
    <row r="73" spans="2:7">
      <c r="B73" s="89">
        <v>42676</v>
      </c>
      <c r="C73" s="93">
        <v>2501</v>
      </c>
      <c r="D73" s="88">
        <f t="shared" si="0"/>
        <v>2359.9677419354839</v>
      </c>
      <c r="E73" s="88">
        <f t="shared" si="1"/>
        <v>1998.9752271946313</v>
      </c>
      <c r="F73" s="87">
        <f t="shared" si="2"/>
        <v>2720.9602566763365</v>
      </c>
      <c r="G73" s="88">
        <f t="shared" si="3"/>
        <v>180.49625737042635</v>
      </c>
    </row>
    <row r="74" spans="2:7">
      <c r="B74" s="89">
        <v>42677</v>
      </c>
      <c r="C74" s="93">
        <v>2480</v>
      </c>
      <c r="D74" s="88">
        <f t="shared" si="0"/>
        <v>2359.6451612903224</v>
      </c>
      <c r="E74" s="88">
        <f t="shared" si="1"/>
        <v>1999.1153480479788</v>
      </c>
      <c r="F74" s="87">
        <f t="shared" si="2"/>
        <v>2720.1749745326661</v>
      </c>
      <c r="G74" s="88">
        <f t="shared" si="3"/>
        <v>180.26490662117178</v>
      </c>
    </row>
    <row r="75" spans="2:7">
      <c r="B75" s="89">
        <v>42678</v>
      </c>
      <c r="C75" s="93">
        <v>2545</v>
      </c>
      <c r="D75" s="88">
        <f t="shared" si="0"/>
        <v>2366.483870967742</v>
      </c>
      <c r="E75" s="88">
        <f t="shared" si="1"/>
        <v>2000.0488395391619</v>
      </c>
      <c r="F75" s="87">
        <f t="shared" si="2"/>
        <v>2732.9189023963222</v>
      </c>
      <c r="G75" s="88">
        <f t="shared" si="3"/>
        <v>183.21751571429004</v>
      </c>
    </row>
    <row r="76" spans="2:7">
      <c r="B76" s="89">
        <v>42679</v>
      </c>
      <c r="C76" s="93">
        <v>2492</v>
      </c>
      <c r="D76" s="88">
        <f t="shared" si="0"/>
        <v>2369.3548387096776</v>
      </c>
      <c r="E76" s="88">
        <f t="shared" si="1"/>
        <v>2000.3516595410433</v>
      </c>
      <c r="F76" s="87">
        <f t="shared" si="2"/>
        <v>2738.3580178783118</v>
      </c>
      <c r="G76" s="88">
        <f t="shared" si="3"/>
        <v>184.50158958431712</v>
      </c>
    </row>
    <row r="77" spans="2:7">
      <c r="B77" s="89">
        <v>42680</v>
      </c>
      <c r="C77" s="93">
        <v>2442</v>
      </c>
      <c r="D77" s="88">
        <f t="shared" si="0"/>
        <v>2373.6129032258063</v>
      </c>
      <c r="E77" s="88">
        <f t="shared" si="1"/>
        <v>2004.3943853011299</v>
      </c>
      <c r="F77" s="87">
        <f t="shared" si="2"/>
        <v>2742.831421150483</v>
      </c>
      <c r="G77" s="88">
        <f t="shared" si="3"/>
        <v>184.60925896233823</v>
      </c>
    </row>
    <row r="78" spans="2:7">
      <c r="B78" s="89">
        <v>42681</v>
      </c>
      <c r="C78" s="93">
        <v>2429</v>
      </c>
      <c r="D78" s="88">
        <f t="shared" si="0"/>
        <v>2378.7419354838707</v>
      </c>
      <c r="E78" s="88">
        <f t="shared" si="1"/>
        <v>2011.0583875818068</v>
      </c>
      <c r="F78" s="87">
        <f t="shared" si="2"/>
        <v>2746.425483385935</v>
      </c>
      <c r="G78" s="88">
        <f t="shared" si="3"/>
        <v>183.84177395103202</v>
      </c>
    </row>
    <row r="79" spans="2:7">
      <c r="B79" s="89">
        <v>42682</v>
      </c>
      <c r="C79" s="93">
        <v>2430</v>
      </c>
      <c r="D79" s="88">
        <f t="shared" si="0"/>
        <v>2385.516129032258</v>
      </c>
      <c r="E79" s="88">
        <f t="shared" si="1"/>
        <v>2022.2091436997464</v>
      </c>
      <c r="F79" s="87">
        <f t="shared" si="2"/>
        <v>2748.8231143647699</v>
      </c>
      <c r="G79" s="88">
        <f t="shared" si="3"/>
        <v>181.65349266625583</v>
      </c>
    </row>
    <row r="80" spans="2:7">
      <c r="B80" s="89">
        <v>42683</v>
      </c>
      <c r="C80" s="93">
        <v>2371</v>
      </c>
      <c r="D80" s="88">
        <f t="shared" si="0"/>
        <v>2394.2580645161293</v>
      </c>
      <c r="E80" s="88">
        <f t="shared" si="1"/>
        <v>2046.6448818961619</v>
      </c>
      <c r="F80" s="87">
        <f t="shared" si="2"/>
        <v>2741.8712471360968</v>
      </c>
      <c r="G80" s="88">
        <f t="shared" si="3"/>
        <v>173.8065913099837</v>
      </c>
    </row>
    <row r="81" spans="2:7">
      <c r="B81" s="89">
        <v>42684</v>
      </c>
      <c r="C81" s="93">
        <v>2505</v>
      </c>
      <c r="D81" s="88">
        <f t="shared" si="0"/>
        <v>2403.1290322580644</v>
      </c>
      <c r="E81" s="88">
        <f t="shared" si="1"/>
        <v>2058.8219050453645</v>
      </c>
      <c r="F81" s="87">
        <f t="shared" si="2"/>
        <v>2747.4361594707643</v>
      </c>
      <c r="G81" s="88">
        <f t="shared" si="3"/>
        <v>172.15356360634999</v>
      </c>
    </row>
    <row r="82" spans="2:7">
      <c r="B82" s="89">
        <v>42685</v>
      </c>
      <c r="C82" s="93">
        <v>2640</v>
      </c>
      <c r="D82" s="88">
        <f t="shared" si="0"/>
        <v>2416.1290322580644</v>
      </c>
      <c r="E82" s="88">
        <f t="shared" si="1"/>
        <v>2067.3453392388392</v>
      </c>
      <c r="F82" s="87">
        <f t="shared" si="2"/>
        <v>2764.9127252772896</v>
      </c>
      <c r="G82" s="88">
        <f t="shared" si="3"/>
        <v>174.39184650961255</v>
      </c>
    </row>
    <row r="83" spans="2:7">
      <c r="B83" s="89">
        <v>42686</v>
      </c>
      <c r="C83" s="93">
        <v>2679</v>
      </c>
      <c r="D83" s="88">
        <f t="shared" si="0"/>
        <v>2432.8064516129034</v>
      </c>
      <c r="E83" s="88">
        <f t="shared" si="1"/>
        <v>2084.8078235103053</v>
      </c>
      <c r="F83" s="87">
        <f t="shared" si="2"/>
        <v>2780.8050797155015</v>
      </c>
      <c r="G83" s="88">
        <f t="shared" si="3"/>
        <v>173.999314051299</v>
      </c>
    </row>
    <row r="84" spans="2:7">
      <c r="B84" s="89">
        <v>42687</v>
      </c>
      <c r="C84" s="93">
        <v>2840</v>
      </c>
      <c r="D84" s="88">
        <f t="shared" si="0"/>
        <v>2458.1612903225805</v>
      </c>
      <c r="E84" s="88">
        <f t="shared" si="1"/>
        <v>2109.7063781654242</v>
      </c>
      <c r="F84" s="87">
        <f t="shared" si="2"/>
        <v>2806.6162024797368</v>
      </c>
      <c r="G84" s="88">
        <f t="shared" si="3"/>
        <v>174.2274560785782</v>
      </c>
    </row>
    <row r="85" spans="2:7">
      <c r="B85" s="89">
        <v>42688</v>
      </c>
      <c r="C85" s="93">
        <v>2795</v>
      </c>
      <c r="D85" s="88">
        <f t="shared" si="0"/>
        <v>2481.7741935483873</v>
      </c>
      <c r="E85" s="88">
        <f t="shared" si="1"/>
        <v>2144.9895107306484</v>
      </c>
      <c r="F85" s="87">
        <f t="shared" si="2"/>
        <v>2818.5588763661262</v>
      </c>
      <c r="G85" s="88">
        <f t="shared" si="3"/>
        <v>168.39234140886958</v>
      </c>
    </row>
    <row r="86" spans="2:7">
      <c r="B86" s="89">
        <v>42689</v>
      </c>
      <c r="C86" s="93">
        <v>2993</v>
      </c>
      <c r="D86" s="88">
        <f t="shared" si="0"/>
        <v>2510.5806451612902</v>
      </c>
      <c r="E86" s="88">
        <f t="shared" si="1"/>
        <v>2156.4515635376356</v>
      </c>
      <c r="F86" s="87">
        <f t="shared" si="2"/>
        <v>2864.7097267849449</v>
      </c>
      <c r="G86" s="88">
        <f t="shared" si="3"/>
        <v>177.06454081182721</v>
      </c>
    </row>
    <row r="87" spans="2:7">
      <c r="B87" s="89">
        <v>42690</v>
      </c>
      <c r="C87" s="93">
        <v>2876</v>
      </c>
      <c r="D87" s="88">
        <f t="shared" si="0"/>
        <v>2530.483870967742</v>
      </c>
      <c r="E87" s="88">
        <f t="shared" si="1"/>
        <v>2165.6069525536036</v>
      </c>
      <c r="F87" s="87">
        <f t="shared" si="2"/>
        <v>2895.3607893818803</v>
      </c>
      <c r="G87" s="88">
        <f t="shared" si="3"/>
        <v>182.43845920706926</v>
      </c>
    </row>
    <row r="88" spans="2:7">
      <c r="B88" s="89">
        <v>42691</v>
      </c>
      <c r="C88" s="93">
        <v>2973</v>
      </c>
      <c r="D88" s="88">
        <f t="shared" si="0"/>
        <v>2554.2580645161293</v>
      </c>
      <c r="E88" s="88">
        <f t="shared" si="1"/>
        <v>2173.0158955501956</v>
      </c>
      <c r="F88" s="87">
        <f t="shared" si="2"/>
        <v>2935.5002334820629</v>
      </c>
      <c r="G88" s="88">
        <f t="shared" si="3"/>
        <v>190.62108448296681</v>
      </c>
    </row>
    <row r="89" spans="2:7">
      <c r="B89" s="89">
        <v>42692</v>
      </c>
      <c r="C89" s="93">
        <v>2820</v>
      </c>
      <c r="D89" s="88">
        <f t="shared" si="0"/>
        <v>2575.5483870967741</v>
      </c>
      <c r="E89" s="88">
        <f t="shared" si="1"/>
        <v>2212.0066100533181</v>
      </c>
      <c r="F89" s="87">
        <f t="shared" si="2"/>
        <v>2939.0901641402302</v>
      </c>
      <c r="G89" s="88">
        <f t="shared" si="3"/>
        <v>181.77088852172807</v>
      </c>
    </row>
    <row r="90" spans="2:7">
      <c r="B90" s="89">
        <v>42693</v>
      </c>
      <c r="C90" s="93">
        <v>2865</v>
      </c>
      <c r="D90" s="88">
        <f t="shared" si="0"/>
        <v>2597</v>
      </c>
      <c r="E90" s="88">
        <f t="shared" si="1"/>
        <v>2246.8190943716854</v>
      </c>
      <c r="F90" s="87">
        <f t="shared" si="2"/>
        <v>2947.1809056283146</v>
      </c>
      <c r="G90" s="88">
        <f t="shared" si="3"/>
        <v>175.09045281415737</v>
      </c>
    </row>
    <row r="91" spans="2:7">
      <c r="B91" s="89">
        <v>42694</v>
      </c>
      <c r="C91" s="93">
        <v>3005</v>
      </c>
      <c r="D91" s="88">
        <f t="shared" si="0"/>
        <v>2611.6774193548385</v>
      </c>
      <c r="E91" s="88">
        <f t="shared" si="1"/>
        <v>2232.682824108671</v>
      </c>
      <c r="F91" s="87">
        <f t="shared" si="2"/>
        <v>2990.6720146010061</v>
      </c>
      <c r="G91" s="88">
        <f t="shared" si="3"/>
        <v>189.49729762308382</v>
      </c>
    </row>
    <row r="92" spans="2:7">
      <c r="B92" s="89">
        <v>42695</v>
      </c>
      <c r="C92" s="93">
        <v>3200</v>
      </c>
      <c r="D92" s="88">
        <f t="shared" si="0"/>
        <v>2637.9354838709678</v>
      </c>
      <c r="E92" s="88">
        <f t="shared" si="1"/>
        <v>2213.4992505814048</v>
      </c>
      <c r="F92" s="87">
        <f t="shared" si="2"/>
        <v>3062.3717171605308</v>
      </c>
      <c r="G92" s="88">
        <f t="shared" si="3"/>
        <v>212.21811664478145</v>
      </c>
    </row>
    <row r="93" spans="2:7">
      <c r="B93" s="89">
        <v>42696</v>
      </c>
      <c r="C93" s="93">
        <v>3230</v>
      </c>
      <c r="D93" s="88">
        <f t="shared" si="0"/>
        <v>2661.8064516129034</v>
      </c>
      <c r="E93" s="88">
        <f t="shared" si="1"/>
        <v>2191.0500618584747</v>
      </c>
      <c r="F93" s="87">
        <f t="shared" si="2"/>
        <v>3132.5628413673321</v>
      </c>
      <c r="G93" s="88">
        <f t="shared" si="3"/>
        <v>235.37819487721438</v>
      </c>
    </row>
    <row r="94" spans="2:7">
      <c r="B94" s="89">
        <v>42697</v>
      </c>
      <c r="C94" s="93">
        <v>3145</v>
      </c>
      <c r="D94" s="88">
        <f t="shared" si="0"/>
        <v>2683.6774193548385</v>
      </c>
      <c r="E94" s="88">
        <f t="shared" si="1"/>
        <v>2187.9913931657397</v>
      </c>
      <c r="F94" s="87">
        <f t="shared" si="2"/>
        <v>3179.3634455439374</v>
      </c>
      <c r="G94" s="88">
        <f t="shared" si="3"/>
        <v>247.84301309454932</v>
      </c>
    </row>
    <row r="95" spans="2:7">
      <c r="B95" s="89">
        <v>42698</v>
      </c>
      <c r="C95" s="93">
        <v>3120</v>
      </c>
      <c r="D95" s="88">
        <f t="shared" si="0"/>
        <v>2697.5806451612902</v>
      </c>
      <c r="E95" s="88">
        <f t="shared" si="1"/>
        <v>2177.6907147097127</v>
      </c>
      <c r="F95" s="87">
        <f t="shared" si="2"/>
        <v>3217.4705756128678</v>
      </c>
      <c r="G95" s="88">
        <f t="shared" si="3"/>
        <v>259.94496522578885</v>
      </c>
    </row>
    <row r="96" spans="2:7">
      <c r="B96" s="89">
        <v>42699</v>
      </c>
      <c r="C96" s="93">
        <v>3250</v>
      </c>
      <c r="D96" s="88">
        <f t="shared" si="0"/>
        <v>2719.1935483870966</v>
      </c>
      <c r="E96" s="88">
        <f t="shared" si="1"/>
        <v>2164.9369485214534</v>
      </c>
      <c r="F96" s="87">
        <f t="shared" si="2"/>
        <v>3273.4501482527398</v>
      </c>
      <c r="G96" s="88">
        <f t="shared" si="3"/>
        <v>277.12829993282162</v>
      </c>
    </row>
    <row r="97" spans="2:7">
      <c r="B97" s="89">
        <v>42700</v>
      </c>
      <c r="C97" s="93">
        <v>2990</v>
      </c>
      <c r="D97" s="88">
        <f t="shared" si="0"/>
        <v>2732.4516129032259</v>
      </c>
      <c r="E97" s="88">
        <f t="shared" si="1"/>
        <v>2172.4235567703968</v>
      </c>
      <c r="F97" s="87">
        <f t="shared" si="2"/>
        <v>3292.4796690360549</v>
      </c>
      <c r="G97" s="88">
        <f t="shared" si="3"/>
        <v>280.0140280664146</v>
      </c>
    </row>
    <row r="98" spans="2:7">
      <c r="B98" s="89">
        <v>42701</v>
      </c>
      <c r="C98" s="93">
        <v>2892</v>
      </c>
      <c r="D98" s="88">
        <f t="shared" si="0"/>
        <v>2746.1290322580644</v>
      </c>
      <c r="E98" s="88">
        <f t="shared" si="1"/>
        <v>2192.1185048164562</v>
      </c>
      <c r="F98" s="87">
        <f t="shared" si="2"/>
        <v>3300.1395596996726</v>
      </c>
      <c r="G98" s="88">
        <f t="shared" si="3"/>
        <v>277.00526372080412</v>
      </c>
    </row>
    <row r="99" spans="2:7">
      <c r="B99" s="89">
        <v>42702</v>
      </c>
      <c r="C99" s="93">
        <v>2705</v>
      </c>
      <c r="D99" s="88">
        <f t="shared" si="0"/>
        <v>2749.483870967742</v>
      </c>
      <c r="E99" s="88">
        <f t="shared" si="1"/>
        <v>2197.8514158027128</v>
      </c>
      <c r="F99" s="87">
        <f t="shared" si="2"/>
        <v>3301.1163261327711</v>
      </c>
      <c r="G99" s="88">
        <f t="shared" si="3"/>
        <v>275.81622758251456</v>
      </c>
    </row>
    <row r="100" spans="2:7">
      <c r="B100" s="89">
        <v>42703</v>
      </c>
      <c r="C100" s="93">
        <v>2730</v>
      </c>
      <c r="D100" s="88">
        <f t="shared" si="0"/>
        <v>2756.7419354838707</v>
      </c>
      <c r="E100" s="88">
        <f t="shared" si="1"/>
        <v>2212.534629948701</v>
      </c>
      <c r="F100" s="87">
        <f t="shared" si="2"/>
        <v>3300.9492410190405</v>
      </c>
      <c r="G100" s="88">
        <f t="shared" si="3"/>
        <v>272.10365276758483</v>
      </c>
    </row>
    <row r="101" spans="2:7">
      <c r="B101" s="89">
        <v>42704</v>
      </c>
      <c r="C101" s="93">
        <v>2780</v>
      </c>
      <c r="D101" s="88">
        <f t="shared" si="0"/>
        <v>2766.4193548387098</v>
      </c>
      <c r="E101" s="88">
        <f t="shared" si="1"/>
        <v>2231.9709103794276</v>
      </c>
      <c r="F101" s="87">
        <f t="shared" si="2"/>
        <v>3300.867799297992</v>
      </c>
      <c r="G101" s="88">
        <f t="shared" si="3"/>
        <v>267.22422222964099</v>
      </c>
    </row>
    <row r="102" spans="2:7">
      <c r="B102" s="89">
        <v>42705</v>
      </c>
      <c r="C102" s="93">
        <v>2925</v>
      </c>
      <c r="D102" s="88">
        <f t="shared" si="0"/>
        <v>2780.9032258064517</v>
      </c>
      <c r="E102" s="88">
        <f t="shared" si="1"/>
        <v>2254.7138163504501</v>
      </c>
      <c r="F102" s="87">
        <f t="shared" si="2"/>
        <v>3307.0926352624533</v>
      </c>
      <c r="G102" s="88">
        <f t="shared" si="3"/>
        <v>263.09470472800086</v>
      </c>
    </row>
    <row r="103" spans="2:7">
      <c r="B103" s="89">
        <v>42706</v>
      </c>
      <c r="C103" s="93">
        <v>2846</v>
      </c>
      <c r="D103" s="88">
        <f t="shared" si="0"/>
        <v>2790.1290322580644</v>
      </c>
      <c r="E103" s="88">
        <f t="shared" si="1"/>
        <v>2269.9539996814046</v>
      </c>
      <c r="F103" s="87">
        <f t="shared" si="2"/>
        <v>3310.3040648347242</v>
      </c>
      <c r="G103" s="88">
        <f t="shared" si="3"/>
        <v>260.08751628832988</v>
      </c>
    </row>
    <row r="104" spans="2:7">
      <c r="B104" s="89">
        <v>42707</v>
      </c>
      <c r="C104" s="93">
        <v>2900</v>
      </c>
      <c r="D104" s="88">
        <f t="shared" si="0"/>
        <v>2803</v>
      </c>
      <c r="E104" s="88">
        <f t="shared" si="1"/>
        <v>2292.7443777869762</v>
      </c>
      <c r="F104" s="87">
        <f t="shared" si="2"/>
        <v>3313.2556222130238</v>
      </c>
      <c r="G104" s="88">
        <f t="shared" si="3"/>
        <v>255.12781110651187</v>
      </c>
    </row>
    <row r="105" spans="2:7">
      <c r="B105" s="89">
        <v>42708</v>
      </c>
      <c r="C105" s="93">
        <v>2899</v>
      </c>
      <c r="D105" s="88">
        <f t="shared" si="0"/>
        <v>2816.516129032258</v>
      </c>
      <c r="E105" s="88">
        <f t="shared" si="1"/>
        <v>2319.6016840908801</v>
      </c>
      <c r="F105" s="87">
        <f t="shared" si="2"/>
        <v>3313.430573973636</v>
      </c>
      <c r="G105" s="88">
        <f t="shared" si="3"/>
        <v>248.457222470689</v>
      </c>
    </row>
    <row r="106" spans="2:7">
      <c r="B106" s="89">
        <v>42709</v>
      </c>
      <c r="C106" s="93">
        <v>2856</v>
      </c>
      <c r="D106" s="88">
        <f t="shared" ref="D106:D132" si="4">AVERAGE(C76:C106)</f>
        <v>2826.5483870967741</v>
      </c>
      <c r="E106" s="88">
        <f t="shared" ref="E106:E132" si="5">D106-2*G106</f>
        <v>2339.8386615012737</v>
      </c>
      <c r="F106" s="87">
        <f t="shared" ref="F106:F132" si="6">D106+2*G106</f>
        <v>3313.2581126922746</v>
      </c>
      <c r="G106" s="88">
        <f t="shared" ref="G106:G132" si="7">_xlfn.STDEV.S(C76:C106)</f>
        <v>243.35486279775023</v>
      </c>
    </row>
    <row r="107" spans="2:7">
      <c r="B107" s="89">
        <v>42710</v>
      </c>
      <c r="C107" s="93">
        <v>2711</v>
      </c>
      <c r="D107" s="88">
        <f t="shared" si="4"/>
        <v>2833.6129032258063</v>
      </c>
      <c r="E107" s="88">
        <f t="shared" si="5"/>
        <v>2360.8156450782703</v>
      </c>
      <c r="F107" s="87">
        <f t="shared" si="6"/>
        <v>3306.4101613733424</v>
      </c>
      <c r="G107" s="88">
        <f t="shared" si="7"/>
        <v>236.39862907376806</v>
      </c>
    </row>
    <row r="108" spans="2:7">
      <c r="B108" s="89">
        <v>42711</v>
      </c>
      <c r="C108" s="93">
        <v>2767</v>
      </c>
      <c r="D108" s="88">
        <f t="shared" si="4"/>
        <v>2844.0967741935483</v>
      </c>
      <c r="E108" s="88">
        <f t="shared" si="5"/>
        <v>2393.2902806470865</v>
      </c>
      <c r="F108" s="87">
        <f t="shared" si="6"/>
        <v>3294.9032677400101</v>
      </c>
      <c r="G108" s="88">
        <f t="shared" si="7"/>
        <v>225.40324677323082</v>
      </c>
    </row>
    <row r="109" spans="2:7">
      <c r="B109" s="89">
        <v>42712</v>
      </c>
      <c r="C109" s="93">
        <v>2732</v>
      </c>
      <c r="D109" s="88">
        <f t="shared" si="4"/>
        <v>2853.8709677419356</v>
      </c>
      <c r="E109" s="88">
        <f t="shared" si="5"/>
        <v>2427.8040741096534</v>
      </c>
      <c r="F109" s="87">
        <f t="shared" si="6"/>
        <v>3279.9378613742178</v>
      </c>
      <c r="G109" s="88">
        <f t="shared" si="7"/>
        <v>213.03344681614107</v>
      </c>
    </row>
    <row r="110" spans="2:7">
      <c r="B110" s="89">
        <v>42713</v>
      </c>
      <c r="C110" s="93">
        <v>2708</v>
      </c>
      <c r="D110" s="88">
        <f t="shared" si="4"/>
        <v>2862.8387096774195</v>
      </c>
      <c r="E110" s="88">
        <f t="shared" si="5"/>
        <v>2462.736023933141</v>
      </c>
      <c r="F110" s="87">
        <f t="shared" si="6"/>
        <v>3262.941395421698</v>
      </c>
      <c r="G110" s="88">
        <f t="shared" si="7"/>
        <v>200.05134287213929</v>
      </c>
    </row>
    <row r="111" spans="2:7">
      <c r="B111" s="89">
        <v>42714</v>
      </c>
      <c r="C111" s="93">
        <v>2840</v>
      </c>
      <c r="D111" s="88">
        <f t="shared" si="4"/>
        <v>2877.9677419354839</v>
      </c>
      <c r="E111" s="88">
        <f t="shared" si="5"/>
        <v>2521.6650676557015</v>
      </c>
      <c r="F111" s="87">
        <f t="shared" si="6"/>
        <v>3234.2704162152663</v>
      </c>
      <c r="G111" s="88">
        <f t="shared" si="7"/>
        <v>178.15133713989118</v>
      </c>
    </row>
    <row r="112" spans="2:7">
      <c r="B112" s="89">
        <v>42715</v>
      </c>
      <c r="C112" s="93">
        <v>2725</v>
      </c>
      <c r="D112" s="88">
        <f t="shared" si="4"/>
        <v>2885.0645161290322</v>
      </c>
      <c r="E112" s="88">
        <f t="shared" si="5"/>
        <v>2551.4240167952448</v>
      </c>
      <c r="F112" s="87">
        <f t="shared" si="6"/>
        <v>3218.7050154628196</v>
      </c>
      <c r="G112" s="88">
        <f t="shared" si="7"/>
        <v>166.82024966689366</v>
      </c>
    </row>
    <row r="113" spans="2:7">
      <c r="B113" s="89">
        <v>42716</v>
      </c>
      <c r="C113" s="93">
        <v>2694</v>
      </c>
      <c r="D113" s="88">
        <f t="shared" si="4"/>
        <v>2886.8064516129034</v>
      </c>
      <c r="E113" s="88">
        <f t="shared" si="5"/>
        <v>2557.9245399364522</v>
      </c>
      <c r="F113" s="87">
        <f t="shared" si="6"/>
        <v>3215.6883632893546</v>
      </c>
      <c r="G113" s="88">
        <f t="shared" si="7"/>
        <v>164.44095583822556</v>
      </c>
    </row>
    <row r="114" spans="2:7">
      <c r="B114" s="89">
        <v>42717</v>
      </c>
      <c r="C114" s="93">
        <v>2660</v>
      </c>
      <c r="D114" s="88">
        <f t="shared" si="4"/>
        <v>2886.1935483870966</v>
      </c>
      <c r="E114" s="88">
        <f t="shared" si="5"/>
        <v>2555.6443410145425</v>
      </c>
      <c r="F114" s="87">
        <f t="shared" si="6"/>
        <v>3216.7427557596507</v>
      </c>
      <c r="G114" s="88">
        <f t="shared" si="7"/>
        <v>165.27460368627695</v>
      </c>
    </row>
    <row r="115" spans="2:7">
      <c r="B115" s="89">
        <v>42718</v>
      </c>
      <c r="C115" s="93">
        <v>2684</v>
      </c>
      <c r="D115" s="88">
        <f t="shared" si="4"/>
        <v>2881.1612903225805</v>
      </c>
      <c r="E115" s="88">
        <f t="shared" si="5"/>
        <v>2543.0421409982855</v>
      </c>
      <c r="F115" s="87">
        <f t="shared" si="6"/>
        <v>3219.2804396468755</v>
      </c>
      <c r="G115" s="88">
        <f t="shared" si="7"/>
        <v>169.05957466214753</v>
      </c>
    </row>
    <row r="116" spans="2:7">
      <c r="B116" s="89">
        <v>42719</v>
      </c>
      <c r="C116" s="93">
        <v>2516</v>
      </c>
      <c r="D116" s="88">
        <f t="shared" si="4"/>
        <v>2872.1612903225805</v>
      </c>
      <c r="E116" s="88">
        <f t="shared" si="5"/>
        <v>2510.5275541477249</v>
      </c>
      <c r="F116" s="87">
        <f t="shared" si="6"/>
        <v>3233.7950264974361</v>
      </c>
      <c r="G116" s="88">
        <f t="shared" si="7"/>
        <v>180.81686808742771</v>
      </c>
    </row>
    <row r="117" spans="2:7">
      <c r="B117" s="89">
        <v>42720</v>
      </c>
      <c r="C117" s="93">
        <v>2545</v>
      </c>
      <c r="D117" s="88">
        <f t="shared" si="4"/>
        <v>2857.7096774193546</v>
      </c>
      <c r="E117" s="88">
        <f t="shared" si="5"/>
        <v>2480.5624228716074</v>
      </c>
      <c r="F117" s="87">
        <f t="shared" si="6"/>
        <v>3234.8569319671019</v>
      </c>
      <c r="G117" s="88">
        <f t="shared" si="7"/>
        <v>188.57362727387363</v>
      </c>
    </row>
    <row r="118" spans="2:7">
      <c r="B118" s="89">
        <v>42721</v>
      </c>
      <c r="C118" s="93">
        <v>2513</v>
      </c>
      <c r="D118" s="88">
        <f t="shared" si="4"/>
        <v>2846</v>
      </c>
      <c r="E118" s="88">
        <f t="shared" si="5"/>
        <v>2449.172581592451</v>
      </c>
      <c r="F118" s="87">
        <f t="shared" si="6"/>
        <v>3242.827418407549</v>
      </c>
      <c r="G118" s="88">
        <f t="shared" si="7"/>
        <v>198.41370920377452</v>
      </c>
    </row>
    <row r="119" spans="2:7">
      <c r="B119" s="89">
        <v>42722</v>
      </c>
      <c r="C119" s="93">
        <v>2585</v>
      </c>
      <c r="D119" s="88">
        <f t="shared" si="4"/>
        <v>2833.483870967742</v>
      </c>
      <c r="E119" s="88">
        <f t="shared" si="5"/>
        <v>2428.8151600554725</v>
      </c>
      <c r="F119" s="87">
        <f t="shared" si="6"/>
        <v>3238.1525818800114</v>
      </c>
      <c r="G119" s="88">
        <f t="shared" si="7"/>
        <v>202.33435545613469</v>
      </c>
    </row>
    <row r="120" spans="2:7">
      <c r="B120" s="89">
        <v>42723</v>
      </c>
      <c r="C120" s="93">
        <v>2554</v>
      </c>
      <c r="D120" s="88">
        <f t="shared" si="4"/>
        <v>2824.9032258064517</v>
      </c>
      <c r="E120" s="88">
        <f t="shared" si="5"/>
        <v>2407.9583518039176</v>
      </c>
      <c r="F120" s="87">
        <f t="shared" si="6"/>
        <v>3241.8480998089858</v>
      </c>
      <c r="G120" s="88">
        <f t="shared" si="7"/>
        <v>208.47243700126714</v>
      </c>
    </row>
    <row r="121" spans="2:7">
      <c r="B121" s="89">
        <v>42724</v>
      </c>
      <c r="C121" s="93">
        <v>2472</v>
      </c>
      <c r="D121" s="88">
        <f t="shared" si="4"/>
        <v>2812.2258064516127</v>
      </c>
      <c r="E121" s="88">
        <f t="shared" si="5"/>
        <v>2376.829677337777</v>
      </c>
      <c r="F121" s="87">
        <f t="shared" si="6"/>
        <v>3247.6219355654484</v>
      </c>
      <c r="G121" s="88">
        <f t="shared" si="7"/>
        <v>217.69806455691781</v>
      </c>
    </row>
    <row r="122" spans="2:7">
      <c r="B122" s="89">
        <v>42725</v>
      </c>
      <c r="C122" s="93">
        <v>2478</v>
      </c>
      <c r="D122" s="88">
        <f t="shared" si="4"/>
        <v>2795.2258064516127</v>
      </c>
      <c r="E122" s="88">
        <f t="shared" si="5"/>
        <v>2349.9005441462818</v>
      </c>
      <c r="F122" s="87">
        <f t="shared" si="6"/>
        <v>3240.5510687569436</v>
      </c>
      <c r="G122" s="88">
        <f t="shared" si="7"/>
        <v>222.66263115266545</v>
      </c>
    </row>
    <row r="123" spans="2:7">
      <c r="B123" s="89">
        <v>42726</v>
      </c>
      <c r="C123" s="93">
        <v>2522</v>
      </c>
      <c r="D123" s="88">
        <f t="shared" si="4"/>
        <v>2773.3548387096776</v>
      </c>
      <c r="E123" s="88">
        <f t="shared" si="5"/>
        <v>2343.8836760341233</v>
      </c>
      <c r="F123" s="87">
        <f t="shared" si="6"/>
        <v>3202.8260013852318</v>
      </c>
      <c r="G123" s="88">
        <f t="shared" si="7"/>
        <v>214.73558133777718</v>
      </c>
    </row>
    <row r="124" spans="2:7">
      <c r="B124" s="89">
        <v>42727</v>
      </c>
      <c r="C124" s="93">
        <v>2632</v>
      </c>
      <c r="D124" s="88">
        <f t="shared" si="4"/>
        <v>2754.0645161290322</v>
      </c>
      <c r="E124" s="88">
        <f t="shared" si="5"/>
        <v>2356.8640006933574</v>
      </c>
      <c r="F124" s="87">
        <f t="shared" si="6"/>
        <v>3151.265031564707</v>
      </c>
      <c r="G124" s="88">
        <f t="shared" si="7"/>
        <v>198.60025771783734</v>
      </c>
    </row>
    <row r="125" spans="2:7">
      <c r="B125" s="89">
        <v>42728</v>
      </c>
      <c r="C125" s="93">
        <v>2697</v>
      </c>
      <c r="D125" s="88">
        <f t="shared" si="4"/>
        <v>2739.6129032258063</v>
      </c>
      <c r="E125" s="88">
        <f t="shared" si="5"/>
        <v>2369.5294252844624</v>
      </c>
      <c r="F125" s="87">
        <f t="shared" si="6"/>
        <v>3109.6963811671503</v>
      </c>
      <c r="G125" s="88">
        <f t="shared" si="7"/>
        <v>185.04173897067204</v>
      </c>
    </row>
    <row r="126" spans="2:7">
      <c r="B126" s="89">
        <v>42729</v>
      </c>
      <c r="C126" s="93">
        <v>2750</v>
      </c>
      <c r="D126" s="88">
        <f t="shared" si="4"/>
        <v>2727.6774193548385</v>
      </c>
      <c r="E126" s="88">
        <f t="shared" si="5"/>
        <v>2385.4862887092986</v>
      </c>
      <c r="F126" s="87">
        <f t="shared" si="6"/>
        <v>3069.8685500003785</v>
      </c>
      <c r="G126" s="88">
        <f t="shared" si="7"/>
        <v>171.09556532277006</v>
      </c>
    </row>
    <row r="127" spans="2:7">
      <c r="B127" s="89">
        <v>42730</v>
      </c>
      <c r="C127" s="93">
        <v>2828</v>
      </c>
      <c r="D127" s="88">
        <f t="shared" si="4"/>
        <v>2714.0645161290322</v>
      </c>
      <c r="E127" s="88">
        <f t="shared" si="5"/>
        <v>2428.9423502731211</v>
      </c>
      <c r="F127" s="87">
        <f t="shared" si="6"/>
        <v>2999.1866819849433</v>
      </c>
      <c r="G127" s="88">
        <f t="shared" si="7"/>
        <v>142.56108292795548</v>
      </c>
    </row>
    <row r="128" spans="2:7">
      <c r="B128" s="89">
        <v>42731</v>
      </c>
      <c r="C128" s="93">
        <v>2820</v>
      </c>
      <c r="D128" s="88">
        <f t="shared" si="4"/>
        <v>2708.5806451612902</v>
      </c>
      <c r="E128" s="88">
        <f t="shared" si="5"/>
        <v>2439.2952826708406</v>
      </c>
      <c r="F128" s="87">
        <f t="shared" si="6"/>
        <v>2977.8660076517399</v>
      </c>
      <c r="G128" s="88">
        <f t="shared" si="7"/>
        <v>134.64268124522485</v>
      </c>
    </row>
    <row r="129" spans="2:7">
      <c r="B129" s="89">
        <v>42732</v>
      </c>
      <c r="C129" s="93">
        <v>2801</v>
      </c>
      <c r="D129" s="88">
        <f t="shared" si="4"/>
        <v>2705.6451612903224</v>
      </c>
      <c r="E129" s="88">
        <f t="shared" si="5"/>
        <v>2442.7152348145423</v>
      </c>
      <c r="F129" s="87">
        <f t="shared" si="6"/>
        <v>2968.5750877661026</v>
      </c>
      <c r="G129" s="88">
        <f t="shared" si="7"/>
        <v>131.46496323789009</v>
      </c>
    </row>
    <row r="130" spans="2:7">
      <c r="B130" s="89">
        <v>42733</v>
      </c>
      <c r="C130" s="93">
        <v>2720</v>
      </c>
      <c r="D130" s="88">
        <f t="shared" si="4"/>
        <v>2706.1290322580644</v>
      </c>
      <c r="E130" s="88">
        <f t="shared" si="5"/>
        <v>2443.1488089532268</v>
      </c>
      <c r="F130" s="87">
        <f t="shared" si="6"/>
        <v>2969.109255562902</v>
      </c>
      <c r="G130" s="88">
        <f t="shared" si="7"/>
        <v>131.4901116524189</v>
      </c>
    </row>
    <row r="131" spans="2:7">
      <c r="B131" s="89">
        <v>42734</v>
      </c>
      <c r="C131" s="93">
        <v>2550</v>
      </c>
      <c r="D131" s="88">
        <f t="shared" si="4"/>
        <v>2700.3225806451615</v>
      </c>
      <c r="E131" s="88">
        <f t="shared" si="5"/>
        <v>2431.6342173706425</v>
      </c>
      <c r="F131" s="87">
        <f t="shared" si="6"/>
        <v>2969.0109439196804</v>
      </c>
      <c r="G131" s="88">
        <f t="shared" si="7"/>
        <v>134.3441816372594</v>
      </c>
    </row>
    <row r="132" spans="2:7">
      <c r="B132" s="90">
        <v>42735</v>
      </c>
      <c r="C132" s="94">
        <v>2507</v>
      </c>
      <c r="D132" s="103">
        <f t="shared" si="4"/>
        <v>2691.516129032258</v>
      </c>
      <c r="E132" s="103">
        <f t="shared" si="5"/>
        <v>2415.817805512876</v>
      </c>
      <c r="F132" s="105">
        <f t="shared" si="6"/>
        <v>2967.2144525516401</v>
      </c>
      <c r="G132" s="103">
        <f t="shared" si="7"/>
        <v>137.84916175969104</v>
      </c>
    </row>
  </sheetData>
  <phoneticPr fontId="5"/>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9</vt:i4>
      </vt:variant>
    </vt:vector>
  </HeadingPairs>
  <TitlesOfParts>
    <vt:vector size="9" baseType="lpstr">
      <vt:lpstr>(参考)Excel自動計算設定</vt:lpstr>
      <vt:lpstr>(参考)Excel必要操作</vt:lpstr>
      <vt:lpstr>(参考)代表値の計算方法</vt:lpstr>
      <vt:lpstr>(演習１)株価(確率） </vt:lpstr>
      <vt:lpstr>【解答】(演習１)株価(確率）</vt:lpstr>
      <vt:lpstr>(演習２)アクセス数(異常値検出)</vt:lpstr>
      <vt:lpstr>（演習問題３）標準化</vt:lpstr>
      <vt:lpstr>【解答】（演習問題３）標準化 (2)</vt:lpstr>
      <vt:lpstr>【解答】(演習２)アクセス数(異常値検出)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Minoru Kadota</dc:creator>
  <cp:lastModifiedBy>Microsoft Office User</cp:lastModifiedBy>
  <dcterms:created xsi:type="dcterms:W3CDTF">2018-06-30T06:59:09Z</dcterms:created>
  <dcterms:modified xsi:type="dcterms:W3CDTF">2021-10-09T04:54:52Z</dcterms:modified>
</cp:coreProperties>
</file>