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626\Downloads\New folder\"/>
    </mc:Choice>
  </mc:AlternateContent>
  <xr:revisionPtr revIDLastSave="0" documentId="13_ncr:1_{4E791868-F8B8-45DF-A2BE-399B4F63423F}" xr6:coauthVersionLast="45" xr6:coauthVersionMax="45" xr10:uidLastSave="{00000000-0000-0000-0000-000000000000}"/>
  <bookViews>
    <workbookView xWindow="-108" yWindow="-108" windowWidth="23256" windowHeight="13176" activeTab="2" xr2:uid="{1F4FA457-41E9-4E4C-8E70-9E311BD667A2}"/>
  </bookViews>
  <sheets>
    <sheet name="Answer Report 1" sheetId="6" r:id="rId1"/>
    <sheet name="Sensitivity Report 1" sheetId="4" r:id="rId2"/>
    <sheet name="Inventory (I)" sheetId="1" r:id="rId3"/>
    <sheet name="Sensitivity Report 2" sheetId="5" r:id="rId4"/>
    <sheet name="Inventory (D)" sheetId="3" r:id="rId5"/>
  </sheets>
  <definedNames>
    <definedName name="solver_adj" localSheetId="4" hidden="1">'Inventory (D)'!$C$9:$H$9,'Inventory (D)'!$C$10:$H$10</definedName>
    <definedName name="solver_adj" localSheetId="2" hidden="1">'Inventory (I)'!$C$9:$H$9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1</definedName>
    <definedName name="solver_eng" localSheetId="4" hidden="1">2</definedName>
    <definedName name="solver_eng" localSheetId="2" hidden="1">2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'Inventory (D)'!$C$10:$H$10</definedName>
    <definedName name="solver_lhs1" localSheetId="2" hidden="1">'Inventory (I)'!$C$10:$H$10</definedName>
    <definedName name="solver_lhs2" localSheetId="4" hidden="1">'Inventory (D)'!$C$20:$H$20</definedName>
    <definedName name="solver_lhs2" localSheetId="2" hidden="1">'Inventory (I)'!$C$10:$H$10</definedName>
    <definedName name="solver_lhs3" localSheetId="4" hidden="1">'Inventory (D)'!$C$10:$H$10</definedName>
    <definedName name="solver_lhs3" localSheetId="2" hidden="1">'Inventory (I)'!$C$9:$H$9</definedName>
    <definedName name="solver_lhs4" localSheetId="4" hidden="1">'Inventory (D)'!$C$9:$H$9</definedName>
    <definedName name="solver_lhs4" localSheetId="2" hidden="1">'Inventory (I)'!$C$9:$H$9</definedName>
    <definedName name="solver_lhs5" localSheetId="4" hidden="1">'Inventory (D)'!$C$9:$H$9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4" hidden="1">5</definedName>
    <definedName name="solver_num" localSheetId="2" hidden="1">4</definedName>
    <definedName name="solver_nwt" localSheetId="4" hidden="1">1</definedName>
    <definedName name="solver_nwt" localSheetId="2" hidden="1">1</definedName>
    <definedName name="solver_opt" localSheetId="4" hidden="1">'Inventory (D)'!$L$4</definedName>
    <definedName name="solver_opt" localSheetId="2" hidden="1">'Inventory (I)'!$L$4</definedName>
    <definedName name="solver_pre" localSheetId="4" hidden="1">0.000001</definedName>
    <definedName name="solver_pre" localSheetId="2" hidden="1">0.000001</definedName>
    <definedName name="solver_rbv" localSheetId="4" hidden="1">1</definedName>
    <definedName name="solver_rbv" localSheetId="2" hidden="1">1</definedName>
    <definedName name="solver_rel1" localSheetId="4" hidden="1">3</definedName>
    <definedName name="solver_rel1" localSheetId="2" hidden="1">3</definedName>
    <definedName name="solver_rel2" localSheetId="4" hidden="1">2</definedName>
    <definedName name="solver_rel2" localSheetId="2" hidden="1">1</definedName>
    <definedName name="solver_rel3" localSheetId="4" hidden="1">1</definedName>
    <definedName name="solver_rel3" localSheetId="2" hidden="1">1</definedName>
    <definedName name="solver_rel4" localSheetId="4" hidden="1">1</definedName>
    <definedName name="solver_rel4" localSheetId="2" hidden="1">3</definedName>
    <definedName name="solver_rel5" localSheetId="4" hidden="1">3</definedName>
    <definedName name="solver_rhs1" localSheetId="4" hidden="1">'Inventory (D)'!$C$15:$H$15</definedName>
    <definedName name="solver_rhs1" localSheetId="2" hidden="1">'Inventory (I)'!$C$15:$H$15</definedName>
    <definedName name="solver_rhs2" localSheetId="4" hidden="1">'Inventory (D)'!$C$22:$H$22</definedName>
    <definedName name="solver_rhs2" localSheetId="2" hidden="1">'Inventory (I)'!$C$18:$H$18</definedName>
    <definedName name="solver_rhs3" localSheetId="4" hidden="1">'Inventory (D)'!$C$18:$H$18</definedName>
    <definedName name="solver_rhs3" localSheetId="2" hidden="1">'Inventory (I)'!$C$5:$H$5</definedName>
    <definedName name="solver_rhs4" localSheetId="4" hidden="1">'Inventory (D)'!$C$5:$H$5</definedName>
    <definedName name="solver_rhs4" localSheetId="2" hidden="1">'Inventory (I)'!$C$7:$H$7</definedName>
    <definedName name="solver_rhs5" localSheetId="4" hidden="1">'Inventory (D)'!$C$7:$H$7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1</definedName>
    <definedName name="solver_scl" localSheetId="2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4" hidden="1">2</definedName>
    <definedName name="solver_typ" localSheetId="2" hidden="1">2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C10" i="1" l="1"/>
  <c r="D10" i="1" s="1"/>
  <c r="E10" i="1" s="1"/>
  <c r="F10" i="1" s="1"/>
  <c r="G10" i="1" s="1"/>
  <c r="H10" i="1" s="1"/>
  <c r="L2" i="1" l="1"/>
  <c r="D12" i="3"/>
  <c r="H7" i="3"/>
  <c r="G7" i="3"/>
  <c r="F7" i="3"/>
  <c r="E7" i="3"/>
  <c r="D7" i="3"/>
  <c r="C7" i="3"/>
  <c r="C12" i="1" l="1"/>
  <c r="G12" i="1"/>
  <c r="D12" i="1"/>
  <c r="H12" i="1"/>
  <c r="E12" i="1"/>
  <c r="F12" i="1"/>
  <c r="C12" i="3"/>
  <c r="C20" i="3"/>
  <c r="D20" i="3"/>
  <c r="E12" i="3"/>
  <c r="L3" i="1" l="1"/>
  <c r="F12" i="3"/>
  <c r="E20" i="3"/>
  <c r="F20" i="3" l="1"/>
  <c r="G12" i="3"/>
  <c r="G20" i="3" l="1"/>
  <c r="H7" i="1"/>
  <c r="G7" i="1"/>
  <c r="F7" i="1"/>
  <c r="E7" i="1"/>
  <c r="D7" i="1"/>
  <c r="C7" i="1"/>
  <c r="H12" i="3" l="1"/>
  <c r="L3" i="3" s="1"/>
  <c r="L4" i="3" s="1"/>
  <c r="H20" i="3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hd626</author>
  </authors>
  <commentList>
    <comment ref="L2" authorId="0" shapeId="0" xr:uid="{708EDFA1-CB25-4AE0-939C-9B6A5D6DFEDE}">
      <text>
        <r>
          <rPr>
            <b/>
            <sz val="10"/>
            <color indexed="81"/>
            <rFont val="Arial"/>
            <family val="2"/>
          </rPr>
          <t>=SUMPRODUCT(C9:H9,C3:H3)</t>
        </r>
      </text>
    </comment>
    <comment ref="L3" authorId="0" shapeId="0" xr:uid="{6DBF5FB7-03F2-4B72-9A17-02F12749A074}">
      <text>
        <r>
          <rPr>
            <b/>
            <sz val="10"/>
            <color indexed="81"/>
            <rFont val="Arial"/>
            <family val="2"/>
          </rPr>
          <t>=SUMPRODUCT(C12:H12,C3:H3*0.015)</t>
        </r>
      </text>
    </comment>
    <comment ref="L4" authorId="0" shapeId="0" xr:uid="{B20348D6-5780-4FD7-9662-134B8E3C6683}">
      <text>
        <r>
          <rPr>
            <b/>
            <sz val="10"/>
            <color indexed="81"/>
            <rFont val="Arial"/>
            <family val="2"/>
          </rPr>
          <t>=SUM(L1:L3)</t>
        </r>
      </text>
    </comment>
    <comment ref="H7" authorId="0" shapeId="0" xr:uid="{90699654-2887-4A72-9EBC-71D639D0F88B}">
      <text>
        <r>
          <rPr>
            <b/>
            <sz val="10"/>
            <color indexed="81"/>
            <rFont val="Arial"/>
            <family val="2"/>
          </rPr>
          <t>=0.5*H5</t>
        </r>
      </text>
    </comment>
    <comment ref="H10" authorId="0" shapeId="0" xr:uid="{7E74C847-8816-4BD1-AC48-236F11D0326A}">
      <text>
        <r>
          <rPr>
            <b/>
            <sz val="10"/>
            <color indexed="81"/>
            <rFont val="Arial"/>
            <family val="2"/>
          </rPr>
          <t>=G10+H9-H4</t>
        </r>
      </text>
    </comment>
    <comment ref="H12" authorId="0" shapeId="0" xr:uid="{3C9447B8-5E72-4D1D-AEF5-E496CABB1353}">
      <text>
        <r>
          <rPr>
            <b/>
            <sz val="10"/>
            <color indexed="81"/>
            <rFont val="Arial"/>
            <family val="2"/>
          </rPr>
          <t>=AVERAGE(G10,H10)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hd626</author>
  </authors>
  <commentList>
    <comment ref="L2" authorId="0" shapeId="0" xr:uid="{195F145F-79BB-4028-A197-1A5DA43BAEAC}">
      <text>
        <r>
          <rPr>
            <b/>
            <sz val="10"/>
            <color indexed="81"/>
            <rFont val="Arial"/>
            <family val="2"/>
          </rPr>
          <t>=SUMPRODUCT(C9:H9,C3:H3)</t>
        </r>
      </text>
    </comment>
    <comment ref="L3" authorId="0" shapeId="0" xr:uid="{B276F06B-7FC2-4B1B-A4C9-820495A4E3C5}">
      <text>
        <r>
          <rPr>
            <b/>
            <sz val="10"/>
            <color indexed="81"/>
            <rFont val="Arial"/>
            <family val="2"/>
          </rPr>
          <t>=SUMPRODUCT(C12:H12,C3:H3*0.015)</t>
        </r>
      </text>
    </comment>
    <comment ref="L4" authorId="0" shapeId="0" xr:uid="{79AB13FF-5760-4892-B5A1-EDAD87962943}">
      <text>
        <r>
          <rPr>
            <b/>
            <sz val="10"/>
            <color indexed="81"/>
            <rFont val="Arial"/>
            <family val="2"/>
          </rPr>
          <t>=SUM(L1:L3)</t>
        </r>
      </text>
    </comment>
    <comment ref="H7" authorId="0" shapeId="0" xr:uid="{20908D4D-C529-48A2-92B0-C32FB54AB1AC}">
      <text>
        <r>
          <rPr>
            <b/>
            <sz val="10"/>
            <color indexed="81"/>
            <rFont val="Arial"/>
            <family val="2"/>
          </rPr>
          <t>=0.5*H5</t>
        </r>
      </text>
    </comment>
    <comment ref="H12" authorId="0" shapeId="0" xr:uid="{4FADDBA4-E19D-4EDB-91CD-E5642DF2FAC6}">
      <text>
        <r>
          <rPr>
            <b/>
            <sz val="10"/>
            <color indexed="81"/>
            <rFont val="Arial"/>
            <family val="2"/>
          </rPr>
          <t>=AVERAGE(H10,G10)</t>
        </r>
      </text>
    </comment>
    <comment ref="H20" authorId="0" shapeId="0" xr:uid="{DC4C8AAF-F199-4560-9B47-A667D7A91075}">
      <text>
        <r>
          <rPr>
            <b/>
            <sz val="10"/>
            <color indexed="81"/>
            <rFont val="Arial"/>
            <family val="2"/>
          </rPr>
          <t>=G10+H9-H10</t>
        </r>
      </text>
    </comment>
  </commentList>
</comments>
</file>

<file path=xl/sharedStrings.xml><?xml version="1.0" encoding="utf-8"?>
<sst xmlns="http://schemas.openxmlformats.org/spreadsheetml/2006/main" count="345" uniqueCount="107">
  <si>
    <t>Production schedule</t>
  </si>
  <si>
    <t>Holding cost</t>
  </si>
  <si>
    <t>Total Cost</t>
  </si>
  <si>
    <t>Demand</t>
  </si>
  <si>
    <t>Production</t>
  </si>
  <si>
    <t>Ending inventory</t>
  </si>
  <si>
    <t>&gt;=</t>
  </si>
  <si>
    <t>=</t>
  </si>
  <si>
    <t>Month</t>
  </si>
  <si>
    <t>Unit Production Cost</t>
  </si>
  <si>
    <t>Maximum Production</t>
  </si>
  <si>
    <t>Minimum Production</t>
  </si>
  <si>
    <t xml:space="preserve"> </t>
  </si>
  <si>
    <t>Production Cost</t>
  </si>
  <si>
    <t>&lt;=</t>
  </si>
  <si>
    <t>Avg Ending Inventory</t>
  </si>
  <si>
    <t>Avg. Ending Inventory</t>
  </si>
  <si>
    <t>Microsoft Excel 16.0 Sensitivity Report</t>
  </si>
  <si>
    <t>Worksheet: [Assignment 2.xlsx]Inventory (I)</t>
  </si>
  <si>
    <t>Report Created: 10/2/2019 7:05:51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</si>
  <si>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</si>
  <si>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</si>
  <si>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</si>
  <si>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</si>
  <si>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</si>
  <si>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</si>
  <si>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</si>
  <si>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</si>
  <si>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</si>
  <si>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</si>
  <si>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</si>
  <si>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</si>
  <si>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</si>
  <si>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</si>
  <si>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</si>
  <si>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</si>
  <si>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</si>
  <si>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$C$9</t>
  </si>
  <si>
    <t>Production &gt;=</t>
  </si>
  <si>
    <t>$D$9</t>
  </si>
  <si>
    <t>$E$9</t>
  </si>
  <si>
    <t>$F$9</t>
  </si>
  <si>
    <t>$G$9</t>
  </si>
  <si>
    <t>$H$9</t>
  </si>
  <si>
    <t>$C$10</t>
  </si>
  <si>
    <t>Ending inventory &gt;=</t>
  </si>
  <si>
    <t>$D$10</t>
  </si>
  <si>
    <t>$E$10</t>
  </si>
  <si>
    <t>$F$10</t>
  </si>
  <si>
    <t>$G$10</t>
  </si>
  <si>
    <t>$H$10</t>
  </si>
  <si>
    <t>Worksheet: [Assignment 2.xlsx]Inventory (D)</t>
  </si>
  <si>
    <t>Report Created: 10/2/2019 7:06:44 PM</t>
  </si>
  <si>
    <t>$C$20</t>
  </si>
  <si>
    <t>Production to meet Demand &lt;=</t>
  </si>
  <si>
    <t>$D$20</t>
  </si>
  <si>
    <t>$E$20</t>
  </si>
  <si>
    <t>$F$20</t>
  </si>
  <si>
    <t>$G$20</t>
  </si>
  <si>
    <t>$H$20</t>
  </si>
  <si>
    <t xml:space="preserve">  </t>
  </si>
  <si>
    <t>Microsoft Excel 16.0 Answer Report</t>
  </si>
  <si>
    <t>Report Created: 10/21/2019 7:21:02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</si>
  <si>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</si>
  <si>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</si>
  <si>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</si>
  <si>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</si>
  <si>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</si>
  <si>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</si>
  <si>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</si>
  <si>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</si>
  <si>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</si>
  <si>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</si>
  <si>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</si>
  <si>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</si>
  <si>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</si>
  <si>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</si>
  <si>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</si>
  <si>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</si>
  <si>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$L$4</t>
  </si>
  <si>
    <t>Contin</t>
  </si>
  <si>
    <t>$C$10&gt;=$C$15</t>
  </si>
  <si>
    <t>Not Binding</t>
  </si>
  <si>
    <t>$D$10&gt;=$D$15</t>
  </si>
  <si>
    <t>$E$10&gt;=$E$15</t>
  </si>
  <si>
    <t>$F$10&gt;=$F$15</t>
  </si>
  <si>
    <t>Binding</t>
  </si>
  <si>
    <t>$G$10&gt;=$G$15</t>
  </si>
  <si>
    <t>$H$10&gt;=$H$15</t>
  </si>
  <si>
    <t>$C$10&lt;=$C$18</t>
  </si>
  <si>
    <t>$D$10&lt;=$D$18</t>
  </si>
  <si>
    <t>$E$10&lt;=$E$18</t>
  </si>
  <si>
    <t>$F$10&lt;=$F$18</t>
  </si>
  <si>
    <t>$G$10&lt;=$G$18</t>
  </si>
  <si>
    <t>$H$10&lt;=$H$18</t>
  </si>
  <si>
    <t>$C$9&lt;=$C$5</t>
  </si>
  <si>
    <t>$D$9&lt;=$D$5</t>
  </si>
  <si>
    <t>$E$9&lt;=$E$5</t>
  </si>
  <si>
    <t>$F$9&lt;=$F$5</t>
  </si>
  <si>
    <t>$G$9&lt;=$G$5</t>
  </si>
  <si>
    <t>$H$9&lt;=$H$5</t>
  </si>
  <si>
    <t>$C$9&gt;=$C$7</t>
  </si>
  <si>
    <t>$D$9&gt;=$D$7</t>
  </si>
  <si>
    <t>$E$9&gt;=$E$7</t>
  </si>
  <si>
    <t>$F$9&gt;=$F$7</t>
  </si>
  <si>
    <t>$G$9&gt;=$G$7</t>
  </si>
  <si>
    <t>$H$9&gt;=$H$7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</si>
</sst>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0" fillId="0" borderId="0" xfId="0" applyNumberFormat="1"/>
    <xf numFmtId="0" fontId="6" fillId="0" borderId="5" xfId="0" applyFont="1" applyFill="1" applyBorder="1" applyAlignment="1">
      <alignment horizontal="center"/>
    </xf>
    <xf numFmtId="165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9956-AD67-40D9-AB13-2DD001FC8AB2}">
  <dimension ref="A1:G54"/>
  <sheetViews>
    <sheetView showGridLines="0" topLeftCell="A26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14" t="s">
        <v>61</v>
      </c>
    </row>
    <row r="2" spans="1:5" x14ac:dyDescent="0.3">
      <c r="A2" s="14" t="s">
        <v>18</v>
      </c>
    </row>
    <row r="3" spans="1:5" x14ac:dyDescent="0.3">
      <c r="A3" s="14" t="s">
        <v>62</v>
      </c>
    </row>
    <row r="4" spans="1:5" x14ac:dyDescent="0.3">
      <c r="A4" s="14" t="s">
        <v>63</v>
      </c>
    </row>
    <row r="5" spans="1:5" x14ac:dyDescent="0.3">
      <c r="A5" s="14" t="s">
        <v>64</v>
      </c>
    </row>
    <row r="6" spans="1:5" x14ac:dyDescent="0.3">
      <c r="A6" s="14"/>
      <c r="B6" t="s">
        <v>65</v>
      </c>
    </row>
    <row r="7" spans="1:5" x14ac:dyDescent="0.3">
      <c r="A7" s="14"/>
      <c r="B7" t="s">
        <v>66</v>
      </c>
    </row>
    <row r="8" spans="1:5" x14ac:dyDescent="0.3">
      <c r="A8" s="14"/>
      <c r="B8" t="s">
        <v>67</v>
      </c>
    </row>
    <row r="9" spans="1:5" x14ac:dyDescent="0.3">
      <c r="A9" s="14" t="s">
        <v>68</v>
      </c>
    </row>
    <row r="10" spans="1:5" x14ac:dyDescent="0.3">
      <c r="B10" t="s">
        <v>69</v>
      </c>
    </row>
    <row r="11" spans="1:5" x14ac:dyDescent="0.3">
      <c r="B11" t="s">
        <v>70</v>
      </c>
    </row>
    <row r="14" spans="1:5" ht="15" thickBot="1" x14ac:dyDescent="0.35">
      <c r="A14" t="s">
        <v>71</v>
      </c>
    </row>
    <row r="15" spans="1:5" ht="15" thickBot="1" x14ac:dyDescent="0.35">
      <c r="B15" s="21" t="s">
        <v>21</v>
      </c>
      <c r="C15" s="21" t="s">
        <v>22</v>
      </c>
      <c r="D15" s="21" t="s">
        <v>72</v>
      </c>
      <c r="E15" s="21" t="s">
        <v>73</v>
      </c>
    </row>
    <row r="16" spans="1:5" ht="15" thickBot="1" x14ac:dyDescent="0.35">
      <c r="B16" s="16" t="s">
        <v>79</v>
      </c>
      <c r="C16" s="16" t="s">
        <v>2</v>
      </c>
      <c r="D16" s="22">
        <v>6209403.125</v>
      </c>
      <c r="E16" s="22">
        <v>6209403.125</v>
      </c>
    </row>
    <row r="19" spans="1:7" ht="15" thickBot="1" x14ac:dyDescent="0.35">
      <c r="A19" t="s">
        <v>20</v>
      </c>
    </row>
    <row r="20" spans="1:7" ht="15" thickBot="1" x14ac:dyDescent="0.35">
      <c r="B20" s="21" t="s">
        <v>21</v>
      </c>
      <c r="C20" s="21" t="s">
        <v>22</v>
      </c>
      <c r="D20" s="21" t="s">
        <v>72</v>
      </c>
      <c r="E20" s="21" t="s">
        <v>73</v>
      </c>
      <c r="F20" s="21" t="s">
        <v>74</v>
      </c>
    </row>
    <row r="21" spans="1:7" x14ac:dyDescent="0.3">
      <c r="B21" s="15" t="s">
        <v>37</v>
      </c>
      <c r="C21" s="15" t="s">
        <v>38</v>
      </c>
      <c r="D21" s="23">
        <v>4000</v>
      </c>
      <c r="E21" s="23">
        <v>4000</v>
      </c>
      <c r="F21" s="15" t="s">
        <v>80</v>
      </c>
    </row>
    <row r="22" spans="1:7" x14ac:dyDescent="0.3">
      <c r="B22" s="15" t="s">
        <v>39</v>
      </c>
      <c r="C22" s="15" t="s">
        <v>38</v>
      </c>
      <c r="D22" s="23">
        <v>3500</v>
      </c>
      <c r="E22" s="23">
        <v>3500</v>
      </c>
      <c r="F22" s="15" t="s">
        <v>80</v>
      </c>
    </row>
    <row r="23" spans="1:7" x14ac:dyDescent="0.3">
      <c r="B23" s="15" t="s">
        <v>40</v>
      </c>
      <c r="C23" s="15" t="s">
        <v>38</v>
      </c>
      <c r="D23" s="23">
        <v>4000</v>
      </c>
      <c r="E23" s="23">
        <v>4000</v>
      </c>
      <c r="F23" s="15" t="s">
        <v>80</v>
      </c>
    </row>
    <row r="24" spans="1:7" x14ac:dyDescent="0.3">
      <c r="B24" s="15" t="s">
        <v>41</v>
      </c>
      <c r="C24" s="15" t="s">
        <v>38</v>
      </c>
      <c r="D24" s="23">
        <v>4250</v>
      </c>
      <c r="E24" s="23">
        <v>4250</v>
      </c>
      <c r="F24" s="15" t="s">
        <v>80</v>
      </c>
    </row>
    <row r="25" spans="1:7" x14ac:dyDescent="0.3">
      <c r="B25" s="15" t="s">
        <v>42</v>
      </c>
      <c r="C25" s="15" t="s">
        <v>38</v>
      </c>
      <c r="D25" s="23">
        <v>4000</v>
      </c>
      <c r="E25" s="23">
        <v>4000</v>
      </c>
      <c r="F25" s="15" t="s">
        <v>80</v>
      </c>
    </row>
    <row r="26" spans="1:7" ht="15" thickBot="1" x14ac:dyDescent="0.35">
      <c r="B26" s="16" t="s">
        <v>43</v>
      </c>
      <c r="C26" s="16" t="s">
        <v>38</v>
      </c>
      <c r="D26" s="24">
        <v>3500</v>
      </c>
      <c r="E26" s="24">
        <v>3500</v>
      </c>
      <c r="F26" s="16" t="s">
        <v>80</v>
      </c>
    </row>
    <row r="29" spans="1:7" ht="15" thickBot="1" x14ac:dyDescent="0.35">
      <c r="A29" t="s">
        <v>32</v>
      </c>
    </row>
    <row r="30" spans="1:7" ht="15" thickBot="1" x14ac:dyDescent="0.35">
      <c r="B30" s="21" t="s">
        <v>21</v>
      </c>
      <c r="C30" s="21" t="s">
        <v>22</v>
      </c>
      <c r="D30" s="21" t="s">
        <v>75</v>
      </c>
      <c r="E30" s="21" t="s">
        <v>76</v>
      </c>
      <c r="F30" s="21" t="s">
        <v>77</v>
      </c>
      <c r="G30" s="21" t="s">
        <v>78</v>
      </c>
    </row>
    <row r="31" spans="1:7" x14ac:dyDescent="0.3">
      <c r="B31" s="15" t="s">
        <v>44</v>
      </c>
      <c r="C31" s="15" t="s">
        <v>45</v>
      </c>
      <c r="D31" s="23">
        <v>5750</v>
      </c>
      <c r="E31" s="15" t="s">
        <v>81</v>
      </c>
      <c r="F31" s="15" t="s">
        <v>82</v>
      </c>
      <c r="G31" s="23">
        <v>4250</v>
      </c>
    </row>
    <row r="32" spans="1:7" x14ac:dyDescent="0.3">
      <c r="B32" s="15" t="s">
        <v>46</v>
      </c>
      <c r="C32" s="15" t="s">
        <v>45</v>
      </c>
      <c r="D32" s="23">
        <v>4750</v>
      </c>
      <c r="E32" s="15" t="s">
        <v>83</v>
      </c>
      <c r="F32" s="15" t="s">
        <v>82</v>
      </c>
      <c r="G32" s="23">
        <v>3250</v>
      </c>
    </row>
    <row r="33" spans="2:7" x14ac:dyDescent="0.3">
      <c r="B33" s="15" t="s">
        <v>47</v>
      </c>
      <c r="C33" s="15" t="s">
        <v>45</v>
      </c>
      <c r="D33" s="23">
        <v>2750</v>
      </c>
      <c r="E33" s="15" t="s">
        <v>84</v>
      </c>
      <c r="F33" s="15" t="s">
        <v>82</v>
      </c>
      <c r="G33" s="23">
        <v>1250</v>
      </c>
    </row>
    <row r="34" spans="2:7" x14ac:dyDescent="0.3">
      <c r="B34" s="15" t="s">
        <v>48</v>
      </c>
      <c r="C34" s="15" t="s">
        <v>45</v>
      </c>
      <c r="D34" s="23">
        <v>1500</v>
      </c>
      <c r="E34" s="15" t="s">
        <v>85</v>
      </c>
      <c r="F34" s="15" t="s">
        <v>86</v>
      </c>
      <c r="G34" s="23">
        <v>0</v>
      </c>
    </row>
    <row r="35" spans="2:7" x14ac:dyDescent="0.3">
      <c r="B35" s="15" t="s">
        <v>49</v>
      </c>
      <c r="C35" s="15" t="s">
        <v>45</v>
      </c>
      <c r="D35" s="23">
        <v>2000</v>
      </c>
      <c r="E35" s="15" t="s">
        <v>87</v>
      </c>
      <c r="F35" s="15" t="s">
        <v>82</v>
      </c>
      <c r="G35" s="23">
        <v>500</v>
      </c>
    </row>
    <row r="36" spans="2:7" x14ac:dyDescent="0.3">
      <c r="B36" s="15" t="s">
        <v>50</v>
      </c>
      <c r="C36" s="15" t="s">
        <v>45</v>
      </c>
      <c r="D36" s="23">
        <v>1500</v>
      </c>
      <c r="E36" s="15" t="s">
        <v>88</v>
      </c>
      <c r="F36" s="15" t="s">
        <v>86</v>
      </c>
      <c r="G36" s="23">
        <v>0</v>
      </c>
    </row>
    <row r="37" spans="2:7" x14ac:dyDescent="0.3">
      <c r="B37" s="15" t="s">
        <v>44</v>
      </c>
      <c r="C37" s="15" t="s">
        <v>45</v>
      </c>
      <c r="D37" s="23">
        <v>5750</v>
      </c>
      <c r="E37" s="15" t="s">
        <v>89</v>
      </c>
      <c r="F37" s="15" t="s">
        <v>82</v>
      </c>
      <c r="G37" s="15">
        <v>250</v>
      </c>
    </row>
    <row r="38" spans="2:7" x14ac:dyDescent="0.3">
      <c r="B38" s="15" t="s">
        <v>46</v>
      </c>
      <c r="C38" s="15" t="s">
        <v>45</v>
      </c>
      <c r="D38" s="23">
        <v>4750</v>
      </c>
      <c r="E38" s="15" t="s">
        <v>90</v>
      </c>
      <c r="F38" s="15" t="s">
        <v>82</v>
      </c>
      <c r="G38" s="15">
        <v>1250</v>
      </c>
    </row>
    <row r="39" spans="2:7" x14ac:dyDescent="0.3">
      <c r="B39" s="15" t="s">
        <v>47</v>
      </c>
      <c r="C39" s="15" t="s">
        <v>45</v>
      </c>
      <c r="D39" s="23">
        <v>2750</v>
      </c>
      <c r="E39" s="15" t="s">
        <v>91</v>
      </c>
      <c r="F39" s="15" t="s">
        <v>82</v>
      </c>
      <c r="G39" s="15">
        <v>3250</v>
      </c>
    </row>
    <row r="40" spans="2:7" x14ac:dyDescent="0.3">
      <c r="B40" s="15" t="s">
        <v>48</v>
      </c>
      <c r="C40" s="15" t="s">
        <v>45</v>
      </c>
      <c r="D40" s="23">
        <v>1500</v>
      </c>
      <c r="E40" s="15" t="s">
        <v>92</v>
      </c>
      <c r="F40" s="15" t="s">
        <v>82</v>
      </c>
      <c r="G40" s="15">
        <v>4500</v>
      </c>
    </row>
    <row r="41" spans="2:7" x14ac:dyDescent="0.3">
      <c r="B41" s="15" t="s">
        <v>49</v>
      </c>
      <c r="C41" s="15" t="s">
        <v>45</v>
      </c>
      <c r="D41" s="23">
        <v>2000</v>
      </c>
      <c r="E41" s="15" t="s">
        <v>93</v>
      </c>
      <c r="F41" s="15" t="s">
        <v>82</v>
      </c>
      <c r="G41" s="15">
        <v>4000</v>
      </c>
    </row>
    <row r="42" spans="2:7" x14ac:dyDescent="0.3">
      <c r="B42" s="15" t="s">
        <v>50</v>
      </c>
      <c r="C42" s="15" t="s">
        <v>45</v>
      </c>
      <c r="D42" s="23">
        <v>1500</v>
      </c>
      <c r="E42" s="15" t="s">
        <v>94</v>
      </c>
      <c r="F42" s="15" t="s">
        <v>82</v>
      </c>
      <c r="G42" s="15">
        <v>4500</v>
      </c>
    </row>
    <row r="43" spans="2:7" x14ac:dyDescent="0.3">
      <c r="B43" s="15" t="s">
        <v>37</v>
      </c>
      <c r="C43" s="15" t="s">
        <v>38</v>
      </c>
      <c r="D43" s="23">
        <v>4000</v>
      </c>
      <c r="E43" s="15" t="s">
        <v>95</v>
      </c>
      <c r="F43" s="15" t="s">
        <v>86</v>
      </c>
      <c r="G43" s="15">
        <v>0</v>
      </c>
    </row>
    <row r="44" spans="2:7" x14ac:dyDescent="0.3">
      <c r="B44" s="15" t="s">
        <v>39</v>
      </c>
      <c r="C44" s="15" t="s">
        <v>38</v>
      </c>
      <c r="D44" s="23">
        <v>3500</v>
      </c>
      <c r="E44" s="15" t="s">
        <v>96</v>
      </c>
      <c r="F44" s="15" t="s">
        <v>86</v>
      </c>
      <c r="G44" s="15">
        <v>0</v>
      </c>
    </row>
    <row r="45" spans="2:7" x14ac:dyDescent="0.3">
      <c r="B45" s="15" t="s">
        <v>40</v>
      </c>
      <c r="C45" s="15" t="s">
        <v>38</v>
      </c>
      <c r="D45" s="23">
        <v>4000</v>
      </c>
      <c r="E45" s="15" t="s">
        <v>97</v>
      </c>
      <c r="F45" s="15" t="s">
        <v>86</v>
      </c>
      <c r="G45" s="15">
        <v>0</v>
      </c>
    </row>
    <row r="46" spans="2:7" x14ac:dyDescent="0.3">
      <c r="B46" s="15" t="s">
        <v>41</v>
      </c>
      <c r="C46" s="15" t="s">
        <v>38</v>
      </c>
      <c r="D46" s="23">
        <v>4250</v>
      </c>
      <c r="E46" s="15" t="s">
        <v>98</v>
      </c>
      <c r="F46" s="15" t="s">
        <v>82</v>
      </c>
      <c r="G46" s="15">
        <v>250</v>
      </c>
    </row>
    <row r="47" spans="2:7" x14ac:dyDescent="0.3">
      <c r="B47" s="15" t="s">
        <v>42</v>
      </c>
      <c r="C47" s="15" t="s">
        <v>38</v>
      </c>
      <c r="D47" s="23">
        <v>4000</v>
      </c>
      <c r="E47" s="15" t="s">
        <v>99</v>
      </c>
      <c r="F47" s="15" t="s">
        <v>86</v>
      </c>
      <c r="G47" s="15">
        <v>0</v>
      </c>
    </row>
    <row r="48" spans="2:7" x14ac:dyDescent="0.3">
      <c r="B48" s="15" t="s">
        <v>43</v>
      </c>
      <c r="C48" s="15" t="s">
        <v>38</v>
      </c>
      <c r="D48" s="23">
        <v>3500</v>
      </c>
      <c r="E48" s="15" t="s">
        <v>100</v>
      </c>
      <c r="F48" s="15" t="s">
        <v>86</v>
      </c>
      <c r="G48" s="15">
        <v>0</v>
      </c>
    </row>
    <row r="49" spans="2:7" x14ac:dyDescent="0.3">
      <c r="B49" s="15" t="s">
        <v>37</v>
      </c>
      <c r="C49" s="15" t="s">
        <v>38</v>
      </c>
      <c r="D49" s="23">
        <v>4000</v>
      </c>
      <c r="E49" s="15" t="s">
        <v>101</v>
      </c>
      <c r="F49" s="15" t="s">
        <v>82</v>
      </c>
      <c r="G49" s="23">
        <v>2000</v>
      </c>
    </row>
    <row r="50" spans="2:7" x14ac:dyDescent="0.3">
      <c r="B50" s="15" t="s">
        <v>39</v>
      </c>
      <c r="C50" s="15" t="s">
        <v>38</v>
      </c>
      <c r="D50" s="23">
        <v>3500</v>
      </c>
      <c r="E50" s="15" t="s">
        <v>102</v>
      </c>
      <c r="F50" s="15" t="s">
        <v>82</v>
      </c>
      <c r="G50" s="23">
        <v>1750</v>
      </c>
    </row>
    <row r="51" spans="2:7" x14ac:dyDescent="0.3">
      <c r="B51" s="15" t="s">
        <v>40</v>
      </c>
      <c r="C51" s="15" t="s">
        <v>38</v>
      </c>
      <c r="D51" s="23">
        <v>4000</v>
      </c>
      <c r="E51" s="15" t="s">
        <v>103</v>
      </c>
      <c r="F51" s="15" t="s">
        <v>82</v>
      </c>
      <c r="G51" s="23">
        <v>2000</v>
      </c>
    </row>
    <row r="52" spans="2:7" x14ac:dyDescent="0.3">
      <c r="B52" s="15" t="s">
        <v>41</v>
      </c>
      <c r="C52" s="15" t="s">
        <v>38</v>
      </c>
      <c r="D52" s="23">
        <v>4250</v>
      </c>
      <c r="E52" s="15" t="s">
        <v>104</v>
      </c>
      <c r="F52" s="15" t="s">
        <v>82</v>
      </c>
      <c r="G52" s="23">
        <v>2000</v>
      </c>
    </row>
    <row r="53" spans="2:7" x14ac:dyDescent="0.3">
      <c r="B53" s="15" t="s">
        <v>42</v>
      </c>
      <c r="C53" s="15" t="s">
        <v>38</v>
      </c>
      <c r="D53" s="23">
        <v>4000</v>
      </c>
      <c r="E53" s="15" t="s">
        <v>105</v>
      </c>
      <c r="F53" s="15" t="s">
        <v>82</v>
      </c>
      <c r="G53" s="23">
        <v>2000</v>
      </c>
    </row>
    <row r="54" spans="2:7" ht="15" thickBot="1" x14ac:dyDescent="0.35">
      <c r="B54" s="16" t="s">
        <v>43</v>
      </c>
      <c r="C54" s="16" t="s">
        <v>38</v>
      </c>
      <c r="D54" s="24">
        <v>3500</v>
      </c>
      <c r="E54" s="16" t="s">
        <v>106</v>
      </c>
      <c r="F54" s="16" t="s">
        <v>82</v>
      </c>
      <c r="G54" s="24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63B4-405A-4B5B-90EB-9AD78DD54316}">
  <dimension ref="A1:H30"/>
  <sheetViews>
    <sheetView showGridLines="0" topLeftCell="A3" workbookViewId="0">
      <selection activeCell="E35" sqref="E35"/>
    </sheetView>
  </sheetViews>
  <sheetFormatPr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5.77734375" bestFit="1" customWidth="1"/>
    <col min="5" max="5" width="9" bestFit="1" customWidth="1"/>
    <col min="6" max="6" width="10.109375" bestFit="1" customWidth="1"/>
    <col min="7" max="8" width="9.21875" bestFit="1" customWidth="1"/>
  </cols>
  <sheetData>
    <row r="1" spans="1:8" x14ac:dyDescent="0.3">
      <c r="A1" s="14" t="s">
        <v>17</v>
      </c>
    </row>
    <row r="2" spans="1:8" x14ac:dyDescent="0.3">
      <c r="A2" s="14" t="s">
        <v>18</v>
      </c>
    </row>
    <row r="3" spans="1:8" x14ac:dyDescent="0.3">
      <c r="A3" s="14" t="s">
        <v>19</v>
      </c>
    </row>
    <row r="6" spans="1:8" ht="15" thickBot="1" x14ac:dyDescent="0.35">
      <c r="A6" t="s">
        <v>20</v>
      </c>
    </row>
    <row r="7" spans="1:8" x14ac:dyDescent="0.3">
      <c r="B7" s="17"/>
      <c r="C7" s="17"/>
      <c r="D7" s="17" t="s">
        <v>23</v>
      </c>
      <c r="E7" s="17" t="s">
        <v>25</v>
      </c>
      <c r="F7" s="17" t="s">
        <v>27</v>
      </c>
      <c r="G7" s="17" t="s">
        <v>29</v>
      </c>
      <c r="H7" s="17" t="s">
        <v>29</v>
      </c>
    </row>
    <row r="8" spans="1:8" ht="15" thickBot="1" x14ac:dyDescent="0.35">
      <c r="B8" s="18" t="s">
        <v>21</v>
      </c>
      <c r="C8" s="18" t="s">
        <v>22</v>
      </c>
      <c r="D8" s="18" t="s">
        <v>24</v>
      </c>
      <c r="E8" s="18" t="s">
        <v>26</v>
      </c>
      <c r="F8" s="18" t="s">
        <v>28</v>
      </c>
      <c r="G8" s="18" t="s">
        <v>30</v>
      </c>
      <c r="H8" s="18" t="s">
        <v>31</v>
      </c>
    </row>
    <row r="9" spans="1:8" x14ac:dyDescent="0.3">
      <c r="B9" s="15" t="s">
        <v>37</v>
      </c>
      <c r="C9" s="15" t="s">
        <v>38</v>
      </c>
      <c r="D9" s="15">
        <v>4000</v>
      </c>
      <c r="E9" s="15">
        <v>-33.337499999994179</v>
      </c>
      <c r="F9" s="15">
        <v>261.90000000002328</v>
      </c>
      <c r="G9" s="15">
        <v>33.337499999994179</v>
      </c>
      <c r="H9" s="15">
        <v>1E+30</v>
      </c>
    </row>
    <row r="10" spans="1:8" x14ac:dyDescent="0.3">
      <c r="B10" s="15" t="s">
        <v>39</v>
      </c>
      <c r="C10" s="15" t="s">
        <v>38</v>
      </c>
      <c r="D10" s="15">
        <v>3500</v>
      </c>
      <c r="E10" s="15">
        <v>-27.012500000040745</v>
      </c>
      <c r="F10" s="15">
        <v>268.22499999997672</v>
      </c>
      <c r="G10" s="15">
        <v>27.012500000040745</v>
      </c>
      <c r="H10" s="15">
        <v>1E+30</v>
      </c>
    </row>
    <row r="11" spans="1:8" x14ac:dyDescent="0.3">
      <c r="B11" s="15" t="s">
        <v>40</v>
      </c>
      <c r="C11" s="15" t="s">
        <v>38</v>
      </c>
      <c r="D11" s="15">
        <v>4000</v>
      </c>
      <c r="E11" s="15">
        <v>-15.875000000029104</v>
      </c>
      <c r="F11" s="15">
        <v>279.36249999998836</v>
      </c>
      <c r="G11" s="15">
        <v>15.875000000029104</v>
      </c>
      <c r="H11" s="15">
        <v>1E+30</v>
      </c>
    </row>
    <row r="12" spans="1:8" x14ac:dyDescent="0.3">
      <c r="B12" s="15" t="s">
        <v>41</v>
      </c>
      <c r="C12" s="15" t="s">
        <v>38</v>
      </c>
      <c r="D12" s="15">
        <v>4250</v>
      </c>
      <c r="E12" s="15">
        <v>0</v>
      </c>
      <c r="F12" s="15">
        <v>295.23750000001746</v>
      </c>
      <c r="G12" s="15">
        <v>1E+30</v>
      </c>
      <c r="H12" s="15">
        <v>9.2375000000174623</v>
      </c>
    </row>
    <row r="13" spans="1:8" x14ac:dyDescent="0.3">
      <c r="B13" s="15" t="s">
        <v>42</v>
      </c>
      <c r="C13" s="15" t="s">
        <v>38</v>
      </c>
      <c r="D13" s="15">
        <v>4000</v>
      </c>
      <c r="E13" s="15">
        <v>-9.2375000000174623</v>
      </c>
      <c r="F13" s="15">
        <v>286</v>
      </c>
      <c r="G13" s="15">
        <v>9.2375000000174623</v>
      </c>
      <c r="H13" s="15">
        <v>1E+30</v>
      </c>
    </row>
    <row r="14" spans="1:8" ht="15" thickBot="1" x14ac:dyDescent="0.35">
      <c r="B14" s="16" t="s">
        <v>43</v>
      </c>
      <c r="C14" s="16" t="s">
        <v>38</v>
      </c>
      <c r="D14" s="16">
        <v>3500</v>
      </c>
      <c r="E14" s="16">
        <v>-33.287500000034903</v>
      </c>
      <c r="F14" s="16">
        <v>261.94999999998254</v>
      </c>
      <c r="G14" s="16">
        <v>33.287500000034925</v>
      </c>
      <c r="H14" s="16">
        <v>1E+30</v>
      </c>
    </row>
    <row r="16" spans="1:8" ht="15" thickBot="1" x14ac:dyDescent="0.35">
      <c r="A16" t="s">
        <v>32</v>
      </c>
    </row>
    <row r="17" spans="2:8" x14ac:dyDescent="0.3">
      <c r="B17" s="17"/>
      <c r="C17" s="17"/>
      <c r="D17" s="17" t="s">
        <v>23</v>
      </c>
      <c r="E17" s="17" t="s">
        <v>33</v>
      </c>
      <c r="F17" s="17" t="s">
        <v>35</v>
      </c>
      <c r="G17" s="17" t="s">
        <v>29</v>
      </c>
      <c r="H17" s="17" t="s">
        <v>29</v>
      </c>
    </row>
    <row r="18" spans="2:8" ht="15" thickBot="1" x14ac:dyDescent="0.35">
      <c r="B18" s="18" t="s">
        <v>21</v>
      </c>
      <c r="C18" s="18" t="s">
        <v>22</v>
      </c>
      <c r="D18" s="18" t="s">
        <v>24</v>
      </c>
      <c r="E18" s="18" t="s">
        <v>34</v>
      </c>
      <c r="F18" s="18" t="s">
        <v>36</v>
      </c>
      <c r="G18" s="18" t="s">
        <v>30</v>
      </c>
      <c r="H18" s="18" t="s">
        <v>31</v>
      </c>
    </row>
    <row r="19" spans="2:8" x14ac:dyDescent="0.3">
      <c r="B19" s="15" t="s">
        <v>44</v>
      </c>
      <c r="C19" s="15" t="s">
        <v>45</v>
      </c>
      <c r="D19" s="15">
        <v>5750</v>
      </c>
      <c r="E19" s="15">
        <v>0</v>
      </c>
      <c r="F19" s="15">
        <v>1500</v>
      </c>
      <c r="G19" s="15">
        <v>4250</v>
      </c>
      <c r="H19" s="15">
        <v>1E+30</v>
      </c>
    </row>
    <row r="20" spans="2:8" x14ac:dyDescent="0.3">
      <c r="B20" s="15" t="s">
        <v>46</v>
      </c>
      <c r="C20" s="15" t="s">
        <v>45</v>
      </c>
      <c r="D20" s="15">
        <v>4750</v>
      </c>
      <c r="E20" s="15">
        <v>0</v>
      </c>
      <c r="F20" s="15">
        <v>1500</v>
      </c>
      <c r="G20" s="15">
        <v>3250</v>
      </c>
      <c r="H20" s="15">
        <v>1E+30</v>
      </c>
    </row>
    <row r="21" spans="2:8" x14ac:dyDescent="0.3">
      <c r="B21" s="15" t="s">
        <v>47</v>
      </c>
      <c r="C21" s="15" t="s">
        <v>45</v>
      </c>
      <c r="D21" s="15">
        <v>2750</v>
      </c>
      <c r="E21" s="15">
        <v>0</v>
      </c>
      <c r="F21" s="15">
        <v>1500</v>
      </c>
      <c r="G21" s="15">
        <v>1250</v>
      </c>
      <c r="H21" s="15">
        <v>1E+30</v>
      </c>
    </row>
    <row r="22" spans="2:8" x14ac:dyDescent="0.3">
      <c r="B22" s="15" t="s">
        <v>48</v>
      </c>
      <c r="C22" s="15" t="s">
        <v>45</v>
      </c>
      <c r="D22" s="15">
        <v>1500</v>
      </c>
      <c r="E22" s="15">
        <v>0</v>
      </c>
      <c r="F22" s="15">
        <v>1500</v>
      </c>
      <c r="G22" s="15">
        <v>0</v>
      </c>
      <c r="H22" s="15">
        <v>1E+30</v>
      </c>
    </row>
    <row r="23" spans="2:8" x14ac:dyDescent="0.3">
      <c r="B23" s="15" t="s">
        <v>49</v>
      </c>
      <c r="C23" s="15" t="s">
        <v>45</v>
      </c>
      <c r="D23" s="15">
        <v>2000</v>
      </c>
      <c r="E23" s="15">
        <v>0</v>
      </c>
      <c r="F23" s="15">
        <v>1500</v>
      </c>
      <c r="G23" s="15">
        <v>500</v>
      </c>
      <c r="H23" s="15">
        <v>1E+30</v>
      </c>
    </row>
    <row r="24" spans="2:8" x14ac:dyDescent="0.3">
      <c r="B24" s="15" t="s">
        <v>50</v>
      </c>
      <c r="C24" s="15" t="s">
        <v>45</v>
      </c>
      <c r="D24" s="15">
        <v>1500</v>
      </c>
      <c r="E24" s="15">
        <v>295.23750000001746</v>
      </c>
      <c r="F24" s="15">
        <v>1500</v>
      </c>
      <c r="G24" s="15">
        <v>250</v>
      </c>
      <c r="H24" s="15">
        <v>0</v>
      </c>
    </row>
    <row r="25" spans="2:8" x14ac:dyDescent="0.3">
      <c r="B25" s="15" t="s">
        <v>44</v>
      </c>
      <c r="C25" s="15" t="s">
        <v>45</v>
      </c>
      <c r="D25" s="15">
        <v>5750</v>
      </c>
      <c r="E25" s="15">
        <v>0</v>
      </c>
      <c r="F25" s="15">
        <v>6000</v>
      </c>
      <c r="G25" s="15">
        <v>1E+30</v>
      </c>
      <c r="H25" s="15">
        <v>250</v>
      </c>
    </row>
    <row r="26" spans="2:8" x14ac:dyDescent="0.3">
      <c r="B26" s="15" t="s">
        <v>46</v>
      </c>
      <c r="C26" s="15" t="s">
        <v>45</v>
      </c>
      <c r="D26" s="15">
        <v>4750</v>
      </c>
      <c r="E26" s="15">
        <v>0</v>
      </c>
      <c r="F26" s="15">
        <v>6000</v>
      </c>
      <c r="G26" s="15">
        <v>1E+30</v>
      </c>
      <c r="H26" s="15">
        <v>1250</v>
      </c>
    </row>
    <row r="27" spans="2:8" x14ac:dyDescent="0.3">
      <c r="B27" s="15" t="s">
        <v>47</v>
      </c>
      <c r="C27" s="15" t="s">
        <v>45</v>
      </c>
      <c r="D27" s="15">
        <v>2750</v>
      </c>
      <c r="E27" s="15">
        <v>0</v>
      </c>
      <c r="F27" s="15">
        <v>6000</v>
      </c>
      <c r="G27" s="15">
        <v>1E+30</v>
      </c>
      <c r="H27" s="15">
        <v>3250</v>
      </c>
    </row>
    <row r="28" spans="2:8" x14ac:dyDescent="0.3">
      <c r="B28" s="15" t="s">
        <v>48</v>
      </c>
      <c r="C28" s="15" t="s">
        <v>45</v>
      </c>
      <c r="D28" s="15">
        <v>1500</v>
      </c>
      <c r="E28" s="15">
        <v>0</v>
      </c>
      <c r="F28" s="15">
        <v>6000</v>
      </c>
      <c r="G28" s="15">
        <v>1E+30</v>
      </c>
      <c r="H28" s="15">
        <v>4500</v>
      </c>
    </row>
    <row r="29" spans="2:8" x14ac:dyDescent="0.3">
      <c r="B29" s="15" t="s">
        <v>49</v>
      </c>
      <c r="C29" s="15" t="s">
        <v>45</v>
      </c>
      <c r="D29" s="15">
        <v>2000</v>
      </c>
      <c r="E29" s="15">
        <v>0</v>
      </c>
      <c r="F29" s="15">
        <v>6000</v>
      </c>
      <c r="G29" s="15">
        <v>1E+30</v>
      </c>
      <c r="H29" s="15">
        <v>4000</v>
      </c>
    </row>
    <row r="30" spans="2:8" ht="15" thickBot="1" x14ac:dyDescent="0.35">
      <c r="B30" s="16" t="s">
        <v>50</v>
      </c>
      <c r="C30" s="16" t="s">
        <v>45</v>
      </c>
      <c r="D30" s="16">
        <v>1500</v>
      </c>
      <c r="E30" s="16">
        <v>0</v>
      </c>
      <c r="F30" s="16">
        <v>6000</v>
      </c>
      <c r="G30" s="16">
        <v>1E+30</v>
      </c>
      <c r="H30" s="16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C913-7BF0-45AC-BC33-0DA4AF3A5ABD}">
  <dimension ref="A1:L18"/>
  <sheetViews>
    <sheetView tabSelected="1" workbookViewId="0">
      <selection activeCell="C19" sqref="C19"/>
    </sheetView>
  </sheetViews>
  <sheetFormatPr defaultRowHeight="14.4" x14ac:dyDescent="0.3"/>
  <cols>
    <col min="1" max="1" width="19.21875" bestFit="1" customWidth="1"/>
    <col min="2" max="2" width="5" bestFit="1" customWidth="1"/>
    <col min="11" max="11" width="15.21875" bestFit="1" customWidth="1"/>
    <col min="12" max="12" width="12.44140625" bestFit="1" customWidth="1"/>
  </cols>
  <sheetData>
    <row r="1" spans="1:12" x14ac:dyDescent="0.3">
      <c r="A1" s="1" t="s">
        <v>0</v>
      </c>
      <c r="B1" s="1"/>
      <c r="C1" s="2"/>
      <c r="D1" s="2"/>
      <c r="E1" s="2"/>
      <c r="F1" s="2"/>
      <c r="G1" s="3"/>
      <c r="H1" s="3"/>
      <c r="K1" s="4"/>
      <c r="L1" s="5"/>
    </row>
    <row r="2" spans="1:12" x14ac:dyDescent="0.3">
      <c r="A2" s="4" t="s">
        <v>8</v>
      </c>
      <c r="B2" s="4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K2" s="4" t="s">
        <v>13</v>
      </c>
      <c r="L2" s="12">
        <f>SUMPRODUCT(C9:H9,C3:H3)</f>
        <v>6136250</v>
      </c>
    </row>
    <row r="3" spans="1:12" x14ac:dyDescent="0.3">
      <c r="A3" s="4" t="s">
        <v>9</v>
      </c>
      <c r="B3" s="4"/>
      <c r="C3" s="6">
        <v>240</v>
      </c>
      <c r="D3" s="6">
        <v>250</v>
      </c>
      <c r="E3" s="6">
        <v>265</v>
      </c>
      <c r="F3" s="6">
        <v>285</v>
      </c>
      <c r="G3" s="8">
        <v>280</v>
      </c>
      <c r="H3" s="8">
        <v>260</v>
      </c>
      <c r="K3" s="4" t="s">
        <v>1</v>
      </c>
      <c r="L3" s="12">
        <f>SUMPRODUCT(C12:H12,C3:H3*0.015)</f>
        <v>73153.125</v>
      </c>
    </row>
    <row r="4" spans="1:12" x14ac:dyDescent="0.3">
      <c r="A4" s="4" t="s">
        <v>3</v>
      </c>
      <c r="B4" s="4"/>
      <c r="C4" s="6">
        <v>1000</v>
      </c>
      <c r="D4" s="6">
        <v>4500</v>
      </c>
      <c r="E4" s="6">
        <v>6000</v>
      </c>
      <c r="F4" s="6">
        <v>5500</v>
      </c>
      <c r="G4" s="8">
        <v>3500</v>
      </c>
      <c r="H4" s="8">
        <v>4000</v>
      </c>
      <c r="K4" s="7" t="s">
        <v>2</v>
      </c>
      <c r="L4" s="13">
        <f>SUM(L1:L3)</f>
        <v>6209403.125</v>
      </c>
    </row>
    <row r="5" spans="1:12" x14ac:dyDescent="0.3">
      <c r="A5" s="4" t="s">
        <v>10</v>
      </c>
      <c r="B5" s="4"/>
      <c r="C5" s="8">
        <v>4000</v>
      </c>
      <c r="D5" s="8">
        <v>3500</v>
      </c>
      <c r="E5" s="8">
        <v>4000</v>
      </c>
      <c r="F5" s="8">
        <v>4500</v>
      </c>
      <c r="G5" s="8">
        <v>4000</v>
      </c>
      <c r="H5" s="8">
        <v>3500</v>
      </c>
    </row>
    <row r="6" spans="1:12" x14ac:dyDescent="0.3">
      <c r="H6" s="3"/>
    </row>
    <row r="7" spans="1:12" x14ac:dyDescent="0.3">
      <c r="A7" t="s">
        <v>11</v>
      </c>
      <c r="C7">
        <f t="shared" ref="C7:H7" si="0">0.5*C5</f>
        <v>2000</v>
      </c>
      <c r="D7">
        <f t="shared" si="0"/>
        <v>1750</v>
      </c>
      <c r="E7">
        <f t="shared" si="0"/>
        <v>2000</v>
      </c>
      <c r="F7">
        <f t="shared" si="0"/>
        <v>2250</v>
      </c>
      <c r="G7">
        <f t="shared" si="0"/>
        <v>2000</v>
      </c>
      <c r="H7">
        <f t="shared" si="0"/>
        <v>1750</v>
      </c>
    </row>
    <row r="8" spans="1:12" x14ac:dyDescent="0.3">
      <c r="A8" t="s">
        <v>12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 spans="1:12" x14ac:dyDescent="0.3">
      <c r="A9" s="7" t="s">
        <v>4</v>
      </c>
      <c r="B9" s="7"/>
      <c r="C9" s="9">
        <v>4000</v>
      </c>
      <c r="D9" s="9">
        <v>3500</v>
      </c>
      <c r="E9" s="9">
        <v>4000</v>
      </c>
      <c r="F9" s="10">
        <v>4250</v>
      </c>
      <c r="G9" s="10">
        <v>4000</v>
      </c>
      <c r="H9" s="10">
        <v>3500</v>
      </c>
      <c r="L9" s="20"/>
    </row>
    <row r="10" spans="1:12" x14ac:dyDescent="0.3">
      <c r="A10" s="7" t="s">
        <v>5</v>
      </c>
      <c r="B10" s="11">
        <v>2750</v>
      </c>
      <c r="C10">
        <f t="shared" ref="C10:G10" si="1">B10+C9-C4</f>
        <v>5750</v>
      </c>
      <c r="D10">
        <f t="shared" si="1"/>
        <v>4750</v>
      </c>
      <c r="E10">
        <f t="shared" si="1"/>
        <v>2750</v>
      </c>
      <c r="F10">
        <f t="shared" si="1"/>
        <v>1500</v>
      </c>
      <c r="G10">
        <f t="shared" si="1"/>
        <v>2000</v>
      </c>
      <c r="H10">
        <f>G10+H9-H4</f>
        <v>1500</v>
      </c>
      <c r="L10" s="20"/>
    </row>
    <row r="12" spans="1:12" x14ac:dyDescent="0.3">
      <c r="A12" t="s">
        <v>16</v>
      </c>
      <c r="C12">
        <f t="shared" ref="C12:H12" si="2">AVERAGE(B10,C10)</f>
        <v>4250</v>
      </c>
      <c r="D12">
        <f t="shared" si="2"/>
        <v>5250</v>
      </c>
      <c r="E12">
        <f t="shared" si="2"/>
        <v>3750</v>
      </c>
      <c r="F12">
        <f t="shared" si="2"/>
        <v>2125</v>
      </c>
      <c r="G12">
        <f t="shared" si="2"/>
        <v>1750</v>
      </c>
      <c r="H12">
        <f t="shared" si="2"/>
        <v>1750</v>
      </c>
    </row>
    <row r="13" spans="1:12" x14ac:dyDescent="0.3">
      <c r="A13" s="4"/>
      <c r="B13" s="4"/>
    </row>
    <row r="14" spans="1:12" x14ac:dyDescent="0.3">
      <c r="A14" s="4"/>
      <c r="B14" s="4"/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</row>
    <row r="15" spans="1:12" x14ac:dyDescent="0.3"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</row>
    <row r="17" spans="3:8" x14ac:dyDescent="0.3"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</row>
    <row r="18" spans="3:8" x14ac:dyDescent="0.3">
      <c r="C18">
        <v>6000</v>
      </c>
      <c r="D18">
        <v>6000</v>
      </c>
      <c r="E18">
        <v>6000</v>
      </c>
      <c r="F18">
        <v>6000</v>
      </c>
      <c r="G18">
        <v>6000</v>
      </c>
      <c r="H18">
        <v>6000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CD56-69FB-4F9B-8C0D-45F13BF75402}">
  <dimension ref="A1:K30"/>
  <sheetViews>
    <sheetView showGridLines="0" topLeftCell="A6" workbookViewId="0">
      <selection activeCell="G33" sqref="G33"/>
    </sheetView>
  </sheetViews>
  <sheetFormatPr defaultRowHeight="14.4" x14ac:dyDescent="0.3"/>
  <cols>
    <col min="1" max="1" width="2.33203125" customWidth="1"/>
    <col min="2" max="2" width="6.21875" bestFit="1" customWidth="1"/>
    <col min="3" max="3" width="26.88671875" bestFit="1" customWidth="1"/>
    <col min="4" max="4" width="5.77734375" bestFit="1" customWidth="1"/>
    <col min="5" max="5" width="9" bestFit="1" customWidth="1"/>
    <col min="6" max="6" width="10.109375" bestFit="1" customWidth="1"/>
    <col min="7" max="8" width="9.21875" bestFit="1" customWidth="1"/>
  </cols>
  <sheetData>
    <row r="1" spans="1:8" x14ac:dyDescent="0.3">
      <c r="A1" s="14" t="s">
        <v>17</v>
      </c>
    </row>
    <row r="2" spans="1:8" x14ac:dyDescent="0.3">
      <c r="A2" s="14" t="s">
        <v>51</v>
      </c>
    </row>
    <row r="3" spans="1:8" x14ac:dyDescent="0.3">
      <c r="A3" s="14" t="s">
        <v>52</v>
      </c>
    </row>
    <row r="6" spans="1:8" ht="15" thickBot="1" x14ac:dyDescent="0.35">
      <c r="A6" t="s">
        <v>20</v>
      </c>
    </row>
    <row r="7" spans="1:8" x14ac:dyDescent="0.3">
      <c r="B7" s="17"/>
      <c r="C7" s="17"/>
      <c r="D7" s="17" t="s">
        <v>23</v>
      </c>
      <c r="E7" s="17" t="s">
        <v>25</v>
      </c>
      <c r="F7" s="17" t="s">
        <v>27</v>
      </c>
      <c r="G7" s="17" t="s">
        <v>29</v>
      </c>
      <c r="H7" s="17" t="s">
        <v>29</v>
      </c>
    </row>
    <row r="8" spans="1:8" ht="15" thickBot="1" x14ac:dyDescent="0.35">
      <c r="B8" s="18" t="s">
        <v>21</v>
      </c>
      <c r="C8" s="18" t="s">
        <v>22</v>
      </c>
      <c r="D8" s="18" t="s">
        <v>24</v>
      </c>
      <c r="E8" s="18" t="s">
        <v>26</v>
      </c>
      <c r="F8" s="18" t="s">
        <v>28</v>
      </c>
      <c r="G8" s="18" t="s">
        <v>30</v>
      </c>
      <c r="H8" s="18" t="s">
        <v>31</v>
      </c>
    </row>
    <row r="9" spans="1:8" x14ac:dyDescent="0.3">
      <c r="B9" s="15" t="s">
        <v>37</v>
      </c>
      <c r="C9" s="15" t="s">
        <v>38</v>
      </c>
      <c r="D9" s="15">
        <v>4000</v>
      </c>
      <c r="E9" s="15">
        <v>-33.337499999999636</v>
      </c>
      <c r="F9" s="15">
        <v>240</v>
      </c>
      <c r="G9" s="15">
        <v>33.337499999999636</v>
      </c>
      <c r="H9" s="15">
        <v>1E+30</v>
      </c>
    </row>
    <row r="10" spans="1:8" x14ac:dyDescent="0.3">
      <c r="B10" s="15" t="s">
        <v>39</v>
      </c>
      <c r="C10" s="15" t="s">
        <v>38</v>
      </c>
      <c r="D10" s="15">
        <v>3500</v>
      </c>
      <c r="E10" s="15">
        <v>-27.012499999999818</v>
      </c>
      <c r="F10" s="15">
        <v>250</v>
      </c>
      <c r="G10" s="15">
        <v>27.012499999999818</v>
      </c>
      <c r="H10" s="15">
        <v>1E+30</v>
      </c>
    </row>
    <row r="11" spans="1:8" x14ac:dyDescent="0.3">
      <c r="B11" s="15" t="s">
        <v>40</v>
      </c>
      <c r="C11" s="15" t="s">
        <v>38</v>
      </c>
      <c r="D11" s="15">
        <v>4000</v>
      </c>
      <c r="E11" s="15">
        <v>-15.875</v>
      </c>
      <c r="F11" s="15">
        <v>265</v>
      </c>
      <c r="G11" s="15">
        <v>15.875</v>
      </c>
      <c r="H11" s="15">
        <v>1E+30</v>
      </c>
    </row>
    <row r="12" spans="1:8" x14ac:dyDescent="0.3">
      <c r="B12" s="15" t="s">
        <v>41</v>
      </c>
      <c r="C12" s="15" t="s">
        <v>38</v>
      </c>
      <c r="D12" s="15">
        <v>4250</v>
      </c>
      <c r="E12" s="15">
        <v>0</v>
      </c>
      <c r="F12" s="15">
        <v>285</v>
      </c>
      <c r="G12" s="15">
        <v>1E+30</v>
      </c>
      <c r="H12" s="15">
        <v>9.2375000000001819</v>
      </c>
    </row>
    <row r="13" spans="1:8" x14ac:dyDescent="0.3">
      <c r="B13" s="15" t="s">
        <v>42</v>
      </c>
      <c r="C13" s="15" t="s">
        <v>38</v>
      </c>
      <c r="D13" s="15">
        <v>4000</v>
      </c>
      <c r="E13" s="15">
        <v>-9.2375000000001819</v>
      </c>
      <c r="F13" s="15">
        <v>280</v>
      </c>
      <c r="G13" s="15">
        <v>9.2375000000001819</v>
      </c>
      <c r="H13" s="15">
        <v>1E+30</v>
      </c>
    </row>
    <row r="14" spans="1:8" x14ac:dyDescent="0.3">
      <c r="B14" s="15" t="s">
        <v>43</v>
      </c>
      <c r="C14" s="15" t="s">
        <v>38</v>
      </c>
      <c r="D14" s="15">
        <v>3500</v>
      </c>
      <c r="E14" s="15">
        <v>-33.287499999999454</v>
      </c>
      <c r="F14" s="15">
        <v>260</v>
      </c>
      <c r="G14" s="15">
        <v>33.287499999999454</v>
      </c>
      <c r="H14" s="15">
        <v>1E+30</v>
      </c>
    </row>
    <row r="15" spans="1:8" x14ac:dyDescent="0.3">
      <c r="B15" s="15" t="s">
        <v>44</v>
      </c>
      <c r="C15" s="15" t="s">
        <v>45</v>
      </c>
      <c r="D15" s="15">
        <v>5750</v>
      </c>
      <c r="E15" s="15">
        <v>0</v>
      </c>
      <c r="F15" s="15">
        <v>3.6750000000001819</v>
      </c>
      <c r="G15" s="15">
        <v>33.337499999999636</v>
      </c>
      <c r="H15" s="15">
        <v>1E+30</v>
      </c>
    </row>
    <row r="16" spans="1:8" x14ac:dyDescent="0.3">
      <c r="B16" s="15" t="s">
        <v>46</v>
      </c>
      <c r="C16" s="15" t="s">
        <v>45</v>
      </c>
      <c r="D16" s="15">
        <v>4750</v>
      </c>
      <c r="E16" s="15">
        <v>0</v>
      </c>
      <c r="F16" s="15">
        <v>3.8625000000001819</v>
      </c>
      <c r="G16" s="15">
        <v>27.012499999999818</v>
      </c>
      <c r="H16" s="15">
        <v>1E+30</v>
      </c>
    </row>
    <row r="17" spans="1:11" x14ac:dyDescent="0.3">
      <c r="B17" s="15" t="s">
        <v>47</v>
      </c>
      <c r="C17" s="15" t="s">
        <v>45</v>
      </c>
      <c r="D17" s="15">
        <v>2750</v>
      </c>
      <c r="E17" s="15">
        <v>0</v>
      </c>
      <c r="F17" s="15">
        <v>4.125</v>
      </c>
      <c r="G17" s="15">
        <v>15.875</v>
      </c>
      <c r="H17" s="15">
        <v>1E+30</v>
      </c>
    </row>
    <row r="18" spans="1:11" x14ac:dyDescent="0.3">
      <c r="B18" s="15" t="s">
        <v>48</v>
      </c>
      <c r="C18" s="15" t="s">
        <v>45</v>
      </c>
      <c r="D18" s="15">
        <v>1500</v>
      </c>
      <c r="E18" s="15">
        <v>0</v>
      </c>
      <c r="F18" s="15">
        <v>4.2375000000001819</v>
      </c>
      <c r="G18" s="15">
        <v>1E+30</v>
      </c>
      <c r="H18" s="15">
        <v>9.2375000000001819</v>
      </c>
    </row>
    <row r="19" spans="1:11" x14ac:dyDescent="0.3">
      <c r="B19" s="15" t="s">
        <v>49</v>
      </c>
      <c r="C19" s="15" t="s">
        <v>45</v>
      </c>
      <c r="D19" s="15">
        <v>2000</v>
      </c>
      <c r="E19" s="15">
        <v>0</v>
      </c>
      <c r="F19" s="15">
        <v>4.0499999999992724</v>
      </c>
      <c r="G19" s="15">
        <v>1E+30</v>
      </c>
      <c r="H19" s="15">
        <v>33.287499999999454</v>
      </c>
    </row>
    <row r="20" spans="1:11" ht="15" thickBot="1" x14ac:dyDescent="0.35">
      <c r="B20" s="16" t="s">
        <v>50</v>
      </c>
      <c r="C20" s="16" t="s">
        <v>45</v>
      </c>
      <c r="D20" s="16">
        <v>1500</v>
      </c>
      <c r="E20" s="16">
        <v>295.23749999999899</v>
      </c>
      <c r="F20" s="16">
        <v>1.9499999999998181</v>
      </c>
      <c r="G20" s="16">
        <v>1E+30</v>
      </c>
      <c r="H20" s="16">
        <v>295.23749999999927</v>
      </c>
    </row>
    <row r="22" spans="1:11" ht="15" thickBot="1" x14ac:dyDescent="0.35">
      <c r="A22" t="s">
        <v>32</v>
      </c>
    </row>
    <row r="23" spans="1:11" x14ac:dyDescent="0.3">
      <c r="B23" s="17"/>
      <c r="C23" s="17"/>
      <c r="D23" s="17" t="s">
        <v>23</v>
      </c>
      <c r="E23" s="17" t="s">
        <v>33</v>
      </c>
      <c r="F23" s="17" t="s">
        <v>35</v>
      </c>
      <c r="G23" s="17" t="s">
        <v>29</v>
      </c>
      <c r="H23" s="17" t="s">
        <v>29</v>
      </c>
      <c r="K23" s="19" t="s">
        <v>60</v>
      </c>
    </row>
    <row r="24" spans="1:11" ht="15" thickBot="1" x14ac:dyDescent="0.35">
      <c r="B24" s="18" t="s">
        <v>21</v>
      </c>
      <c r="C24" s="18" t="s">
        <v>22</v>
      </c>
      <c r="D24" s="18" t="s">
        <v>24</v>
      </c>
      <c r="E24" s="18" t="s">
        <v>34</v>
      </c>
      <c r="F24" s="18" t="s">
        <v>36</v>
      </c>
      <c r="G24" s="18" t="s">
        <v>30</v>
      </c>
      <c r="H24" s="18" t="s">
        <v>31</v>
      </c>
    </row>
    <row r="25" spans="1:11" x14ac:dyDescent="0.3">
      <c r="B25" s="15" t="s">
        <v>53</v>
      </c>
      <c r="C25" s="15" t="s">
        <v>54</v>
      </c>
      <c r="D25" s="15">
        <v>1000</v>
      </c>
      <c r="E25" s="15">
        <v>273.33749999999998</v>
      </c>
      <c r="F25" s="15">
        <v>1000</v>
      </c>
      <c r="G25" s="15">
        <v>250</v>
      </c>
      <c r="H25" s="15">
        <v>250</v>
      </c>
    </row>
    <row r="26" spans="1:11" x14ac:dyDescent="0.3">
      <c r="B26" s="15" t="s">
        <v>55</v>
      </c>
      <c r="C26" s="15" t="s">
        <v>54</v>
      </c>
      <c r="D26" s="15">
        <v>4500</v>
      </c>
      <c r="E26" s="15">
        <v>277.01249999999982</v>
      </c>
      <c r="F26" s="15">
        <v>4500</v>
      </c>
      <c r="G26" s="15">
        <v>250</v>
      </c>
      <c r="H26" s="15">
        <v>1250</v>
      </c>
    </row>
    <row r="27" spans="1:11" x14ac:dyDescent="0.3">
      <c r="B27" s="15" t="s">
        <v>56</v>
      </c>
      <c r="C27" s="15" t="s">
        <v>54</v>
      </c>
      <c r="D27" s="15">
        <v>6000</v>
      </c>
      <c r="E27" s="15">
        <v>280.875</v>
      </c>
      <c r="F27" s="15">
        <v>6000</v>
      </c>
      <c r="G27" s="15">
        <v>250</v>
      </c>
      <c r="H27" s="15">
        <v>2000</v>
      </c>
    </row>
    <row r="28" spans="1:11" x14ac:dyDescent="0.3">
      <c r="B28" s="15" t="s">
        <v>57</v>
      </c>
      <c r="C28" s="15" t="s">
        <v>54</v>
      </c>
      <c r="D28" s="15">
        <v>5500</v>
      </c>
      <c r="E28" s="15">
        <v>285</v>
      </c>
      <c r="F28" s="15">
        <v>5500</v>
      </c>
      <c r="G28" s="15">
        <v>250</v>
      </c>
      <c r="H28" s="15">
        <v>2000</v>
      </c>
    </row>
    <row r="29" spans="1:11" x14ac:dyDescent="0.3">
      <c r="B29" s="15" t="s">
        <v>58</v>
      </c>
      <c r="C29" s="15" t="s">
        <v>54</v>
      </c>
      <c r="D29" s="15">
        <v>3500</v>
      </c>
      <c r="E29" s="15">
        <v>289.23750000000018</v>
      </c>
      <c r="F29" s="15">
        <v>3500</v>
      </c>
      <c r="G29" s="15">
        <v>250</v>
      </c>
      <c r="H29" s="15">
        <v>0</v>
      </c>
    </row>
    <row r="30" spans="1:11" ht="15" thickBot="1" x14ac:dyDescent="0.35">
      <c r="B30" s="16" t="s">
        <v>59</v>
      </c>
      <c r="C30" s="16" t="s">
        <v>54</v>
      </c>
      <c r="D30" s="16">
        <v>4000</v>
      </c>
      <c r="E30" s="16">
        <v>293.28749999999945</v>
      </c>
      <c r="F30" s="16">
        <v>4000</v>
      </c>
      <c r="G30" s="16">
        <v>250</v>
      </c>
      <c r="H30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7E31-3142-4018-A3D0-C9B0917A1CCC}">
  <dimension ref="A1:L22"/>
  <sheetViews>
    <sheetView workbookViewId="0">
      <selection activeCell="N27" sqref="N27"/>
    </sheetView>
  </sheetViews>
  <sheetFormatPr defaultRowHeight="14.4" x14ac:dyDescent="0.3"/>
  <cols>
    <col min="1" max="1" width="19.21875" bestFit="1" customWidth="1"/>
    <col min="2" max="2" width="5" bestFit="1" customWidth="1"/>
    <col min="11" max="11" width="15.21875" bestFit="1" customWidth="1"/>
    <col min="12" max="12" width="12.44140625" bestFit="1" customWidth="1"/>
  </cols>
  <sheetData>
    <row r="1" spans="1:12" x14ac:dyDescent="0.3">
      <c r="A1" s="1" t="s">
        <v>0</v>
      </c>
      <c r="B1" s="1"/>
      <c r="C1" s="2"/>
      <c r="D1" s="2"/>
      <c r="E1" s="2"/>
      <c r="F1" s="2"/>
      <c r="G1" s="3"/>
      <c r="H1" s="3"/>
      <c r="K1" s="4"/>
      <c r="L1" s="5"/>
    </row>
    <row r="2" spans="1:12" x14ac:dyDescent="0.3">
      <c r="A2" s="4" t="s">
        <v>8</v>
      </c>
      <c r="B2" s="4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K2" s="4" t="s">
        <v>13</v>
      </c>
      <c r="L2" s="12">
        <f>SUMPRODUCT(C9:H9,C3:H3)</f>
        <v>6136250</v>
      </c>
    </row>
    <row r="3" spans="1:12" x14ac:dyDescent="0.3">
      <c r="A3" s="4" t="s">
        <v>9</v>
      </c>
      <c r="B3" s="4"/>
      <c r="C3" s="6">
        <v>240</v>
      </c>
      <c r="D3" s="6">
        <v>250</v>
      </c>
      <c r="E3" s="6">
        <v>265</v>
      </c>
      <c r="F3" s="6">
        <v>285</v>
      </c>
      <c r="G3" s="8">
        <v>280</v>
      </c>
      <c r="H3" s="8">
        <v>260</v>
      </c>
      <c r="K3" s="4" t="s">
        <v>1</v>
      </c>
      <c r="L3" s="12">
        <f>SUMPRODUCT(C12:H12,C3:H3*0.015)</f>
        <v>73153.125</v>
      </c>
    </row>
    <row r="4" spans="1:12" x14ac:dyDescent="0.3">
      <c r="A4" s="4" t="s">
        <v>3</v>
      </c>
      <c r="B4" s="4"/>
      <c r="C4" s="6">
        <v>1000</v>
      </c>
      <c r="D4" s="6">
        <v>4500</v>
      </c>
      <c r="E4" s="6">
        <v>6000</v>
      </c>
      <c r="F4" s="6">
        <v>5500</v>
      </c>
      <c r="G4" s="8">
        <v>3500</v>
      </c>
      <c r="H4" s="8">
        <v>4000</v>
      </c>
      <c r="K4" s="7" t="s">
        <v>2</v>
      </c>
      <c r="L4" s="13">
        <f>SUM(L1:L3)</f>
        <v>6209403.125</v>
      </c>
    </row>
    <row r="5" spans="1:12" x14ac:dyDescent="0.3">
      <c r="A5" s="4" t="s">
        <v>10</v>
      </c>
      <c r="B5" s="4"/>
      <c r="C5" s="8">
        <v>4000</v>
      </c>
      <c r="D5" s="8">
        <v>3500</v>
      </c>
      <c r="E5" s="8">
        <v>4000</v>
      </c>
      <c r="F5" s="8">
        <v>4500</v>
      </c>
      <c r="G5" s="8">
        <v>4000</v>
      </c>
      <c r="H5" s="8">
        <v>3500</v>
      </c>
    </row>
    <row r="6" spans="1:12" x14ac:dyDescent="0.3">
      <c r="H6" s="3"/>
    </row>
    <row r="7" spans="1:12" x14ac:dyDescent="0.3">
      <c r="A7" t="s">
        <v>11</v>
      </c>
      <c r="C7">
        <f t="shared" ref="C7:H7" si="0">0.5*C5</f>
        <v>2000</v>
      </c>
      <c r="D7">
        <f t="shared" si="0"/>
        <v>1750</v>
      </c>
      <c r="E7">
        <f t="shared" si="0"/>
        <v>2000</v>
      </c>
      <c r="F7">
        <f t="shared" si="0"/>
        <v>2250</v>
      </c>
      <c r="G7">
        <f t="shared" si="0"/>
        <v>2000</v>
      </c>
      <c r="H7">
        <f t="shared" si="0"/>
        <v>1750</v>
      </c>
    </row>
    <row r="8" spans="1:12" x14ac:dyDescent="0.3">
      <c r="A8" t="s">
        <v>12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 spans="1:12" x14ac:dyDescent="0.3">
      <c r="A9" s="7" t="s">
        <v>4</v>
      </c>
      <c r="B9" s="7"/>
      <c r="C9" s="9">
        <v>4000</v>
      </c>
      <c r="D9" s="9">
        <v>3500</v>
      </c>
      <c r="E9" s="9">
        <v>4000</v>
      </c>
      <c r="F9" s="10">
        <v>4250</v>
      </c>
      <c r="G9" s="10">
        <v>4000</v>
      </c>
      <c r="H9" s="10">
        <v>3500</v>
      </c>
      <c r="L9" s="20"/>
    </row>
    <row r="10" spans="1:12" x14ac:dyDescent="0.3">
      <c r="A10" s="7" t="s">
        <v>5</v>
      </c>
      <c r="B10" s="11">
        <v>2750</v>
      </c>
      <c r="C10" s="10">
        <v>5750</v>
      </c>
      <c r="D10" s="10">
        <v>4750</v>
      </c>
      <c r="E10" s="10">
        <v>2750</v>
      </c>
      <c r="F10" s="10">
        <v>1500</v>
      </c>
      <c r="G10" s="10">
        <v>2000</v>
      </c>
      <c r="H10" s="10">
        <v>1500</v>
      </c>
    </row>
    <row r="12" spans="1:12" x14ac:dyDescent="0.3">
      <c r="A12" s="4" t="s">
        <v>15</v>
      </c>
      <c r="B12" s="4"/>
      <c r="C12">
        <f t="shared" ref="C12:H12" si="1">AVERAGE(C10,B10)</f>
        <v>4250</v>
      </c>
      <c r="D12">
        <f t="shared" si="1"/>
        <v>5250</v>
      </c>
      <c r="E12">
        <f t="shared" si="1"/>
        <v>3750</v>
      </c>
      <c r="F12">
        <f t="shared" si="1"/>
        <v>2125</v>
      </c>
      <c r="G12">
        <f t="shared" si="1"/>
        <v>1750</v>
      </c>
      <c r="H12">
        <f t="shared" si="1"/>
        <v>1750</v>
      </c>
    </row>
    <row r="13" spans="1:12" x14ac:dyDescent="0.3">
      <c r="A13" s="4"/>
      <c r="B13" s="4"/>
    </row>
    <row r="14" spans="1:12" x14ac:dyDescent="0.3"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</row>
    <row r="15" spans="1:12" x14ac:dyDescent="0.3"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</row>
    <row r="17" spans="1:8" x14ac:dyDescent="0.3"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</row>
    <row r="18" spans="1:8" x14ac:dyDescent="0.3">
      <c r="C18">
        <v>6000</v>
      </c>
      <c r="D18">
        <v>6000</v>
      </c>
      <c r="E18">
        <v>6000</v>
      </c>
      <c r="F18">
        <v>6000</v>
      </c>
      <c r="G18">
        <v>6000</v>
      </c>
      <c r="H18">
        <v>6000</v>
      </c>
    </row>
    <row r="20" spans="1:8" x14ac:dyDescent="0.3">
      <c r="A20" t="s">
        <v>3</v>
      </c>
      <c r="C20" s="3">
        <f t="shared" ref="C20:H20" si="2">B10+C9-C10</f>
        <v>1000</v>
      </c>
      <c r="D20" s="3">
        <f t="shared" si="2"/>
        <v>4500</v>
      </c>
      <c r="E20" s="3">
        <f t="shared" si="2"/>
        <v>6000</v>
      </c>
      <c r="F20" s="3">
        <f t="shared" si="2"/>
        <v>5500</v>
      </c>
      <c r="G20" s="3">
        <f t="shared" si="2"/>
        <v>3500</v>
      </c>
      <c r="H20" s="3">
        <f t="shared" si="2"/>
        <v>4000</v>
      </c>
    </row>
    <row r="21" spans="1:8" x14ac:dyDescent="0.3"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</row>
    <row r="22" spans="1:8" x14ac:dyDescent="0.3">
      <c r="C22" s="6">
        <v>1000</v>
      </c>
      <c r="D22" s="6">
        <v>4500</v>
      </c>
      <c r="E22" s="6">
        <v>6000</v>
      </c>
      <c r="F22" s="6">
        <v>5500</v>
      </c>
      <c r="G22" s="8">
        <v>3500</v>
      </c>
      <c r="H22" s="8">
        <v>4000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Inventory (I)</vt:lpstr>
      <vt:lpstr>Sensitivity Report 2</vt:lpstr>
      <vt:lpstr>Inventory 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hd626</dc:creator>
  <cp:lastModifiedBy>hd626</cp:lastModifiedBy>
  <dcterms:created xsi:type="dcterms:W3CDTF">2019-10-02T15:52:33Z</dcterms:created>
  <dcterms:modified xsi:type="dcterms:W3CDTF">2019-10-24T04:50:58Z</dcterms:modified>
</cp:coreProperties>
</file>