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7"/>
  <workbookPr codeName="ThisWorkbook" defaultThemeVersion="124226"/>
  <mc:AlternateContent xmlns:mc="http://schemas.openxmlformats.org/markup-compatibility/2006">
    <mc:Choice Requires="x15">
      <x15ac:absPath xmlns:x15ac="http://schemas.microsoft.com/office/spreadsheetml/2010/11/ac" url="C:\hp_data\hp2024\hdh_24-1\coding\result\"/>
    </mc:Choice>
  </mc:AlternateContent>
  <xr:revisionPtr revIDLastSave="0" documentId="13_ncr:11_{C1084CF8-E49C-49D2-9133-9A2681215FCF}" xr6:coauthVersionLast="36" xr6:coauthVersionMax="36" xr10:uidLastSave="{00000000-0000-0000-0000-000000000000}"/>
  <bookViews>
    <workbookView xWindow="0" yWindow="0" windowWidth="12285" windowHeight="7035" firstSheet="1" activeTab="4"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<sst xmlns="http://schemas.openxmlformats.org/spreadsheetml/2006/main" count="593" uniqueCount="244">
  <si>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</si>
  <si>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</si>
  <si>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</si>
  <si>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</si>
  <si>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</si>
  <si>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</si>
  <si>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</si>
  <si>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</si>
  <si>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</si>
  <si>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</si>
  <si>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</si>
  <si>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</si>
  <si>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</si>
  <si>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</si>
  <si>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</si>
  <si>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</si>
  <si>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</si>
  <si>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</si>
  <si>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</si>
  <si>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</si>
  <si>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</si>
  <si>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</si>
  <si>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</si>
  <si>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</si>
  <si>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</si>
  <si>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</si>
  <si>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</si>
  <si>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</si>
  <si>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</si>
  <si>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</si>
  <si>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</si>
  <si>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</si>
  <si>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</si>
  <si>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</si>
  <si>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</si>
  <si>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</si>
  <si>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</si>
  <si>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</si>
  <si>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</si>
  <si>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</si>
  <si>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</si>
  <si>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</si>
  <si>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</si>
  <si>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</si>
  <si>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</si>
  <si>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</si>
  <si>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</si>
  <si>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</si>
  <si>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</si>
  <si>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</si>
  <si>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</si>
  <si>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</si>
  <si>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</si>
  <si>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</si>
  <si>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</si>
  <si>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</si>
  <si>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</si>
  <si>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</si>
  <si>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</si>
  <si>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</si>
  <si>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</si>
  <si>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</si>
  <si>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</si>
  <si>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</si>
  <si>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</si>
  <si>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</si>
  <si>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</si>
  <si>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</si>
  <si>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</si>
  <si>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</si>
  <si>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</si>
  <si>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</si>
  <si>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</si>
  <si>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</si>
  <si>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</si>
  <si>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</si>
  <si>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</si>
  <si>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</si>
  <si>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</si>
  <si>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</si>
  <si>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</si>
  <si>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</si>
  <si>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</si>
  <si>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</si>
  <si>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</si>
  <si>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</si>
  <si>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</si>
  <si>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</si>
  <si>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</si>
  <si>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</si>
  <si>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</si>
  <si>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</si>
  <si>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</si>
  <si>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</si>
  <si>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</si>
  <si>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</si>
  <si>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</si>
  <si>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</si>
  <si>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</si>
  <si>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</si>
  <si>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</si>
  <si>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</si>
  <si>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</si>
  <si>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</si>
  <si>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</si>
  <si>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</si>
  <si>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</si>
  <si>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</si>
  <si>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</si>
  <si>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</si>
  <si>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</si>
  <si>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</si>
  <si>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</si>
  <si>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</si>
  <si>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</si>
  <si>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</si>
  <si>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</si>
  <si>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</si>
  <si>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</si>
  <si>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</si>
  <si>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</si>
  <si>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</si>
  <si>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</si>
  <si>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</si>
  <si>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</si>
  <si>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</si>
  <si>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</si>
  <si>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</si>
  <si>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</si>
  <si>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</si>
  <si>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</si>
  <si>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</si>
  <si>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</si>
  <si>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</si>
  <si>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</si>
  <si>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</si>
  <si>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</si>
  <si>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</si>
  <si>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</si>
  <si>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</si>
  <si>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</si>
  <si>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</si>
  <si>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</si>
  <si>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</si>
  <si>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</si>
  <si>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</si>
  <si>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</si>
  <si>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</si>
  <si>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</si>
  <si>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</si>
  <si>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</si>
  <si>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</si>
  <si>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</si>
  <si>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</si>
  <si>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</si>
  <si>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</si>
  <si>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</si>
  <si>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</si>
  <si>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</si>
  <si>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</si>
  <si>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</si>
  <si>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</si>
  <si>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</si>
  <si>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</si>
  <si>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</si>
  <si>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</si>
  <si>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</si>
  <si>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</si>
  <si>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</si>
  <si>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</si>
  <si>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Template Version</t>
    <phoneticPr fontId="11" type="noConversion"/>
  </si>
  <si>
    <t>Graph Directedness</t>
    <phoneticPr fontId="11" type="noConversion"/>
  </si>
  <si>
    <t>Auto Layout on Open</t>
    <phoneticPr fontId="11" type="noConversion"/>
  </si>
  <si>
    <t>Workbook Settings 1</t>
    <phoneticPr fontId="11" type="noConversion"/>
  </si>
  <si>
    <t>Workbook Settings Cell Count</t>
    <phoneticPr fontId="11" type="noConversion"/>
  </si>
  <si>
    <t>사회</t>
  </si>
  <si>
    <t>개인</t>
  </si>
  <si>
    <t>朝鮮</t>
  </si>
  <si>
    <t>일본</t>
  </si>
  <si>
    <t>생활</t>
  </si>
  <si>
    <t>단체</t>
  </si>
  <si>
    <t>사람</t>
  </si>
  <si>
    <t>自己</t>
  </si>
  <si>
    <t>민족</t>
  </si>
  <si>
    <t>主義</t>
  </si>
  <si>
    <t>사상</t>
  </si>
  <si>
    <t>종교</t>
  </si>
  <si>
    <t>세계</t>
  </si>
  <si>
    <t>문화</t>
  </si>
  <si>
    <t>운동</t>
  </si>
  <si>
    <t>경제</t>
  </si>
  <si>
    <t>계급</t>
  </si>
  <si>
    <t>시대</t>
  </si>
  <si>
    <t>정신</t>
  </si>
  <si>
    <t>도덕</t>
  </si>
  <si>
    <t>노동</t>
  </si>
  <si>
    <t>농업</t>
  </si>
  <si>
    <t>일반</t>
  </si>
  <si>
    <t>민중</t>
  </si>
  <si>
    <t>필요</t>
  </si>
  <si>
    <t>교육</t>
  </si>
  <si>
    <t>정치</t>
  </si>
  <si>
    <t>인류</t>
  </si>
  <si>
    <t>개조</t>
  </si>
  <si>
    <t>자연</t>
  </si>
  <si>
    <t>인격</t>
  </si>
  <si>
    <t>자유</t>
  </si>
  <si>
    <t>理想</t>
  </si>
  <si>
    <t>소작</t>
  </si>
  <si>
    <t>제도</t>
  </si>
  <si>
    <t>문명</t>
  </si>
  <si>
    <t>생명</t>
  </si>
  <si>
    <t>활동</t>
  </si>
  <si>
    <t>사업</t>
  </si>
  <si>
    <t>중국</t>
  </si>
  <si>
    <t>목적</t>
  </si>
  <si>
    <t>인생</t>
  </si>
  <si>
    <t>의미</t>
  </si>
  <si>
    <t>현상</t>
  </si>
  <si>
    <t>현재</t>
  </si>
  <si>
    <t>過去</t>
  </si>
  <si>
    <t>국가</t>
  </si>
  <si>
    <t>발달</t>
  </si>
  <si>
    <t>지식</t>
  </si>
  <si>
    <t>방법</t>
  </si>
  <si>
    <t>Graph History</t>
    <phoneticPr fontId="11" type="noConversion"/>
  </si>
  <si>
    <t>LayoutAlgorithm░The graph was laid out using the Harel-Koren Fast Multiscale layout algorithm.▓GraphDirectedness░The graph is undirected.</t>
  </si>
  <si>
    <t>Marked?</t>
    <phoneticPr fontId="11" type="noConversion"/>
  </si>
  <si>
    <t>Autofill Workbook Results</t>
    <phoneticPr fontId="11" type="noConversion"/>
  </si>
  <si>
    <t>▓0▓0▓0▓True▓Black▓Black▓▓▓0▓0▓0▓0▓0▓False▓▓0▓0▓0▓0▓0▓False▓▓0▓0▓0▓True▓Black▓Black▓▓▓0▓0▓0▓0▓0▓False▓▓0▓0▓0▓0▓0▓False▓▓0▓0▓0▓0▓0▓False▓▓0▓0▓0▓0▓0▓False</t>
  </si>
  <si>
    <t>Workbook Settings 2</t>
    <phoneticPr fontId="11" type="noConversion"/>
  </si>
  <si>
    <t>disk</t>
  </si>
  <si>
    <t>red</t>
  </si>
  <si>
    <t>blue</t>
  </si>
  <si>
    <t>green</t>
  </si>
  <si>
    <t>gray</t>
  </si>
  <si>
    <t>black</t>
  </si>
  <si>
    <t>aqua</t>
  </si>
  <si>
    <t>Lime</t>
  </si>
  <si>
    <t>Olive</t>
  </si>
  <si>
    <t>pink</t>
  </si>
  <si>
    <t>255, 128, 128</t>
  </si>
  <si>
    <t>&lt;?xml version="1.0" encoding="utf-8"?&gt;_x000D_
&lt;configuration&gt;_x000D_
  &lt;configSections&gt;_x000D_
    &lt;sectionGroup name="userSettings" type="System.Configuration.UserSettingsGroup, System, Version=2.0.0.0, Culture=neutral, PublicKeyToken=b77a5c561934e089"&gt;_x000D_
      &lt;section name="GroupUserSettings"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&lt;GroupUserSettings&gt;_x000D_
      &lt;setting name="ReadVertexShapeFromGroups" serializeAs="String"&gt;_x000D_
        &lt;value&gt;False&lt;/value&gt;_x000D_
      &lt;/setting&gt;_x000D_
      &lt;setting name="ReadGroups" serializeAs="String"&gt;_x000D_
        &lt;value&gt;True&lt;/value&gt;_x000D_
      &lt;/setting&gt;_x000D_
      &lt;setting name="ReadVertexColorFromGroups" serializeAs="String"&gt;_x000D_
        &lt;value&gt;True&lt;/value&gt;_x000D_
      &lt;/setting&gt;_x000D_
    &lt;/GroupUserSettings&gt;_x000D_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&lt;value&gt;Vertex&lt;/value&gt;_x000D_
      &lt;/setting&gt;_x000D_
      &lt;setting name="VertexToolTipSourceColumnName" serializeAs="String"&gt;_x000D_
        &lt;value /&gt;_x000D_
      &lt;/setting&gt;_x000D_
      &lt;setting name="EdgeWidthSourceColumnName" serializeAs="String"&gt;_x000D_
        &lt;value /&gt;_x000D_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1	10	1.5	10	False	False&lt;/value&gt;_x000D_
      &lt;/setting&gt;_x000D_
      &lt;setting name="EdgeColorSourceColumnName" serializeAs="String"&gt;_x000D_
        &lt;value /&gt;_x000D_
      &lt;/setting&gt;_x000D_
      &lt;setting name="VertexXDetails" serializeAs="String"&gt;_x000D_
        &lt;value&gt;False	Fal</t>
  </si>
  <si>
    <t>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&lt;LayoutUserSettings&gt;_x000D_
      &lt;setting name="Layout" serializeAs="String"&gt;_x000D_
        &lt;value&gt;HarelKorenFastMultiscale&lt;/value&gt;_x000D_
      &lt;/setting&gt;_x000D_
    &lt;/LayoutUserSettings&gt;_x000D_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</si>
</sst>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
    <numFmt numFmtId="177" formatCode="#,##0.0"/>
    <numFmt numFmtId="178" formatCode="#,##0.000"/>
    <numFmt numFmtId="179" formatCode="0.000"/>
  </numFmts>
  <fonts count="14" x14ac:knownFonts="1">
    <font>
      <sz val="11"/>
      <color theme="1"/>
      <name val="맑은 고딕"/>
      <family val="2"/>
      <scheme val="minor"/>
    </font>
    <font>
      <b/>
      <sz val="11"/>
      <color theme="1"/>
      <name val="맑은 고딕"/>
      <family val="2"/>
      <scheme val="minor"/>
    </font>
    <font>
      <b/>
      <sz val="8"/>
      <color indexed="81"/>
      <name val="Tahoma"/>
      <family val="2"/>
    </font>
    <font>
      <sz val="8"/>
      <color indexed="81"/>
      <name val="Tahoma"/>
      <family val="2"/>
    </font>
    <font>
      <u/>
      <sz val="8"/>
      <color indexed="81"/>
      <name val="Tahoma"/>
      <family val="2"/>
    </font>
    <font>
      <sz val="11"/>
      <color theme="1"/>
      <name val="맑은 고딕"/>
      <family val="2"/>
      <scheme val="minor"/>
    </font>
    <font>
      <sz val="11"/>
      <color theme="0"/>
      <name val="맑은 고딕"/>
      <family val="2"/>
      <scheme val="minor"/>
    </font>
    <font>
      <b/>
      <sz val="11"/>
      <color theme="0"/>
      <name val="맑은 고딕"/>
      <family val="2"/>
      <scheme val="minor"/>
    </font>
    <font>
      <b/>
      <sz val="9"/>
      <color indexed="81"/>
      <name val="Tahoma"/>
      <family val="2"/>
    </font>
    <font>
      <sz val="9"/>
      <color indexed="81"/>
      <name val="Tahoma"/>
      <family val="2"/>
    </font>
    <font>
      <sz val="11"/>
      <color theme="1"/>
      <name val="맑은 고딕"/>
      <family val="2"/>
      <scheme val="minor"/>
    </font>
    <font>
      <sz val="8"/>
      <name val="맑은 고딕"/>
      <family val="3"/>
      <charset val="129"/>
      <scheme val="minor"/>
    </font>
    <font>
      <sz val="11"/>
      <color theme="1"/>
      <name val="맑은 고딕"/>
      <family val="3"/>
      <charset val="129"/>
      <scheme val="minor"/>
    </font>
    <font>
      <b/>
      <sz val="11"/>
      <name val="맑은 고딕"/>
      <family val="3"/>
      <charset val="129"/>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0"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0" fillId="0" borderId="0" xfId="0" applyAlignment="1">
      <alignment horizontal="center" vertical="center"/>
    </xf>
    <xf numFmtId="1" fontId="0" fillId="5" borderId="1" xfId="4" applyNumberFormat="1" applyFont="1"/>
    <xf numFmtId="0" fontId="12" fillId="5" borderId="1" xfId="4" applyNumberFormat="1" applyFont="1" applyAlignment="1">
      <alignment wrapText="1"/>
    </xf>
    <xf numFmtId="0" fontId="0" fillId="2" borderId="1" xfId="1" applyNumberFormat="1" applyFont="1"/>
    <xf numFmtId="0" fontId="12" fillId="2" borderId="1" xfId="1" applyNumberFormat="1" applyFont="1" applyAlignment="1">
      <alignment wrapText="1"/>
    </xf>
    <xf numFmtId="0" fontId="0" fillId="5" borderId="1" xfId="4" applyNumberFormat="1" applyFont="1" applyAlignment="1">
      <alignment horizontal="center" vertical="center"/>
    </xf>
    <xf numFmtId="176" fontId="0" fillId="3" borderId="1" xfId="7" applyNumberFormat="1" applyFont="1"/>
    <xf numFmtId="177" fontId="0" fillId="3" borderId="1" xfId="7" applyNumberFormat="1" applyFont="1"/>
    <xf numFmtId="178" fontId="0" fillId="3" borderId="1" xfId="7" applyNumberFormat="1" applyFont="1"/>
    <xf numFmtId="1" fontId="12" fillId="4" borderId="1" xfId="5" applyNumberFormat="1" applyFont="1" applyAlignment="1"/>
    <xf numFmtId="179" fontId="12"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2" fillId="4" borderId="11" xfId="5" applyNumberFormat="1" applyFont="1" applyBorder="1" applyAlignment="1"/>
    <xf numFmtId="179" fontId="12"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0" borderId="12" xfId="0" applyFont="1" applyBorder="1" applyAlignment="1">
      <alignment horizontal="center" vertical="center"/>
    </xf>
    <xf numFmtId="0" fontId="12" fillId="5" borderId="1" xfId="4" applyNumberFormat="1" applyFont="1"/>
    <xf numFmtId="0" fontId="12" fillId="2" borderId="1" xfId="1" applyNumberFormat="1" applyFo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표준" xfId="0" builtinId="0"/>
  </cellStyles>
  <dxfs count="99">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76" formatCode="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color auto="1"/>
        <family val="3"/>
        <charset val="129"/>
      </font>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76" formatCode="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A9D-4E72-8857-7EE2ED569823}"/>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7CF-4AE1-9CA0-F50D6E13762F}"/>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D7B-4F5E-8BF1-D61E1EC86192}"/>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915-40A8-A37E-4EA04F3FCF01}"/>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B76-4FCF-9448-1FBBA182AE01}"/>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6F0-44FB-9E67-40308F7D6B88}"/>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8CA-4D1F-BFE5-C811C26E882C}"/>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FCB-4343-98E7-70210C9FC618}"/>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671-4F6B-AF95-AE443C4C1E8A}"/>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51" totalsRowShown="0" headerRowDxfId="95" dataDxfId="94">
  <autoFilter ref="A2:N51" xr:uid="{00000000-0009-0000-0100-000001000000}"/>
  <tableColumns count="14">
    <tableColumn id="1" xr3:uid="{00000000-0010-0000-0000-000001000000}" name="Vertex 1" dataDxfId="11" dataCellStyle="NodeXL Required"/>
    <tableColumn id="2" xr3:uid="{00000000-0010-0000-0000-000002000000}" name="Vertex 2" dataDxfId="10" dataCellStyle="NodeXL Required"/>
    <tableColumn id="3" xr3:uid="{00000000-0010-0000-0000-000003000000}" name="Color" dataDxfId="9" dataCellStyle="NodeXL Visual Property"/>
    <tableColumn id="4" xr3:uid="{00000000-0010-0000-0000-000004000000}" name="Width" dataDxfId="8" dataCellStyle="NodeXL Visual Property"/>
    <tableColumn id="11" xr3:uid="{00000000-0010-0000-0000-00000B000000}" name="Style" dataDxfId="93" dataCellStyle="NodeXL Visual Property"/>
    <tableColumn id="5" xr3:uid="{00000000-0010-0000-0000-000005000000}" name="Opacity" dataDxfId="92" dataCellStyle="NodeXL Visual Property"/>
    <tableColumn id="6" xr3:uid="{00000000-0010-0000-0000-000006000000}" name="Visibility" dataDxfId="91" dataCellStyle="NodeXL Visual Property"/>
    <tableColumn id="10" xr3:uid="{00000000-0010-0000-0000-00000A000000}" name="Label" dataDxfId="90" dataCellStyle="NodeXL Label"/>
    <tableColumn id="12" xr3:uid="{00000000-0010-0000-0000-00000C000000}" name="Label Text Color" dataDxfId="89" dataCellStyle="NodeXL Label"/>
    <tableColumn id="13" xr3:uid="{00000000-0010-0000-0000-00000D000000}" name="Label Font Size" dataDxfId="88" dataCellStyle="NodeXL Label"/>
    <tableColumn id="14" xr3:uid="{00000000-0010-0000-0000-00000E000000}" name="Reciprocated?" dataDxfId="87" dataCellStyle="NodeXL Graph Metric"/>
    <tableColumn id="7" xr3:uid="{00000000-0010-0000-0000-000007000000}" name="ID" dataDxfId="86" dataCellStyle="NodeXL Do Not Edit"/>
    <tableColumn id="9" xr3:uid="{00000000-0010-0000-0000-000009000000}" name="Dynamic Filter" dataDxfId="85" dataCellStyle="NodeXL Do Not Edit"/>
    <tableColumn id="8" xr3:uid="{00000000-0010-0000-0000-000008000000}" name="Add Your Own Columns Here" dataDxfId="84"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2">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D52" totalsRowShown="0" headerRowDxfId="83" dataDxfId="82">
  <autoFilter ref="A2:AD52" xr:uid="{00000000-0009-0000-0100-000002000000}"/>
  <tableColumns count="30">
    <tableColumn id="1" xr3:uid="{00000000-0010-0000-0100-000001000000}" name="Vertex" dataDxfId="81" dataCellStyle="NodeXL Required"/>
    <tableColumn id="2" xr3:uid="{00000000-0010-0000-0100-000002000000}" name="Color" dataDxfId="7" dataCellStyle="NodeXL Visual Property"/>
    <tableColumn id="5" xr3:uid="{00000000-0010-0000-0100-000005000000}" name="Shape" dataDxfId="6" dataCellStyle="NodeXL Visual Property"/>
    <tableColumn id="6" xr3:uid="{00000000-0010-0000-0100-000006000000}" name="Size" dataDxfId="5" dataCellStyle="NodeXL Visual Property"/>
    <tableColumn id="4" xr3:uid="{00000000-0010-0000-0100-000004000000}" name="Opacity" dataDxfId="80" dataCellStyle="NodeXL Visual Property"/>
    <tableColumn id="7" xr3:uid="{00000000-0010-0000-0100-000007000000}" name="Image File" dataDxfId="79" dataCellStyle="NodeXL Visual Property"/>
    <tableColumn id="3" xr3:uid="{00000000-0010-0000-0100-000003000000}" name="Visibility" dataDxfId="78" dataCellStyle="NodeXL Visual Property"/>
    <tableColumn id="10" xr3:uid="{00000000-0010-0000-0100-00000A000000}" name="Label" dataDxfId="77" dataCellStyle="NodeXL Label"/>
    <tableColumn id="16" xr3:uid="{00000000-0010-0000-0100-000010000000}" name="Label Fill Color" dataDxfId="76" dataCellStyle="NodeXL Label"/>
    <tableColumn id="9" xr3:uid="{00000000-0010-0000-0100-000009000000}" name="Label Position" dataDxfId="75" dataCellStyle="NodeXL Label"/>
    <tableColumn id="8" xr3:uid="{00000000-0010-0000-0100-000008000000}" name="Tooltip" dataDxfId="74" dataCellStyle="NodeXL Label"/>
    <tableColumn id="18" xr3:uid="{00000000-0010-0000-0100-000012000000}" name="Layout Order" dataDxfId="73" dataCellStyle="NodeXL Layout"/>
    <tableColumn id="13" xr3:uid="{00000000-0010-0000-0100-00000D000000}" name="X" dataDxfId="72" dataCellStyle="NodeXL Layout"/>
    <tableColumn id="14" xr3:uid="{00000000-0010-0000-0100-00000E000000}" name="Y" dataDxfId="71" dataCellStyle="NodeXL Layout"/>
    <tableColumn id="12" xr3:uid="{00000000-0010-0000-0100-00000C000000}" name="Locked?" dataDxfId="70" dataCellStyle="NodeXL Layout"/>
    <tableColumn id="19" xr3:uid="{00000000-0010-0000-0100-000013000000}" name="Polar R" dataDxfId="69" dataCellStyle="NodeXL Layout"/>
    <tableColumn id="20" xr3:uid="{00000000-0010-0000-0100-000014000000}" name="Polar Angle" dataDxfId="68" dataCellStyle="NodeXL Layout"/>
    <tableColumn id="21" xr3:uid="{00000000-0010-0000-0100-000015000000}" name="Degree" dataDxfId="67" dataCellStyle="NodeXL Graph Metric"/>
    <tableColumn id="22" xr3:uid="{00000000-0010-0000-0100-000016000000}" name="In-Degree" dataDxfId="66" dataCellStyle="NodeXL Graph Metric"/>
    <tableColumn id="23" xr3:uid="{00000000-0010-0000-0100-000017000000}" name="Out-Degree" dataDxfId="65" dataCellStyle="NodeXL Graph Metric"/>
    <tableColumn id="24" xr3:uid="{00000000-0010-0000-0100-000018000000}" name="Betweenness Centrality" dataDxfId="64" dataCellStyle="NodeXL Graph Metric"/>
    <tableColumn id="25" xr3:uid="{00000000-0010-0000-0100-000019000000}" name="Closeness Centrality" dataDxfId="63" dataCellStyle="NodeXL Graph Metric"/>
    <tableColumn id="26" xr3:uid="{00000000-0010-0000-0100-00001A000000}" name="Eigenvector Centrality" dataDxfId="62" dataCellStyle="NodeXL Graph Metric"/>
    <tableColumn id="15" xr3:uid="{00000000-0010-0000-0100-00000F000000}" name="PageRank" dataDxfId="61" dataCellStyle="NodeXL Graph Metric"/>
    <tableColumn id="27" xr3:uid="{00000000-0010-0000-0100-00001B000000}" name="Clustering Coefficient" dataDxfId="60" dataCellStyle="NodeXL Graph Metric"/>
    <tableColumn id="29" xr3:uid="{00000000-0010-0000-0100-00001D000000}" name="Reciprocated Vertex Pair Ratio" dataDxfId="59" dataCellStyle="NodeXL Graph Metric"/>
    <tableColumn id="11" xr3:uid="{00000000-0010-0000-0100-00000B000000}" name="ID" dataDxfId="58" dataCellStyle="NodeXL Do Not Edit"/>
    <tableColumn id="28" xr3:uid="{00000000-0010-0000-0100-00001C000000}" name="Dynamic Filter" dataDxfId="57" dataCellStyle="NodeXL Do Not Edit"/>
    <tableColumn id="17" xr3:uid="{00000000-0010-0000-0100-000011000000}" name="Add Your Own Columns Here" dataDxfId="56" dataCellStyle="NodeXL Other Column"/>
    <tableColumn id="30" xr3:uid="{BB24B35E-56C1-42D3-A9B5-21106AB42E99}" name="Marked?" dataCellStyle="표준"/>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12" totalsRowShown="0" headerRowDxfId="55">
  <autoFilter ref="A2:X12" xr:uid="{00000000-0009-0000-0100-000004000000}"/>
  <tableColumns count="24">
    <tableColumn id="1" xr3:uid="{00000000-0010-0000-0200-000001000000}" name="Group" dataDxfId="4" dataCellStyle="NodeXL Required"/>
    <tableColumn id="2" xr3:uid="{00000000-0010-0000-0200-000002000000}" name="Vertex Color" dataDxfId="3" dataCellStyle="NodeXL Visual Property"/>
    <tableColumn id="3" xr3:uid="{00000000-0010-0000-0200-000003000000}" name="Vertex Shape" dataDxfId="2" dataCellStyle="NodeXL Visual Property"/>
    <tableColumn id="22" xr3:uid="{00000000-0010-0000-0200-000016000000}" name="Visibility" dataDxfId="54" dataCellStyle="NodeXL Visual Property"/>
    <tableColumn id="4" xr3:uid="{00000000-0010-0000-0200-000004000000}" name="Collapsed?" dataCellStyle="NodeXL Visual Property"/>
    <tableColumn id="18" xr3:uid="{00000000-0010-0000-0200-000012000000}" name="Label" dataDxfId="5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2" dataCellStyle="NodeXL Do Not Edit"/>
    <tableColumn id="19" xr3:uid="{00000000-0010-0000-0200-000013000000}" name="Collapsed Properties" dataDxfId="51" dataCellStyle="NodeXL Do Not Edit"/>
    <tableColumn id="5" xr3:uid="{00000000-0010-0000-0200-000005000000}" name="Vertices" dataDxfId="50" dataCellStyle="NodeXL Graph Metric"/>
    <tableColumn id="7" xr3:uid="{00000000-0010-0000-0200-000007000000}" name="Unique Edges" dataDxfId="49" dataCellStyle="NodeXL Graph Metric"/>
    <tableColumn id="8" xr3:uid="{00000000-0010-0000-0200-000008000000}" name="Edges With Duplicates" dataDxfId="48" dataCellStyle="NodeXL Graph Metric"/>
    <tableColumn id="9" xr3:uid="{00000000-0010-0000-0200-000009000000}" name="Total Edges" dataDxfId="47" dataCellStyle="NodeXL Graph Metric"/>
    <tableColumn id="10" xr3:uid="{00000000-0010-0000-0200-00000A000000}" name="Self-Loops" dataDxfId="46" dataCellStyle="NodeXL Graph Metric"/>
    <tableColumn id="24" xr3:uid="{00000000-0010-0000-0200-000018000000}" name="Reciprocated Vertex Pair Ratio" dataDxfId="45" dataCellStyle="NodeXL Graph Metric"/>
    <tableColumn id="25" xr3:uid="{00000000-0010-0000-0200-000019000000}" name="Reciprocated Edge Ratio" dataDxfId="44" dataCellStyle="NodeXL Graph Metric"/>
    <tableColumn id="11" xr3:uid="{00000000-0010-0000-0200-00000B000000}" name="Connected Components" dataDxfId="43" dataCellStyle="NodeXL Graph Metric"/>
    <tableColumn id="12" xr3:uid="{00000000-0010-0000-0200-00000C000000}" name="Single-Vertex Connected Components" dataDxfId="42" dataCellStyle="NodeXL Graph Metric"/>
    <tableColumn id="13" xr3:uid="{00000000-0010-0000-0200-00000D000000}" name="Maximum Vertices in a Connected Component" dataDxfId="41" dataCellStyle="NodeXL Graph Metric"/>
    <tableColumn id="14" xr3:uid="{00000000-0010-0000-0200-00000E000000}" name="Maximum Edges in a Connected Component" dataDxfId="40" dataCellStyle="NodeXL Graph Metric"/>
    <tableColumn id="15" xr3:uid="{00000000-0010-0000-0200-00000F000000}" name="Maximum Geodesic Distance (Diameter)" dataDxfId="39" dataCellStyle="NodeXL Graph Metric"/>
    <tableColumn id="16" xr3:uid="{00000000-0010-0000-0200-000010000000}" name="Average Geodesic Distance" dataDxfId="38" dataCellStyle="NodeXL Graph Metric"/>
    <tableColumn id="17" xr3:uid="{00000000-0010-0000-0200-000011000000}" name="Graph Density" dataDxfId="3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51" totalsRowShown="0" headerRowDxfId="36" dataDxfId="35">
  <autoFilter ref="A1:C51" xr:uid="{00000000-0009-0000-0100-000005000000}"/>
  <tableColumns count="3">
    <tableColumn id="1" xr3:uid="{00000000-0010-0000-0300-000001000000}" name="Group" dataDxfId="1"/>
    <tableColumn id="2" xr3:uid="{00000000-0010-0000-0300-000002000000}" name="Vertex" dataDxfId="0"/>
    <tableColumn id="3" xr3:uid="{00000000-0010-0000-0300-000003000000}" name="Vertex ID" dataDxfId="3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33" dataCellStyle="NodeXL Graph Metric"/>
    <tableColumn id="2" xr3:uid="{00000000-0010-0000-0400-000002000000}" name="Value" dataDxfId="3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31"/>
    <tableColumn id="2" xr3:uid="{00000000-0010-0000-0500-000002000000}" name="Degree Frequency" dataDxfId="30">
      <calculatedColumnFormula>COUNTIF(Vertices[Degree], "&gt;= " &amp; D2) - COUNTIF(Vertices[Degree], "&gt;=" &amp; D3)</calculatedColumnFormula>
    </tableColumn>
    <tableColumn id="3" xr3:uid="{00000000-0010-0000-0500-000003000000}" name="In-Degree Bin" dataDxfId="29"/>
    <tableColumn id="4" xr3:uid="{00000000-0010-0000-0500-000004000000}" name="In-Degree Frequency" dataDxfId="28">
      <calculatedColumnFormula>COUNTIF(Vertices[In-Degree], "&gt;= " &amp; F2) - COUNTIF(Vertices[In-Degree], "&gt;=" &amp; F3)</calculatedColumnFormula>
    </tableColumn>
    <tableColumn id="5" xr3:uid="{00000000-0010-0000-0500-000005000000}" name="Out-Degree Bin" dataDxfId="27"/>
    <tableColumn id="6" xr3:uid="{00000000-0010-0000-0500-000006000000}" name="Out-Degree Frequency" dataDxfId="26">
      <calculatedColumnFormula>COUNTIF(Vertices[Out-Degree], "&gt;= " &amp; H2) - COUNTIF(Vertices[Out-Degree], "&gt;=" &amp; H3)</calculatedColumnFormula>
    </tableColumn>
    <tableColumn id="7" xr3:uid="{00000000-0010-0000-0500-000007000000}" name="Betweenness Centrality Bin" dataDxfId="25"/>
    <tableColumn id="8" xr3:uid="{00000000-0010-0000-0500-000008000000}" name="Betweenness Centrality Frequency" dataDxfId="24">
      <calculatedColumnFormula>COUNTIF(Vertices[Betweenness Centrality], "&gt;= " &amp; J2) - COUNTIF(Vertices[Betweenness Centrality], "&gt;=" &amp; J3)</calculatedColumnFormula>
    </tableColumn>
    <tableColumn id="9" xr3:uid="{00000000-0010-0000-0500-000009000000}" name="Closeness Centrality Bin" dataDxfId="23"/>
    <tableColumn id="10" xr3:uid="{00000000-0010-0000-0500-00000A000000}" name="Closeness Centrality Frequency" dataDxfId="22">
      <calculatedColumnFormula>COUNTIF(Vertices[Closeness Centrality], "&gt;= " &amp; L2) - COUNTIF(Vertices[Closeness Centrality], "&gt;=" &amp; L3)</calculatedColumnFormula>
    </tableColumn>
    <tableColumn id="11" xr3:uid="{00000000-0010-0000-0500-00000B000000}" name="Eigenvector Centrality Bin" dataDxfId="21"/>
    <tableColumn id="12" xr3:uid="{00000000-0010-0000-0500-00000C000000}" name="Eigenvector Centrality Frequency" dataDxfId="20">
      <calculatedColumnFormula>COUNTIF(Vertices[Eigenvector Centrality], "&gt;= " &amp; N2) - COUNTIF(Vertices[Eigenvector Centrality], "&gt;=" &amp; N3)</calculatedColumnFormula>
    </tableColumn>
    <tableColumn id="18" xr3:uid="{00000000-0010-0000-0500-000012000000}" name="PageRank Bin" dataDxfId="19"/>
    <tableColumn id="17" xr3:uid="{00000000-0010-0000-0500-000011000000}" name="PageRank Frequency" dataDxfId="18">
      <calculatedColumnFormula>COUNTIF(Vertices[Eigenvector Centrality], "&gt;= " &amp; P2) - COUNTIF(Vertices[Eigenvector Centrality], "&gt;=" &amp; P3)</calculatedColumnFormula>
    </tableColumn>
    <tableColumn id="13" xr3:uid="{00000000-0010-0000-0500-00000D000000}" name="Clustering Coefficient Bin" dataDxfId="17"/>
    <tableColumn id="14" xr3:uid="{00000000-0010-0000-0500-00000E000000}" name="Clustering Coefficient Frequency" dataDxfId="16">
      <calculatedColumnFormula>COUNTIF(Vertices[Clustering Coefficient], "&gt;= " &amp; R2) - COUNTIF(Vertices[Clustering Coefficient], "&gt;=" &amp; R3)</calculatedColumnFormula>
    </tableColumn>
    <tableColumn id="15" xr3:uid="{00000000-0010-0000-0500-00000F000000}" name="Dynamic Filter Bin" dataDxfId="15"/>
    <tableColumn id="16" xr3:uid="{00000000-0010-0000-0500-000010000000}" name="Dynamic Filter Frequency" dataDxfId="1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9" totalsRowShown="0" headerRowDxfId="13">
  <autoFilter ref="J1:K9"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51"/>
  <sheetViews>
    <sheetView workbookViewId="0">
      <pane xSplit="2" ySplit="2" topLeftCell="C17" activePane="bottomRight" state="frozen"/>
      <selection pane="topRight" activeCell="C1" sqref="C1"/>
      <selection pane="bottomLeft" activeCell="A3" sqref="A3"/>
      <selection pane="bottomRight" activeCell="F23" sqref="F23"/>
    </sheetView>
  </sheetViews>
  <sheetFormatPr defaultRowHeight="16.899999999999999" x14ac:dyDescent="0.6"/>
  <cols>
    <col min="1" max="2" width="10.4375" style="1" customWidth="1"/>
    <col min="3" max="3" width="7.875" style="3" bestFit="1" customWidth="1"/>
    <col min="4" max="4" width="8.6875" style="2" bestFit="1" customWidth="1"/>
    <col min="5" max="5" width="7.6875" style="2" bestFit="1" customWidth="1"/>
    <col min="6" max="6" width="9.875" style="2" bestFit="1" customWidth="1"/>
    <col min="7" max="7" width="11" style="3" bestFit="1" customWidth="1"/>
    <col min="8" max="8" width="8" style="1" bestFit="1" customWidth="1"/>
    <col min="9" max="9" width="12.3125" style="3" bestFit="1" customWidth="1"/>
    <col min="10" max="10" width="12.4375" style="3" bestFit="1" customWidth="1"/>
    <col min="11" max="11" width="15.5625" style="3" hidden="1" customWidth="1"/>
    <col min="12" max="12" width="11" hidden="1" customWidth="1"/>
    <col min="13" max="13" width="10.875" hidden="1" customWidth="1"/>
    <col min="14" max="14" width="16" bestFit="1" customWidth="1"/>
  </cols>
  <sheetData>
    <row r="1" spans="1:14" x14ac:dyDescent="0.6">
      <c r="C1" s="18" t="s">
        <v>38</v>
      </c>
      <c r="D1" s="19"/>
      <c r="E1" s="19"/>
      <c r="F1" s="19"/>
      <c r="G1" s="18"/>
      <c r="H1" s="16" t="s">
        <v>42</v>
      </c>
      <c r="I1" s="65"/>
      <c r="J1" s="65"/>
      <c r="K1" s="35" t="s">
        <v>41</v>
      </c>
      <c r="L1" s="20" t="s">
        <v>39</v>
      </c>
      <c r="M1" s="20"/>
      <c r="N1" s="17" t="s">
        <v>40</v>
      </c>
    </row>
    <row r="2" spans="1:14" ht="30" customHeight="1" x14ac:dyDescent="0.6">
      <c r="A2" s="11" t="s">
        <v>0</v>
      </c>
      <c r="B2" s="11" t="s">
        <v>1</v>
      </c>
      <c r="C2" s="13" t="s">
        <v>2</v>
      </c>
      <c r="D2" s="13" t="s">
        <v>3</v>
      </c>
      <c r="E2" s="13" t="s">
        <v>128</v>
      </c>
      <c r="F2" s="13" t="s">
        <v>4</v>
      </c>
      <c r="G2" s="13" t="s">
        <v>11</v>
      </c>
      <c r="H2" s="11" t="s">
        <v>45</v>
      </c>
      <c r="I2" s="13" t="s">
        <v>158</v>
      </c>
      <c r="J2" s="13" t="s">
        <v>159</v>
      </c>
      <c r="K2" s="13" t="s">
        <v>163</v>
      </c>
      <c r="L2" s="13" t="s">
        <v>12</v>
      </c>
      <c r="M2" s="13" t="s">
        <v>37</v>
      </c>
      <c r="N2" s="13" t="s">
        <v>25</v>
      </c>
    </row>
    <row r="3" spans="1:14" ht="15" customHeight="1" x14ac:dyDescent="0.6">
      <c r="A3" s="79" t="s">
        <v>175</v>
      </c>
      <c r="B3" s="79" t="s">
        <v>176</v>
      </c>
      <c r="C3" s="84"/>
      <c r="D3" s="79">
        <v>3</v>
      </c>
      <c r="E3" s="66"/>
      <c r="F3" s="55"/>
      <c r="G3" s="54"/>
      <c r="H3" s="57"/>
      <c r="I3" s="56"/>
      <c r="J3" s="56"/>
      <c r="K3" s="68"/>
      <c r="L3" s="62">
        <v>3</v>
      </c>
      <c r="M3" s="62"/>
      <c r="N3" s="63"/>
    </row>
    <row r="4" spans="1:14" ht="15" customHeight="1" x14ac:dyDescent="0.6">
      <c r="A4" s="79" t="s">
        <v>177</v>
      </c>
      <c r="B4" s="79" t="s">
        <v>178</v>
      </c>
      <c r="C4" s="84"/>
      <c r="D4" s="79">
        <v>3</v>
      </c>
      <c r="E4" s="81"/>
      <c r="F4" s="55"/>
      <c r="G4" s="54"/>
      <c r="H4" s="57"/>
      <c r="I4" s="56"/>
      <c r="J4" s="56"/>
      <c r="K4" s="68"/>
      <c r="L4" s="83">
        <v>4</v>
      </c>
      <c r="M4" s="83"/>
      <c r="N4" s="63"/>
    </row>
    <row r="5" spans="1:14" x14ac:dyDescent="0.6">
      <c r="A5" s="79" t="s">
        <v>179</v>
      </c>
      <c r="B5" s="79" t="s">
        <v>180</v>
      </c>
      <c r="C5" s="84"/>
      <c r="D5" s="79">
        <v>3</v>
      </c>
      <c r="E5" s="81"/>
      <c r="F5" s="55"/>
      <c r="G5" s="54"/>
      <c r="H5" s="57"/>
      <c r="I5" s="56"/>
      <c r="J5" s="56"/>
      <c r="K5" s="68"/>
      <c r="L5" s="83">
        <v>5</v>
      </c>
      <c r="M5" s="83"/>
      <c r="N5" s="63"/>
    </row>
    <row r="6" spans="1:14" x14ac:dyDescent="0.6">
      <c r="A6" s="79" t="s">
        <v>181</v>
      </c>
      <c r="B6" s="79" t="s">
        <v>182</v>
      </c>
      <c r="C6" s="84"/>
      <c r="D6" s="79">
        <v>2</v>
      </c>
      <c r="E6" s="81"/>
      <c r="F6" s="55"/>
      <c r="G6" s="54"/>
      <c r="H6" s="57"/>
      <c r="I6" s="56"/>
      <c r="J6" s="56"/>
      <c r="K6" s="68"/>
      <c r="L6" s="83">
        <v>6</v>
      </c>
      <c r="M6" s="83"/>
      <c r="N6" s="63"/>
    </row>
    <row r="7" spans="1:14" x14ac:dyDescent="0.6">
      <c r="A7" s="79" t="s">
        <v>183</v>
      </c>
      <c r="B7" s="79" t="s">
        <v>177</v>
      </c>
      <c r="C7" s="84"/>
      <c r="D7" s="79">
        <v>3</v>
      </c>
      <c r="E7" s="81"/>
      <c r="F7" s="55"/>
      <c r="G7" s="54"/>
      <c r="H7" s="57"/>
      <c r="I7" s="56"/>
      <c r="J7" s="56"/>
      <c r="K7" s="68"/>
      <c r="L7" s="83">
        <v>7</v>
      </c>
      <c r="M7" s="83"/>
      <c r="N7" s="63"/>
    </row>
    <row r="8" spans="1:14" x14ac:dyDescent="0.6">
      <c r="A8" s="79" t="s">
        <v>184</v>
      </c>
      <c r="B8" s="79" t="s">
        <v>175</v>
      </c>
      <c r="C8" s="84"/>
      <c r="D8" s="79">
        <v>2.5</v>
      </c>
      <c r="E8" s="81"/>
      <c r="F8" s="55"/>
      <c r="G8" s="54"/>
      <c r="H8" s="57"/>
      <c r="I8" s="56"/>
      <c r="J8" s="56"/>
      <c r="K8" s="68"/>
      <c r="L8" s="83">
        <v>8</v>
      </c>
      <c r="M8" s="83"/>
      <c r="N8" s="63"/>
    </row>
    <row r="9" spans="1:14" x14ac:dyDescent="0.6">
      <c r="A9" s="79" t="s">
        <v>185</v>
      </c>
      <c r="B9" s="79" t="s">
        <v>186</v>
      </c>
      <c r="C9" s="84"/>
      <c r="D9" s="79">
        <v>1</v>
      </c>
      <c r="E9" s="81"/>
      <c r="F9" s="55"/>
      <c r="G9" s="54"/>
      <c r="H9" s="57"/>
      <c r="I9" s="56"/>
      <c r="J9" s="56"/>
      <c r="K9" s="68"/>
      <c r="L9" s="83">
        <v>9</v>
      </c>
      <c r="M9" s="83"/>
      <c r="N9" s="63"/>
    </row>
    <row r="10" spans="1:14" x14ac:dyDescent="0.6">
      <c r="A10" s="79" t="s">
        <v>187</v>
      </c>
      <c r="B10" s="79" t="s">
        <v>183</v>
      </c>
      <c r="C10" s="84"/>
      <c r="D10" s="79">
        <v>1.5</v>
      </c>
      <c r="E10" s="81"/>
      <c r="F10" s="55"/>
      <c r="G10" s="54"/>
      <c r="H10" s="57"/>
      <c r="I10" s="56"/>
      <c r="J10" s="56"/>
      <c r="K10" s="68"/>
      <c r="L10" s="83">
        <v>10</v>
      </c>
      <c r="M10" s="83"/>
      <c r="N10" s="63"/>
    </row>
    <row r="11" spans="1:14" x14ac:dyDescent="0.6">
      <c r="A11" s="79" t="s">
        <v>188</v>
      </c>
      <c r="B11" s="79" t="s">
        <v>189</v>
      </c>
      <c r="C11" s="84"/>
      <c r="D11" s="79">
        <v>2</v>
      </c>
      <c r="E11" s="81"/>
      <c r="F11" s="55"/>
      <c r="G11" s="54"/>
      <c r="H11" s="57"/>
      <c r="I11" s="56"/>
      <c r="J11" s="56"/>
      <c r="K11" s="68"/>
      <c r="L11" s="83">
        <v>11</v>
      </c>
      <c r="M11" s="83"/>
      <c r="N11" s="63"/>
    </row>
    <row r="12" spans="1:14" x14ac:dyDescent="0.6">
      <c r="A12" s="79" t="s">
        <v>190</v>
      </c>
      <c r="B12" s="79" t="s">
        <v>177</v>
      </c>
      <c r="C12" s="84"/>
      <c r="D12" s="79">
        <v>2</v>
      </c>
      <c r="E12" s="81"/>
      <c r="F12" s="55"/>
      <c r="G12" s="54"/>
      <c r="H12" s="57"/>
      <c r="I12" s="56"/>
      <c r="J12" s="56"/>
      <c r="K12" s="68"/>
      <c r="L12" s="83">
        <v>12</v>
      </c>
      <c r="M12" s="83"/>
      <c r="N12" s="63"/>
    </row>
    <row r="13" spans="1:14" x14ac:dyDescent="0.6">
      <c r="A13" s="79" t="s">
        <v>191</v>
      </c>
      <c r="B13" s="79" t="s">
        <v>175</v>
      </c>
      <c r="C13" s="84"/>
      <c r="D13" s="79">
        <v>2.5</v>
      </c>
      <c r="E13" s="81"/>
      <c r="F13" s="55"/>
      <c r="G13" s="54"/>
      <c r="H13" s="57"/>
      <c r="I13" s="56"/>
      <c r="J13" s="56"/>
      <c r="K13" s="68"/>
      <c r="L13" s="83">
        <v>13</v>
      </c>
      <c r="M13" s="83"/>
      <c r="N13" s="63"/>
    </row>
    <row r="14" spans="1:14" x14ac:dyDescent="0.6">
      <c r="A14" s="79" t="s">
        <v>192</v>
      </c>
      <c r="B14" s="79" t="s">
        <v>175</v>
      </c>
      <c r="C14" s="84"/>
      <c r="D14" s="79">
        <v>1</v>
      </c>
      <c r="E14" s="81"/>
      <c r="F14" s="55"/>
      <c r="G14" s="54"/>
      <c r="H14" s="57"/>
      <c r="I14" s="56"/>
      <c r="J14" s="56"/>
      <c r="K14" s="68"/>
      <c r="L14" s="83">
        <v>14</v>
      </c>
      <c r="M14" s="83"/>
      <c r="N14" s="63"/>
    </row>
    <row r="15" spans="1:14" x14ac:dyDescent="0.6">
      <c r="A15" s="79" t="s">
        <v>193</v>
      </c>
      <c r="B15" s="79" t="s">
        <v>175</v>
      </c>
      <c r="C15" s="84"/>
      <c r="D15" s="79">
        <v>1.5</v>
      </c>
      <c r="E15" s="81"/>
      <c r="F15" s="55"/>
      <c r="G15" s="54"/>
      <c r="H15" s="57"/>
      <c r="I15" s="56"/>
      <c r="J15" s="56"/>
      <c r="K15" s="68"/>
      <c r="L15" s="83">
        <v>15</v>
      </c>
      <c r="M15" s="83"/>
      <c r="N15" s="63"/>
    </row>
    <row r="16" spans="1:14" x14ac:dyDescent="0.6">
      <c r="A16" s="79" t="s">
        <v>194</v>
      </c>
      <c r="B16" s="79" t="s">
        <v>183</v>
      </c>
      <c r="C16" s="84"/>
      <c r="D16" s="79">
        <v>1</v>
      </c>
      <c r="E16" s="81"/>
      <c r="F16" s="55"/>
      <c r="G16" s="54"/>
      <c r="H16" s="57"/>
      <c r="I16" s="56"/>
      <c r="J16" s="56"/>
      <c r="K16" s="68"/>
      <c r="L16" s="83">
        <v>16</v>
      </c>
      <c r="M16" s="83"/>
      <c r="N16" s="63"/>
    </row>
    <row r="17" spans="1:14" x14ac:dyDescent="0.6">
      <c r="A17" s="79" t="s">
        <v>195</v>
      </c>
      <c r="B17" s="79" t="s">
        <v>196</v>
      </c>
      <c r="C17" s="84"/>
      <c r="D17" s="79">
        <v>3</v>
      </c>
      <c r="E17" s="81"/>
      <c r="F17" s="55"/>
      <c r="G17" s="54"/>
      <c r="H17" s="57"/>
      <c r="I17" s="56"/>
      <c r="J17" s="56"/>
      <c r="K17" s="68"/>
      <c r="L17" s="83">
        <v>17</v>
      </c>
      <c r="M17" s="83"/>
      <c r="N17" s="63"/>
    </row>
    <row r="18" spans="1:14" x14ac:dyDescent="0.6">
      <c r="A18" s="79" t="s">
        <v>197</v>
      </c>
      <c r="B18" s="79" t="s">
        <v>198</v>
      </c>
      <c r="C18" s="84"/>
      <c r="D18" s="79">
        <v>3</v>
      </c>
      <c r="E18" s="81"/>
      <c r="F18" s="55"/>
      <c r="G18" s="54"/>
      <c r="H18" s="57"/>
      <c r="I18" s="56"/>
      <c r="J18" s="56"/>
      <c r="K18" s="68"/>
      <c r="L18" s="83">
        <v>18</v>
      </c>
      <c r="M18" s="83"/>
      <c r="N18" s="63"/>
    </row>
    <row r="19" spans="1:14" x14ac:dyDescent="0.6">
      <c r="A19" s="79" t="s">
        <v>199</v>
      </c>
      <c r="B19" s="79" t="s">
        <v>179</v>
      </c>
      <c r="C19" s="84"/>
      <c r="D19" s="79">
        <v>2.5</v>
      </c>
      <c r="E19" s="81"/>
      <c r="F19" s="55"/>
      <c r="G19" s="54"/>
      <c r="H19" s="57"/>
      <c r="I19" s="56"/>
      <c r="J19" s="56"/>
      <c r="K19" s="68"/>
      <c r="L19" s="83">
        <v>19</v>
      </c>
      <c r="M19" s="83"/>
      <c r="N19" s="63"/>
    </row>
    <row r="20" spans="1:14" x14ac:dyDescent="0.6">
      <c r="A20" s="79" t="s">
        <v>200</v>
      </c>
      <c r="B20" s="79" t="s">
        <v>201</v>
      </c>
      <c r="C20" s="84"/>
      <c r="D20" s="79">
        <v>1</v>
      </c>
      <c r="E20" s="81"/>
      <c r="F20" s="55"/>
      <c r="G20" s="54"/>
      <c r="H20" s="57"/>
      <c r="I20" s="56"/>
      <c r="J20" s="56"/>
      <c r="K20" s="68"/>
      <c r="L20" s="83">
        <v>20</v>
      </c>
      <c r="M20" s="83"/>
      <c r="N20" s="63"/>
    </row>
    <row r="21" spans="1:14" x14ac:dyDescent="0.6">
      <c r="A21" s="79" t="s">
        <v>202</v>
      </c>
      <c r="B21" s="79" t="s">
        <v>175</v>
      </c>
      <c r="C21" s="84"/>
      <c r="D21" s="79">
        <v>1.5</v>
      </c>
      <c r="E21" s="81"/>
      <c r="F21" s="55"/>
      <c r="G21" s="54"/>
      <c r="H21" s="57"/>
      <c r="I21" s="56"/>
      <c r="J21" s="56"/>
      <c r="K21" s="68"/>
      <c r="L21" s="83">
        <v>21</v>
      </c>
      <c r="M21" s="83"/>
      <c r="N21" s="63"/>
    </row>
    <row r="22" spans="1:14" x14ac:dyDescent="0.6">
      <c r="A22" s="79" t="s">
        <v>203</v>
      </c>
      <c r="B22" s="79" t="s">
        <v>183</v>
      </c>
      <c r="C22" s="84"/>
      <c r="D22" s="79">
        <v>3</v>
      </c>
      <c r="E22" s="81"/>
      <c r="F22" s="55"/>
      <c r="G22" s="54"/>
      <c r="H22" s="57"/>
      <c r="I22" s="56"/>
      <c r="J22" s="56"/>
      <c r="K22" s="68"/>
      <c r="L22" s="83">
        <v>22</v>
      </c>
      <c r="M22" s="83"/>
      <c r="N22" s="63"/>
    </row>
    <row r="23" spans="1:14" x14ac:dyDescent="0.6">
      <c r="A23" s="79" t="s">
        <v>204</v>
      </c>
      <c r="B23" s="79" t="s">
        <v>196</v>
      </c>
      <c r="C23" s="84"/>
      <c r="D23" s="79">
        <v>2.5</v>
      </c>
      <c r="E23" s="81"/>
      <c r="F23" s="55"/>
      <c r="G23" s="54"/>
      <c r="H23" s="57"/>
      <c r="I23" s="56"/>
      <c r="J23" s="56"/>
      <c r="K23" s="68"/>
      <c r="L23" s="83">
        <v>23</v>
      </c>
      <c r="M23" s="83"/>
      <c r="N23" s="63"/>
    </row>
    <row r="24" spans="1:14" x14ac:dyDescent="0.6">
      <c r="A24" s="79" t="s">
        <v>201</v>
      </c>
      <c r="B24" s="79" t="s">
        <v>189</v>
      </c>
      <c r="C24" s="84"/>
      <c r="D24" s="79">
        <v>3</v>
      </c>
      <c r="E24" s="81"/>
      <c r="F24" s="55"/>
      <c r="G24" s="54"/>
      <c r="H24" s="57"/>
      <c r="I24" s="56"/>
      <c r="J24" s="56"/>
      <c r="K24" s="68"/>
      <c r="L24" s="83">
        <v>24</v>
      </c>
      <c r="M24" s="83"/>
      <c r="N24" s="63"/>
    </row>
    <row r="25" spans="1:14" x14ac:dyDescent="0.6">
      <c r="A25" s="79" t="s">
        <v>205</v>
      </c>
      <c r="B25" s="79" t="s">
        <v>175</v>
      </c>
      <c r="C25" s="84"/>
      <c r="D25" s="79">
        <v>1.5</v>
      </c>
      <c r="E25" s="81"/>
      <c r="F25" s="55"/>
      <c r="G25" s="54"/>
      <c r="H25" s="57"/>
      <c r="I25" s="56"/>
      <c r="J25" s="56"/>
      <c r="K25" s="68"/>
      <c r="L25" s="83">
        <v>25</v>
      </c>
      <c r="M25" s="83"/>
      <c r="N25" s="63"/>
    </row>
    <row r="26" spans="1:14" x14ac:dyDescent="0.6">
      <c r="A26" s="79" t="s">
        <v>206</v>
      </c>
      <c r="B26" s="79" t="s">
        <v>205</v>
      </c>
      <c r="C26" s="84"/>
      <c r="D26" s="79">
        <v>1</v>
      </c>
      <c r="E26" s="81"/>
      <c r="F26" s="55"/>
      <c r="G26" s="54"/>
      <c r="H26" s="57"/>
      <c r="I26" s="56"/>
      <c r="J26" s="56"/>
      <c r="K26" s="68"/>
      <c r="L26" s="83">
        <v>26</v>
      </c>
      <c r="M26" s="83"/>
      <c r="N26" s="63"/>
    </row>
    <row r="27" spans="1:14" x14ac:dyDescent="0.6">
      <c r="A27" s="79" t="s">
        <v>207</v>
      </c>
      <c r="B27" s="79" t="s">
        <v>184</v>
      </c>
      <c r="C27" s="84"/>
      <c r="D27" s="79">
        <v>1.5</v>
      </c>
      <c r="E27" s="81"/>
      <c r="F27" s="55"/>
      <c r="G27" s="54"/>
      <c r="H27" s="57"/>
      <c r="I27" s="56"/>
      <c r="J27" s="56"/>
      <c r="K27" s="68"/>
      <c r="L27" s="83">
        <v>27</v>
      </c>
      <c r="M27" s="83"/>
      <c r="N27" s="63"/>
    </row>
    <row r="28" spans="1:14" x14ac:dyDescent="0.6">
      <c r="A28" s="79" t="s">
        <v>208</v>
      </c>
      <c r="B28" s="79" t="s">
        <v>209</v>
      </c>
      <c r="C28" s="84"/>
      <c r="D28" s="79">
        <v>1.5</v>
      </c>
      <c r="E28" s="81"/>
      <c r="F28" s="55"/>
      <c r="G28" s="54"/>
      <c r="H28" s="57"/>
      <c r="I28" s="56"/>
      <c r="J28" s="56"/>
      <c r="K28" s="68"/>
      <c r="L28" s="83">
        <v>28</v>
      </c>
      <c r="M28" s="83"/>
      <c r="N28" s="63"/>
    </row>
    <row r="29" spans="1:14" x14ac:dyDescent="0.6">
      <c r="A29" s="79" t="s">
        <v>186</v>
      </c>
      <c r="B29" s="79" t="s">
        <v>189</v>
      </c>
      <c r="C29" s="84"/>
      <c r="D29" s="79">
        <v>2.5</v>
      </c>
      <c r="E29" s="81"/>
      <c r="F29" s="55"/>
      <c r="G29" s="54"/>
      <c r="H29" s="57"/>
      <c r="I29" s="56"/>
      <c r="J29" s="56"/>
      <c r="K29" s="68"/>
      <c r="L29" s="83">
        <v>29</v>
      </c>
      <c r="M29" s="83"/>
      <c r="N29" s="63"/>
    </row>
    <row r="30" spans="1:14" x14ac:dyDescent="0.6">
      <c r="A30" s="79" t="s">
        <v>210</v>
      </c>
      <c r="B30" s="79" t="s">
        <v>187</v>
      </c>
      <c r="C30" s="84"/>
      <c r="D30" s="79">
        <v>1.5</v>
      </c>
      <c r="E30" s="81"/>
      <c r="F30" s="55"/>
      <c r="G30" s="54"/>
      <c r="H30" s="57"/>
      <c r="I30" s="56"/>
      <c r="J30" s="56"/>
      <c r="K30" s="68"/>
      <c r="L30" s="83">
        <v>30</v>
      </c>
      <c r="M30" s="83"/>
      <c r="N30" s="63"/>
    </row>
    <row r="31" spans="1:14" x14ac:dyDescent="0.6">
      <c r="A31" s="79" t="s">
        <v>211</v>
      </c>
      <c r="B31" s="79" t="s">
        <v>212</v>
      </c>
      <c r="C31" s="84"/>
      <c r="D31" s="79">
        <v>1</v>
      </c>
      <c r="E31" s="81"/>
      <c r="F31" s="55"/>
      <c r="G31" s="54"/>
      <c r="H31" s="57"/>
      <c r="I31" s="56"/>
      <c r="J31" s="56"/>
      <c r="K31" s="68"/>
      <c r="L31" s="83">
        <v>31</v>
      </c>
      <c r="M31" s="83"/>
      <c r="N31" s="63"/>
    </row>
    <row r="32" spans="1:14" x14ac:dyDescent="0.6">
      <c r="A32" s="79" t="s">
        <v>213</v>
      </c>
      <c r="B32" s="79" t="s">
        <v>203</v>
      </c>
      <c r="C32" s="84"/>
      <c r="D32" s="79">
        <v>2</v>
      </c>
      <c r="E32" s="81"/>
      <c r="F32" s="55"/>
      <c r="G32" s="54"/>
      <c r="H32" s="57"/>
      <c r="I32" s="56"/>
      <c r="J32" s="56"/>
      <c r="K32" s="68"/>
      <c r="L32" s="83">
        <v>32</v>
      </c>
      <c r="M32" s="83"/>
      <c r="N32" s="63"/>
    </row>
    <row r="33" spans="1:14" x14ac:dyDescent="0.6">
      <c r="A33" s="79" t="s">
        <v>214</v>
      </c>
      <c r="B33" s="79" t="s">
        <v>178</v>
      </c>
      <c r="C33" s="84"/>
      <c r="D33" s="79">
        <v>1.5</v>
      </c>
      <c r="E33" s="81"/>
      <c r="F33" s="55"/>
      <c r="G33" s="54"/>
      <c r="H33" s="57"/>
      <c r="I33" s="56"/>
      <c r="J33" s="56"/>
      <c r="K33" s="68"/>
      <c r="L33" s="83">
        <v>33</v>
      </c>
      <c r="M33" s="83"/>
      <c r="N33" s="63"/>
    </row>
    <row r="34" spans="1:14" x14ac:dyDescent="0.6">
      <c r="A34" s="79" t="s">
        <v>215</v>
      </c>
      <c r="B34" s="79" t="s">
        <v>216</v>
      </c>
      <c r="C34" s="84"/>
      <c r="D34" s="79">
        <v>2.5</v>
      </c>
      <c r="E34" s="81"/>
      <c r="F34" s="55"/>
      <c r="G34" s="54"/>
      <c r="H34" s="57"/>
      <c r="I34" s="56"/>
      <c r="J34" s="56"/>
      <c r="K34" s="68"/>
      <c r="L34" s="83">
        <v>34</v>
      </c>
      <c r="M34" s="83"/>
      <c r="N34" s="63"/>
    </row>
    <row r="35" spans="1:14" x14ac:dyDescent="0.6">
      <c r="A35" s="79" t="s">
        <v>217</v>
      </c>
      <c r="B35" s="79" t="s">
        <v>179</v>
      </c>
      <c r="C35" s="84"/>
      <c r="D35" s="79">
        <v>1</v>
      </c>
      <c r="E35" s="81"/>
      <c r="F35" s="55"/>
      <c r="G35" s="54"/>
      <c r="H35" s="57"/>
      <c r="I35" s="56"/>
      <c r="J35" s="56"/>
      <c r="K35" s="68"/>
      <c r="L35" s="83">
        <v>35</v>
      </c>
      <c r="M35" s="83"/>
      <c r="N35" s="63"/>
    </row>
    <row r="36" spans="1:14" x14ac:dyDescent="0.6">
      <c r="A36" s="79" t="s">
        <v>209</v>
      </c>
      <c r="B36" s="79" t="s">
        <v>175</v>
      </c>
      <c r="C36" s="84"/>
      <c r="D36" s="79">
        <v>2.5</v>
      </c>
      <c r="E36" s="81"/>
      <c r="F36" s="55"/>
      <c r="G36" s="54"/>
      <c r="H36" s="57"/>
      <c r="I36" s="56"/>
      <c r="J36" s="56"/>
      <c r="K36" s="68"/>
      <c r="L36" s="83">
        <v>36</v>
      </c>
      <c r="M36" s="83"/>
      <c r="N36" s="63"/>
    </row>
    <row r="37" spans="1:14" x14ac:dyDescent="0.6">
      <c r="A37" s="79" t="s">
        <v>218</v>
      </c>
      <c r="B37" s="79" t="s">
        <v>175</v>
      </c>
      <c r="C37" s="84"/>
      <c r="D37" s="79">
        <v>1</v>
      </c>
      <c r="E37" s="81"/>
      <c r="F37" s="55"/>
      <c r="G37" s="54"/>
      <c r="H37" s="57"/>
      <c r="I37" s="56"/>
      <c r="J37" s="56"/>
      <c r="K37" s="68"/>
      <c r="L37" s="83">
        <v>37</v>
      </c>
      <c r="M37" s="83"/>
      <c r="N37" s="63"/>
    </row>
    <row r="38" spans="1:14" x14ac:dyDescent="0.6">
      <c r="A38" s="79" t="s">
        <v>219</v>
      </c>
      <c r="B38" s="79" t="s">
        <v>220</v>
      </c>
      <c r="C38" s="84"/>
      <c r="D38" s="79">
        <v>3</v>
      </c>
      <c r="E38" s="81"/>
      <c r="F38" s="55"/>
      <c r="G38" s="54"/>
      <c r="H38" s="57"/>
      <c r="I38" s="56"/>
      <c r="J38" s="56"/>
      <c r="K38" s="68"/>
      <c r="L38" s="83">
        <v>38</v>
      </c>
      <c r="M38" s="83"/>
      <c r="N38" s="63"/>
    </row>
    <row r="39" spans="1:14" x14ac:dyDescent="0.6">
      <c r="A39" s="79" t="s">
        <v>221</v>
      </c>
      <c r="B39" s="79" t="s">
        <v>183</v>
      </c>
      <c r="C39" s="84"/>
      <c r="D39" s="79">
        <v>2.5</v>
      </c>
      <c r="E39" s="81"/>
      <c r="F39" s="55"/>
      <c r="G39" s="54"/>
      <c r="H39" s="57"/>
      <c r="I39" s="56"/>
      <c r="J39" s="56"/>
      <c r="K39" s="68"/>
      <c r="L39" s="83">
        <v>39</v>
      </c>
      <c r="M39" s="83"/>
      <c r="N39" s="63"/>
    </row>
    <row r="40" spans="1:14" x14ac:dyDescent="0.6">
      <c r="A40" s="79" t="s">
        <v>222</v>
      </c>
      <c r="B40" s="79" t="s">
        <v>175</v>
      </c>
      <c r="C40" s="84"/>
      <c r="D40" s="79">
        <v>2.5</v>
      </c>
      <c r="E40" s="81"/>
      <c r="F40" s="55"/>
      <c r="G40" s="54"/>
      <c r="H40" s="57"/>
      <c r="I40" s="56"/>
      <c r="J40" s="56"/>
      <c r="K40" s="68"/>
      <c r="L40" s="83">
        <v>40</v>
      </c>
      <c r="M40" s="83"/>
      <c r="N40" s="63"/>
    </row>
    <row r="41" spans="1:14" x14ac:dyDescent="0.6">
      <c r="A41" s="79" t="s">
        <v>223</v>
      </c>
      <c r="B41" s="79" t="s">
        <v>191</v>
      </c>
      <c r="C41" s="84"/>
      <c r="D41" s="79">
        <v>1</v>
      </c>
      <c r="E41" s="81"/>
      <c r="F41" s="55"/>
      <c r="G41" s="54"/>
      <c r="H41" s="57"/>
      <c r="I41" s="56"/>
      <c r="J41" s="56"/>
      <c r="K41" s="68"/>
      <c r="L41" s="83">
        <v>41</v>
      </c>
      <c r="M41" s="83"/>
      <c r="N41" s="63"/>
    </row>
    <row r="42" spans="1:14" x14ac:dyDescent="0.6">
      <c r="A42" s="79" t="s">
        <v>224</v>
      </c>
      <c r="B42" s="79" t="s">
        <v>199</v>
      </c>
      <c r="C42" s="84"/>
      <c r="D42" s="79">
        <v>1.5</v>
      </c>
      <c r="E42" s="81"/>
      <c r="F42" s="55"/>
      <c r="G42" s="54"/>
      <c r="H42" s="57"/>
      <c r="I42" s="56"/>
      <c r="J42" s="56"/>
      <c r="K42" s="68"/>
      <c r="L42" s="83">
        <v>42</v>
      </c>
      <c r="M42" s="83"/>
      <c r="N42" s="63"/>
    </row>
    <row r="43" spans="1:14" x14ac:dyDescent="0.6">
      <c r="A43" s="79" t="s">
        <v>175</v>
      </c>
      <c r="B43" s="79" t="s">
        <v>179</v>
      </c>
      <c r="C43" s="84"/>
      <c r="D43" s="79">
        <v>3</v>
      </c>
      <c r="E43" s="81"/>
      <c r="F43" s="55"/>
      <c r="G43" s="54"/>
      <c r="H43" s="57"/>
      <c r="I43" s="56"/>
      <c r="J43" s="56"/>
      <c r="K43" s="68"/>
      <c r="L43" s="83">
        <v>43</v>
      </c>
      <c r="M43" s="83"/>
      <c r="N43" s="63"/>
    </row>
    <row r="44" spans="1:14" x14ac:dyDescent="0.6">
      <c r="A44" s="79" t="s">
        <v>177</v>
      </c>
      <c r="B44" s="79" t="s">
        <v>179</v>
      </c>
      <c r="C44" s="84"/>
      <c r="D44" s="79">
        <v>2.5</v>
      </c>
      <c r="E44" s="81"/>
      <c r="F44" s="55"/>
      <c r="G44" s="54"/>
      <c r="H44" s="57"/>
      <c r="I44" s="56"/>
      <c r="J44" s="56"/>
      <c r="K44" s="68"/>
      <c r="L44" s="83">
        <v>44</v>
      </c>
      <c r="M44" s="83"/>
      <c r="N44" s="63"/>
    </row>
    <row r="45" spans="1:14" x14ac:dyDescent="0.6">
      <c r="A45" s="79" t="s">
        <v>181</v>
      </c>
      <c r="B45" s="79" t="s">
        <v>204</v>
      </c>
      <c r="C45" s="84"/>
      <c r="D45" s="79">
        <v>2</v>
      </c>
      <c r="E45" s="81"/>
      <c r="F45" s="55"/>
      <c r="G45" s="54"/>
      <c r="H45" s="57"/>
      <c r="I45" s="56"/>
      <c r="J45" s="56"/>
      <c r="K45" s="68"/>
      <c r="L45" s="83">
        <v>45</v>
      </c>
      <c r="M45" s="83"/>
      <c r="N45" s="63"/>
    </row>
    <row r="46" spans="1:14" x14ac:dyDescent="0.6">
      <c r="A46" s="79" t="s">
        <v>189</v>
      </c>
      <c r="B46" s="79" t="s">
        <v>175</v>
      </c>
      <c r="C46" s="84"/>
      <c r="D46" s="79">
        <v>2</v>
      </c>
      <c r="E46" s="81"/>
      <c r="F46" s="55"/>
      <c r="G46" s="54"/>
      <c r="H46" s="57"/>
      <c r="I46" s="56"/>
      <c r="J46" s="56"/>
      <c r="K46" s="68"/>
      <c r="L46" s="83">
        <v>46</v>
      </c>
      <c r="M46" s="83"/>
      <c r="N46" s="63"/>
    </row>
    <row r="47" spans="1:14" x14ac:dyDescent="0.6">
      <c r="A47" s="79" t="s">
        <v>196</v>
      </c>
      <c r="B47" s="79" t="s">
        <v>209</v>
      </c>
      <c r="C47" s="84"/>
      <c r="D47" s="79">
        <v>2</v>
      </c>
      <c r="E47" s="81"/>
      <c r="F47" s="55"/>
      <c r="G47" s="54"/>
      <c r="H47" s="57"/>
      <c r="I47" s="56"/>
      <c r="J47" s="56"/>
      <c r="K47" s="68"/>
      <c r="L47" s="83">
        <v>47</v>
      </c>
      <c r="M47" s="83"/>
      <c r="N47" s="63"/>
    </row>
    <row r="48" spans="1:14" x14ac:dyDescent="0.6">
      <c r="A48" s="79" t="s">
        <v>197</v>
      </c>
      <c r="B48" s="79" t="s">
        <v>201</v>
      </c>
      <c r="C48" s="84"/>
      <c r="D48" s="79">
        <v>1.5</v>
      </c>
      <c r="E48" s="81"/>
      <c r="F48" s="55"/>
      <c r="G48" s="54"/>
      <c r="H48" s="57"/>
      <c r="I48" s="56"/>
      <c r="J48" s="56"/>
      <c r="K48" s="68"/>
      <c r="L48" s="83">
        <v>48</v>
      </c>
      <c r="M48" s="83"/>
      <c r="N48" s="63"/>
    </row>
    <row r="49" spans="1:14" x14ac:dyDescent="0.6">
      <c r="A49" s="79" t="s">
        <v>212</v>
      </c>
      <c r="B49" s="79" t="s">
        <v>193</v>
      </c>
      <c r="C49" s="84"/>
      <c r="D49" s="79">
        <v>1</v>
      </c>
      <c r="E49" s="81"/>
      <c r="F49" s="55"/>
      <c r="G49" s="54"/>
      <c r="H49" s="57"/>
      <c r="I49" s="56"/>
      <c r="J49" s="56"/>
      <c r="K49" s="68"/>
      <c r="L49" s="83">
        <v>49</v>
      </c>
      <c r="M49" s="83"/>
      <c r="N49" s="63"/>
    </row>
    <row r="50" spans="1:14" x14ac:dyDescent="0.6">
      <c r="A50" s="79" t="s">
        <v>215</v>
      </c>
      <c r="B50" s="79" t="s">
        <v>180</v>
      </c>
      <c r="C50" s="84"/>
      <c r="D50" s="79">
        <v>2</v>
      </c>
      <c r="E50" s="81"/>
      <c r="F50" s="55"/>
      <c r="G50" s="54"/>
      <c r="H50" s="57"/>
      <c r="I50" s="56"/>
      <c r="J50" s="56"/>
      <c r="K50" s="68"/>
      <c r="L50" s="83">
        <v>50</v>
      </c>
      <c r="M50" s="83"/>
      <c r="N50" s="63"/>
    </row>
    <row r="51" spans="1:14" x14ac:dyDescent="0.6">
      <c r="A51" s="79" t="s">
        <v>219</v>
      </c>
      <c r="B51" s="79" t="s">
        <v>177</v>
      </c>
      <c r="C51" s="84"/>
      <c r="D51" s="79">
        <v>2</v>
      </c>
      <c r="E51" s="81"/>
      <c r="F51" s="55"/>
      <c r="G51" s="54"/>
      <c r="H51" s="57"/>
      <c r="I51" s="56"/>
      <c r="J51" s="56"/>
      <c r="K51" s="68"/>
      <c r="L51" s="83">
        <v>51</v>
      </c>
      <c r="M51" s="83"/>
      <c r="N51" s="63"/>
    </row>
  </sheetData>
  <dataConsolidate/>
  <phoneticPr fontId="11" type="noConversion"/>
  <dataValidations count="1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1"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1" xr:uid="{00000000-0002-0000-0000-000001000000}"/>
    <dataValidation allowBlank="1" showErrorMessage="1" sqref="N2:N51"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1"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1" xr:uid="{00000000-0002-0000-0000-000004000000}"/>
    <dataValidation allowBlank="1" showInputMessage="1" promptTitle="Edge Color" prompt="To select an optional edge color, right-click and select Select Color on the right-click menu." sqref="D3:D51" xr:uid="{00000000-0002-0000-0000-000005000000}"/>
    <dataValidation allowBlank="1" showInputMessage="1" errorTitle="Invalid Edge Opacity" error="The optional edge opacity must be a whole number between 0 and 10." promptTitle="Edge Opacity" prompt="Enter an optional edge opacity between 0 (transparent) and 100 (opaque)." sqref="F3:F51"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1" xr:uid="{00000000-0002-0000-0000-000008000000}">
      <formula1>ValidEdgeVisibilities</formula1>
    </dataValidation>
    <dataValidation allowBlank="1" showInputMessage="1" showErrorMessage="1" promptTitle="Vertex 1 Name" prompt="Enter the name of the edge's first vertex." sqref="A3:A51" xr:uid="{00000000-0002-0000-0000-000009000000}"/>
    <dataValidation allowBlank="1" showInputMessage="1" showErrorMessage="1" promptTitle="Vertex 2 Name" prompt="Enter the name of the edge's second vertex." sqref="B3:B51"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51"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1"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1"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52"/>
  <sheetViews>
    <sheetView workbookViewId="0">
      <pane xSplit="1" ySplit="2" topLeftCell="B3" activePane="bottomRight" state="frozen"/>
      <selection pane="topRight" activeCell="B1" sqref="B1"/>
      <selection pane="bottomLeft" activeCell="A3" sqref="A3"/>
      <selection pane="bottomRight" activeCell="A2" sqref="A2:AD2"/>
    </sheetView>
  </sheetViews>
  <sheetFormatPr defaultRowHeight="16.899999999999999" x14ac:dyDescent="0.6"/>
  <cols>
    <col min="1" max="1" width="9.125" style="1"/>
    <col min="2" max="2" width="7.875" customWidth="1"/>
    <col min="3" max="3" width="8.5625" customWidth="1"/>
    <col min="4" max="4" width="6.6875" customWidth="1"/>
    <col min="5" max="5" width="9.875" customWidth="1"/>
    <col min="6" max="6" width="7.6875" customWidth="1"/>
    <col min="7" max="7" width="11" customWidth="1"/>
    <col min="8" max="8" width="8.5625" customWidth="1"/>
    <col min="9" max="9" width="9.6875" customWidth="1"/>
    <col min="10" max="10" width="10.5625" style="3" customWidth="1"/>
    <col min="11" max="11" width="9.125" customWidth="1"/>
    <col min="12" max="12" width="9.125" hidden="1" customWidth="1"/>
    <col min="13" max="14" width="4.3125" hidden="1" customWidth="1"/>
    <col min="15" max="15" width="10.3125" hidden="1" customWidth="1"/>
    <col min="16" max="16" width="6.4375" hidden="1" customWidth="1"/>
    <col min="17" max="17" width="8.3125" hidden="1" customWidth="1"/>
    <col min="18" max="18" width="9.5625" hidden="1" customWidth="1"/>
    <col min="19" max="19" width="9.3125" hidden="1" customWidth="1"/>
    <col min="20" max="20" width="9.5625" hidden="1" customWidth="1"/>
    <col min="21" max="23" width="14.3125" hidden="1" customWidth="1"/>
    <col min="24" max="24" width="11.875" hidden="1" customWidth="1"/>
    <col min="25" max="25" width="14.4375" hidden="1" customWidth="1"/>
    <col min="26" max="26" width="18.3125" hidden="1" customWidth="1"/>
    <col min="27" max="27" width="5" style="3" hidden="1" customWidth="1"/>
    <col min="28" max="28" width="16" style="3" hidden="1" customWidth="1"/>
    <col min="29" max="29" width="16" style="6" bestFit="1" customWidth="1"/>
    <col min="30" max="30" width="10.125" style="2" bestFit="1" customWidth="1"/>
    <col min="31" max="32" width="14.3125" style="3" customWidth="1"/>
    <col min="33" max="33" width="11.875" style="3" customWidth="1"/>
    <col min="34" max="34" width="14.4375" style="3" customWidth="1"/>
    <col min="35" max="35" width="5" customWidth="1"/>
    <col min="36" max="36" width="16" customWidth="1"/>
    <col min="37" max="37" width="16" bestFit="1" customWidth="1"/>
    <col min="38" max="39" width="9.125" customWidth="1"/>
  </cols>
  <sheetData>
    <row r="1" spans="1:35" x14ac:dyDescent="0.6">
      <c r="B1" s="25" t="s">
        <v>38</v>
      </c>
      <c r="C1" s="18"/>
      <c r="D1" s="18"/>
      <c r="E1" s="18"/>
      <c r="F1" s="18"/>
      <c r="G1" s="18"/>
      <c r="H1" s="27" t="s">
        <v>42</v>
      </c>
      <c r="I1" s="26"/>
      <c r="J1" s="26"/>
      <c r="K1" s="26"/>
      <c r="L1" s="29" t="s">
        <v>43</v>
      </c>
      <c r="M1" s="28"/>
      <c r="N1" s="28"/>
      <c r="O1" s="28"/>
      <c r="P1" s="28"/>
      <c r="Q1" s="28"/>
      <c r="R1" s="24" t="s">
        <v>41</v>
      </c>
      <c r="S1" s="21"/>
      <c r="T1" s="22"/>
      <c r="U1" s="23"/>
      <c r="V1" s="21"/>
      <c r="W1" s="21"/>
      <c r="X1" s="21"/>
      <c r="Y1" s="21"/>
      <c r="Z1" s="21"/>
      <c r="AA1" s="30" t="s">
        <v>39</v>
      </c>
      <c r="AB1" s="20"/>
      <c r="AC1" s="31" t="s">
        <v>40</v>
      </c>
      <c r="AD1"/>
      <c r="AE1"/>
      <c r="AF1"/>
      <c r="AG1"/>
      <c r="AH1"/>
    </row>
    <row r="2" spans="1:35" ht="30" customHeight="1" x14ac:dyDescent="0.6">
      <c r="A2" s="11" t="s">
        <v>5</v>
      </c>
      <c r="B2" s="8" t="s">
        <v>2</v>
      </c>
      <c r="C2" s="8" t="s">
        <v>8</v>
      </c>
      <c r="D2" s="9" t="s">
        <v>44</v>
      </c>
      <c r="E2" s="10" t="s">
        <v>4</v>
      </c>
      <c r="F2" s="8" t="s">
        <v>47</v>
      </c>
      <c r="G2" s="8" t="s">
        <v>11</v>
      </c>
      <c r="H2" s="8" t="s">
        <v>45</v>
      </c>
      <c r="I2" s="8" t="s">
        <v>46</v>
      </c>
      <c r="J2" s="8" t="s">
        <v>76</v>
      </c>
      <c r="K2" s="8" t="s">
        <v>10</v>
      </c>
      <c r="L2" s="8" t="s">
        <v>26</v>
      </c>
      <c r="M2" s="8" t="s">
        <v>15</v>
      </c>
      <c r="N2" s="8" t="s">
        <v>16</v>
      </c>
      <c r="O2" s="8" t="s">
        <v>13</v>
      </c>
      <c r="P2" s="8" t="s">
        <v>27</v>
      </c>
      <c r="Q2" s="8" t="s">
        <v>28</v>
      </c>
      <c r="R2" s="13" t="s">
        <v>30</v>
      </c>
      <c r="S2" s="13" t="s">
        <v>31</v>
      </c>
      <c r="T2" s="13" t="s">
        <v>32</v>
      </c>
      <c r="U2" s="13" t="s">
        <v>33</v>
      </c>
      <c r="V2" s="13" t="s">
        <v>34</v>
      </c>
      <c r="W2" s="13" t="s">
        <v>35</v>
      </c>
      <c r="X2" s="13" t="s">
        <v>135</v>
      </c>
      <c r="Y2" s="13" t="s">
        <v>36</v>
      </c>
      <c r="Z2" s="13" t="s">
        <v>168</v>
      </c>
      <c r="AA2" s="11" t="s">
        <v>12</v>
      </c>
      <c r="AB2" s="11" t="s">
        <v>37</v>
      </c>
      <c r="AC2" s="8" t="s">
        <v>25</v>
      </c>
      <c r="AD2" t="s">
        <v>227</v>
      </c>
      <c r="AG2"/>
      <c r="AH2"/>
    </row>
    <row r="3" spans="1:35" ht="15" customHeight="1" x14ac:dyDescent="0.6">
      <c r="A3" s="50" t="s">
        <v>175</v>
      </c>
      <c r="B3" s="105"/>
      <c r="C3" s="79" t="s">
        <v>58</v>
      </c>
      <c r="D3" s="79">
        <v>10</v>
      </c>
      <c r="E3" s="55"/>
      <c r="F3" s="54"/>
      <c r="G3" s="54"/>
      <c r="H3" s="57" t="s">
        <v>175</v>
      </c>
      <c r="I3" s="56"/>
      <c r="J3" s="56"/>
      <c r="K3" s="57"/>
      <c r="L3" s="59"/>
      <c r="M3" s="60">
        <v>6049.08203125</v>
      </c>
      <c r="N3" s="60">
        <v>5179.67138671875</v>
      </c>
      <c r="O3" s="58" t="s">
        <v>65</v>
      </c>
      <c r="P3" s="61"/>
      <c r="Q3" s="61"/>
      <c r="R3" s="51"/>
      <c r="S3" s="51"/>
      <c r="T3" s="51"/>
      <c r="U3" s="51"/>
      <c r="V3" s="52"/>
      <c r="W3" s="52"/>
      <c r="X3" s="53"/>
      <c r="Y3" s="52"/>
      <c r="Z3" s="52"/>
      <c r="AA3" s="62">
        <v>3</v>
      </c>
      <c r="AB3" s="62"/>
      <c r="AC3" s="63"/>
      <c r="AD3"/>
      <c r="AG3"/>
      <c r="AH3"/>
    </row>
    <row r="4" spans="1:35" x14ac:dyDescent="0.6">
      <c r="A4" s="14" t="s">
        <v>176</v>
      </c>
      <c r="B4" s="105"/>
      <c r="C4" s="79" t="s">
        <v>231</v>
      </c>
      <c r="D4" s="79">
        <v>3</v>
      </c>
      <c r="E4" s="80"/>
      <c r="F4" s="15"/>
      <c r="G4" s="15"/>
      <c r="H4" s="16" t="s">
        <v>176</v>
      </c>
      <c r="I4" s="67"/>
      <c r="J4" s="67"/>
      <c r="K4" s="16"/>
      <c r="L4" s="85"/>
      <c r="M4" s="86">
        <v>5792.8125</v>
      </c>
      <c r="N4" s="86">
        <v>5952.40087890625</v>
      </c>
      <c r="O4" s="78" t="s">
        <v>65</v>
      </c>
      <c r="P4" s="87"/>
      <c r="Q4" s="87"/>
      <c r="R4" s="88"/>
      <c r="S4" s="88"/>
      <c r="T4" s="88"/>
      <c r="U4" s="88"/>
      <c r="V4" s="89"/>
      <c r="W4" s="89"/>
      <c r="X4" s="89"/>
      <c r="Y4" s="89"/>
      <c r="Z4" s="52"/>
      <c r="AA4" s="82">
        <v>4</v>
      </c>
      <c r="AB4" s="82"/>
      <c r="AC4" s="90"/>
      <c r="AD4"/>
      <c r="AE4" s="2"/>
      <c r="AI4" s="3"/>
    </row>
    <row r="5" spans="1:35" x14ac:dyDescent="0.6">
      <c r="A5" s="14" t="s">
        <v>177</v>
      </c>
      <c r="B5" s="105"/>
      <c r="C5" s="79" t="s">
        <v>57</v>
      </c>
      <c r="D5" s="79">
        <v>10</v>
      </c>
      <c r="E5" s="80"/>
      <c r="F5" s="15"/>
      <c r="G5" s="15"/>
      <c r="H5" s="16" t="s">
        <v>177</v>
      </c>
      <c r="I5" s="67"/>
      <c r="J5" s="67"/>
      <c r="K5" s="16"/>
      <c r="L5" s="85"/>
      <c r="M5" s="86">
        <v>3518.332275390625</v>
      </c>
      <c r="N5" s="86">
        <v>4627.23193359375</v>
      </c>
      <c r="O5" s="78" t="s">
        <v>65</v>
      </c>
      <c r="P5" s="87"/>
      <c r="Q5" s="87"/>
      <c r="R5" s="88"/>
      <c r="S5" s="88"/>
      <c r="T5" s="88"/>
      <c r="U5" s="88"/>
      <c r="V5" s="89"/>
      <c r="W5" s="89"/>
      <c r="X5" s="89"/>
      <c r="Y5" s="89"/>
      <c r="Z5" s="52"/>
      <c r="AA5" s="82">
        <v>5</v>
      </c>
      <c r="AB5" s="82"/>
      <c r="AC5" s="90"/>
      <c r="AD5"/>
      <c r="AE5" s="2"/>
      <c r="AI5" s="3"/>
    </row>
    <row r="6" spans="1:35" x14ac:dyDescent="0.6">
      <c r="A6" s="14" t="s">
        <v>178</v>
      </c>
      <c r="B6" s="105"/>
      <c r="C6" s="79" t="s">
        <v>231</v>
      </c>
      <c r="D6" s="79">
        <v>3</v>
      </c>
      <c r="E6" s="80"/>
      <c r="F6" s="15"/>
      <c r="G6" s="15"/>
      <c r="H6" s="16" t="s">
        <v>178</v>
      </c>
      <c r="I6" s="67"/>
      <c r="J6" s="67"/>
      <c r="K6" s="16"/>
      <c r="L6" s="85"/>
      <c r="M6" s="86">
        <v>2818.363525390625</v>
      </c>
      <c r="N6" s="86">
        <v>5640.07080078125</v>
      </c>
      <c r="O6" s="78" t="s">
        <v>65</v>
      </c>
      <c r="P6" s="87"/>
      <c r="Q6" s="87"/>
      <c r="R6" s="88"/>
      <c r="S6" s="88"/>
      <c r="T6" s="88"/>
      <c r="U6" s="88"/>
      <c r="V6" s="89"/>
      <c r="W6" s="89"/>
      <c r="X6" s="89"/>
      <c r="Y6" s="89"/>
      <c r="Z6" s="52"/>
      <c r="AA6" s="82">
        <v>6</v>
      </c>
      <c r="AB6" s="82"/>
      <c r="AC6" s="90"/>
      <c r="AD6"/>
      <c r="AE6" s="2"/>
      <c r="AI6" s="3"/>
    </row>
    <row r="7" spans="1:35" x14ac:dyDescent="0.6">
      <c r="A7" s="14" t="s">
        <v>179</v>
      </c>
      <c r="B7" s="105"/>
      <c r="C7" s="79" t="s">
        <v>58</v>
      </c>
      <c r="D7" s="79">
        <v>10</v>
      </c>
      <c r="E7" s="80"/>
      <c r="F7" s="15"/>
      <c r="G7" s="15"/>
      <c r="H7" s="16" t="s">
        <v>179</v>
      </c>
      <c r="I7" s="67"/>
      <c r="J7" s="67"/>
      <c r="K7" s="16"/>
      <c r="L7" s="85"/>
      <c r="M7" s="86">
        <v>4750.537109375</v>
      </c>
      <c r="N7" s="86">
        <v>4740.97314453125</v>
      </c>
      <c r="O7" s="78" t="s">
        <v>65</v>
      </c>
      <c r="P7" s="87"/>
      <c r="Q7" s="87"/>
      <c r="R7" s="88"/>
      <c r="S7" s="88"/>
      <c r="T7" s="88"/>
      <c r="U7" s="88"/>
      <c r="V7" s="89"/>
      <c r="W7" s="89"/>
      <c r="X7" s="89"/>
      <c r="Y7" s="89"/>
      <c r="Z7" s="52"/>
      <c r="AA7" s="82">
        <v>7</v>
      </c>
      <c r="AB7" s="82"/>
      <c r="AC7" s="90"/>
      <c r="AD7"/>
      <c r="AE7" s="2"/>
      <c r="AI7" s="3"/>
    </row>
    <row r="8" spans="1:35" x14ac:dyDescent="0.6">
      <c r="A8" s="14" t="s">
        <v>180</v>
      </c>
      <c r="B8" s="105"/>
      <c r="C8" s="79" t="s">
        <v>231</v>
      </c>
      <c r="D8" s="79">
        <v>3</v>
      </c>
      <c r="E8" s="80"/>
      <c r="F8" s="15"/>
      <c r="G8" s="15"/>
      <c r="H8" s="16" t="s">
        <v>180</v>
      </c>
      <c r="I8" s="67"/>
      <c r="J8" s="67"/>
      <c r="K8" s="16"/>
      <c r="L8" s="85"/>
      <c r="M8" s="86">
        <v>4714.69384765625</v>
      </c>
      <c r="N8" s="86">
        <v>3331.5380859375</v>
      </c>
      <c r="O8" s="78" t="s">
        <v>65</v>
      </c>
      <c r="P8" s="87"/>
      <c r="Q8" s="87"/>
      <c r="R8" s="88"/>
      <c r="S8" s="88"/>
      <c r="T8" s="88"/>
      <c r="U8" s="88"/>
      <c r="V8" s="89"/>
      <c r="W8" s="89"/>
      <c r="X8" s="89"/>
      <c r="Y8" s="89"/>
      <c r="Z8" s="52"/>
      <c r="AA8" s="82">
        <v>8</v>
      </c>
      <c r="AB8" s="82"/>
      <c r="AC8" s="90"/>
      <c r="AD8"/>
      <c r="AE8" s="2"/>
      <c r="AI8" s="3"/>
    </row>
    <row r="9" spans="1:35" x14ac:dyDescent="0.6">
      <c r="A9" s="14" t="s">
        <v>181</v>
      </c>
      <c r="B9" s="105"/>
      <c r="C9" s="79" t="s">
        <v>231</v>
      </c>
      <c r="D9" s="79">
        <v>3</v>
      </c>
      <c r="E9" s="80"/>
      <c r="F9" s="15"/>
      <c r="G9" s="15"/>
      <c r="H9" s="16" t="s">
        <v>181</v>
      </c>
      <c r="I9" s="67"/>
      <c r="J9" s="67"/>
      <c r="K9" s="16"/>
      <c r="L9" s="85"/>
      <c r="M9" s="86">
        <v>9437.5546875</v>
      </c>
      <c r="N9" s="86">
        <v>1266.7008056640625</v>
      </c>
      <c r="O9" s="78" t="s">
        <v>65</v>
      </c>
      <c r="P9" s="87"/>
      <c r="Q9" s="87"/>
      <c r="R9" s="88"/>
      <c r="S9" s="88"/>
      <c r="T9" s="88"/>
      <c r="U9" s="88"/>
      <c r="V9" s="89"/>
      <c r="W9" s="89"/>
      <c r="X9" s="89"/>
      <c r="Y9" s="89"/>
      <c r="Z9" s="52"/>
      <c r="AA9" s="82">
        <v>9</v>
      </c>
      <c r="AB9" s="82"/>
      <c r="AC9" s="90"/>
      <c r="AD9"/>
      <c r="AE9" s="2"/>
      <c r="AI9" s="3"/>
    </row>
    <row r="10" spans="1:35" x14ac:dyDescent="0.6">
      <c r="A10" s="14" t="s">
        <v>182</v>
      </c>
      <c r="B10" s="105"/>
      <c r="C10" s="79" t="s">
        <v>56</v>
      </c>
      <c r="D10" s="79">
        <v>10</v>
      </c>
      <c r="E10" s="80"/>
      <c r="F10" s="15"/>
      <c r="G10" s="15"/>
      <c r="H10" s="16" t="s">
        <v>182</v>
      </c>
      <c r="I10" s="67"/>
      <c r="J10" s="67"/>
      <c r="K10" s="16"/>
      <c r="L10" s="85"/>
      <c r="M10" s="86">
        <v>9145.9794921875</v>
      </c>
      <c r="N10" s="86">
        <v>200.49188232421875</v>
      </c>
      <c r="O10" s="78" t="s">
        <v>65</v>
      </c>
      <c r="P10" s="87"/>
      <c r="Q10" s="87"/>
      <c r="R10" s="88"/>
      <c r="S10" s="88"/>
      <c r="T10" s="88"/>
      <c r="U10" s="88"/>
      <c r="V10" s="89"/>
      <c r="W10" s="89"/>
      <c r="X10" s="89"/>
      <c r="Y10" s="89"/>
      <c r="Z10" s="52"/>
      <c r="AA10" s="82">
        <v>10</v>
      </c>
      <c r="AB10" s="82"/>
      <c r="AC10" s="90"/>
      <c r="AD10"/>
      <c r="AE10" s="2"/>
      <c r="AI10" s="3"/>
    </row>
    <row r="11" spans="1:35" x14ac:dyDescent="0.6">
      <c r="A11" s="14" t="s">
        <v>183</v>
      </c>
      <c r="B11" s="105"/>
      <c r="C11" s="79" t="s">
        <v>56</v>
      </c>
      <c r="D11" s="79">
        <v>10</v>
      </c>
      <c r="E11" s="80"/>
      <c r="F11" s="15"/>
      <c r="G11" s="15"/>
      <c r="H11" s="16" t="s">
        <v>183</v>
      </c>
      <c r="I11" s="67"/>
      <c r="J11" s="67"/>
      <c r="K11" s="16"/>
      <c r="L11" s="85"/>
      <c r="M11" s="86">
        <v>2292.903076171875</v>
      </c>
      <c r="N11" s="86">
        <v>4657.30517578125</v>
      </c>
      <c r="O11" s="78" t="s">
        <v>65</v>
      </c>
      <c r="P11" s="87"/>
      <c r="Q11" s="87"/>
      <c r="R11" s="88"/>
      <c r="S11" s="88"/>
      <c r="T11" s="88"/>
      <c r="U11" s="88"/>
      <c r="V11" s="89"/>
      <c r="W11" s="89"/>
      <c r="X11" s="89"/>
      <c r="Y11" s="89"/>
      <c r="Z11" s="52"/>
      <c r="AA11" s="82">
        <v>11</v>
      </c>
      <c r="AB11" s="82"/>
      <c r="AC11" s="90"/>
      <c r="AD11"/>
      <c r="AE11" s="2"/>
      <c r="AI11" s="3"/>
    </row>
    <row r="12" spans="1:35" x14ac:dyDescent="0.6">
      <c r="A12" s="14" t="s">
        <v>184</v>
      </c>
      <c r="B12" s="105"/>
      <c r="C12" s="79" t="s">
        <v>231</v>
      </c>
      <c r="D12" s="79">
        <v>3</v>
      </c>
      <c r="E12" s="80"/>
      <c r="F12" s="15"/>
      <c r="G12" s="15"/>
      <c r="H12" s="16" t="s">
        <v>184</v>
      </c>
      <c r="I12" s="67"/>
      <c r="J12" s="67"/>
      <c r="K12" s="16"/>
      <c r="L12" s="85"/>
      <c r="M12" s="86">
        <v>6217.52880859375</v>
      </c>
      <c r="N12" s="86">
        <v>4173.6552734375</v>
      </c>
      <c r="O12" s="78" t="s">
        <v>65</v>
      </c>
      <c r="P12" s="87"/>
      <c r="Q12" s="87"/>
      <c r="R12" s="88"/>
      <c r="S12" s="88"/>
      <c r="T12" s="88"/>
      <c r="U12" s="88"/>
      <c r="V12" s="89"/>
      <c r="W12" s="89"/>
      <c r="X12" s="89"/>
      <c r="Y12" s="89"/>
      <c r="Z12" s="52"/>
      <c r="AA12" s="82">
        <v>12</v>
      </c>
      <c r="AB12" s="82"/>
      <c r="AC12" s="90"/>
      <c r="AD12"/>
      <c r="AE12" s="2"/>
      <c r="AI12" s="3"/>
    </row>
    <row r="13" spans="1:35" x14ac:dyDescent="0.6">
      <c r="A13" s="14" t="s">
        <v>185</v>
      </c>
      <c r="B13" s="105"/>
      <c r="C13" s="79" t="s">
        <v>231</v>
      </c>
      <c r="D13" s="79">
        <v>3</v>
      </c>
      <c r="E13" s="80"/>
      <c r="F13" s="15"/>
      <c r="G13" s="15"/>
      <c r="H13" s="16" t="s">
        <v>185</v>
      </c>
      <c r="I13" s="67"/>
      <c r="J13" s="67"/>
      <c r="K13" s="16"/>
      <c r="L13" s="85"/>
      <c r="M13" s="86">
        <v>7956.4482421875</v>
      </c>
      <c r="N13" s="86">
        <v>8713.8623046875</v>
      </c>
      <c r="O13" s="78" t="s">
        <v>65</v>
      </c>
      <c r="P13" s="87"/>
      <c r="Q13" s="87"/>
      <c r="R13" s="88"/>
      <c r="S13" s="88"/>
      <c r="T13" s="88"/>
      <c r="U13" s="88"/>
      <c r="V13" s="89"/>
      <c r="W13" s="89"/>
      <c r="X13" s="89"/>
      <c r="Y13" s="89"/>
      <c r="Z13" s="52"/>
      <c r="AA13" s="82">
        <v>13</v>
      </c>
      <c r="AB13" s="82"/>
      <c r="AC13" s="90"/>
      <c r="AD13"/>
      <c r="AE13" s="2"/>
      <c r="AI13" s="3"/>
    </row>
    <row r="14" spans="1:35" x14ac:dyDescent="0.6">
      <c r="A14" s="14" t="s">
        <v>186</v>
      </c>
      <c r="B14" s="105"/>
      <c r="C14" s="79" t="s">
        <v>231</v>
      </c>
      <c r="D14" s="79">
        <v>3</v>
      </c>
      <c r="E14" s="80"/>
      <c r="F14" s="15"/>
      <c r="G14" s="15"/>
      <c r="H14" s="16" t="s">
        <v>186</v>
      </c>
      <c r="I14" s="67"/>
      <c r="J14" s="67"/>
      <c r="K14" s="16"/>
      <c r="L14" s="85"/>
      <c r="M14" s="86">
        <v>7160.2939453125</v>
      </c>
      <c r="N14" s="86">
        <v>7610.15966796875</v>
      </c>
      <c r="O14" s="78" t="s">
        <v>65</v>
      </c>
      <c r="P14" s="87"/>
      <c r="Q14" s="87"/>
      <c r="R14" s="88"/>
      <c r="S14" s="88"/>
      <c r="T14" s="88"/>
      <c r="U14" s="88"/>
      <c r="V14" s="89"/>
      <c r="W14" s="89"/>
      <c r="X14" s="89"/>
      <c r="Y14" s="89"/>
      <c r="Z14" s="52"/>
      <c r="AA14" s="82">
        <v>14</v>
      </c>
      <c r="AB14" s="82"/>
      <c r="AC14" s="90"/>
      <c r="AD14"/>
      <c r="AE14" s="2"/>
      <c r="AI14" s="3"/>
    </row>
    <row r="15" spans="1:35" x14ac:dyDescent="0.6">
      <c r="A15" s="14" t="s">
        <v>187</v>
      </c>
      <c r="B15" s="105"/>
      <c r="C15" s="79" t="s">
        <v>231</v>
      </c>
      <c r="D15" s="79">
        <v>3</v>
      </c>
      <c r="E15" s="80"/>
      <c r="F15" s="15"/>
      <c r="G15" s="15"/>
      <c r="H15" s="16" t="s">
        <v>187</v>
      </c>
      <c r="I15" s="67"/>
      <c r="J15" s="67"/>
      <c r="K15" s="16"/>
      <c r="L15" s="85"/>
      <c r="M15" s="86">
        <v>1157.8006591796875</v>
      </c>
      <c r="N15" s="86">
        <v>4083.35107421875</v>
      </c>
      <c r="O15" s="78" t="s">
        <v>65</v>
      </c>
      <c r="P15" s="87"/>
      <c r="Q15" s="87"/>
      <c r="R15" s="88"/>
      <c r="S15" s="88"/>
      <c r="T15" s="88"/>
      <c r="U15" s="88"/>
      <c r="V15" s="89"/>
      <c r="W15" s="89"/>
      <c r="X15" s="89"/>
      <c r="Y15" s="89"/>
      <c r="Z15" s="52"/>
      <c r="AA15" s="82">
        <v>15</v>
      </c>
      <c r="AB15" s="82"/>
      <c r="AC15" s="90"/>
      <c r="AD15"/>
      <c r="AE15" s="2"/>
      <c r="AI15" s="3"/>
    </row>
    <row r="16" spans="1:35" x14ac:dyDescent="0.6">
      <c r="A16" s="14" t="s">
        <v>188</v>
      </c>
      <c r="B16" s="105"/>
      <c r="C16" s="79" t="s">
        <v>231</v>
      </c>
      <c r="D16" s="79">
        <v>3</v>
      </c>
      <c r="E16" s="80"/>
      <c r="F16" s="15"/>
      <c r="G16" s="15"/>
      <c r="H16" s="16" t="s">
        <v>188</v>
      </c>
      <c r="I16" s="67"/>
      <c r="J16" s="67"/>
      <c r="K16" s="16"/>
      <c r="L16" s="85"/>
      <c r="M16" s="86">
        <v>6579.2041015625</v>
      </c>
      <c r="N16" s="86">
        <v>7592.90185546875</v>
      </c>
      <c r="O16" s="78" t="s">
        <v>65</v>
      </c>
      <c r="P16" s="87"/>
      <c r="Q16" s="87"/>
      <c r="R16" s="88"/>
      <c r="S16" s="88"/>
      <c r="T16" s="88"/>
      <c r="U16" s="88"/>
      <c r="V16" s="89"/>
      <c r="W16" s="89"/>
      <c r="X16" s="89"/>
      <c r="Y16" s="89"/>
      <c r="Z16" s="52"/>
      <c r="AA16" s="82">
        <v>16</v>
      </c>
      <c r="AB16" s="82"/>
      <c r="AC16" s="90"/>
      <c r="AD16"/>
      <c r="AE16" s="2"/>
      <c r="AI16" s="3"/>
    </row>
    <row r="17" spans="1:35" x14ac:dyDescent="0.6">
      <c r="A17" s="14" t="s">
        <v>189</v>
      </c>
      <c r="B17" s="105"/>
      <c r="C17" s="79" t="s">
        <v>56</v>
      </c>
      <c r="D17" s="79">
        <v>10</v>
      </c>
      <c r="E17" s="80"/>
      <c r="F17" s="15"/>
      <c r="G17" s="15"/>
      <c r="H17" s="16" t="s">
        <v>189</v>
      </c>
      <c r="I17" s="67"/>
      <c r="J17" s="67"/>
      <c r="K17" s="16"/>
      <c r="L17" s="85"/>
      <c r="M17" s="86">
        <v>6185.8125</v>
      </c>
      <c r="N17" s="86">
        <v>6686.54638671875</v>
      </c>
      <c r="O17" s="78" t="s">
        <v>65</v>
      </c>
      <c r="P17" s="87"/>
      <c r="Q17" s="87"/>
      <c r="R17" s="88"/>
      <c r="S17" s="88"/>
      <c r="T17" s="88"/>
      <c r="U17" s="88"/>
      <c r="V17" s="89"/>
      <c r="W17" s="89"/>
      <c r="X17" s="89"/>
      <c r="Y17" s="89"/>
      <c r="Z17" s="52"/>
      <c r="AA17" s="82">
        <v>17</v>
      </c>
      <c r="AB17" s="82"/>
      <c r="AC17" s="90"/>
      <c r="AD17"/>
      <c r="AE17" s="2"/>
      <c r="AI17" s="3"/>
    </row>
    <row r="18" spans="1:35" x14ac:dyDescent="0.6">
      <c r="A18" s="14" t="s">
        <v>190</v>
      </c>
      <c r="B18" s="105"/>
      <c r="C18" s="79" t="s">
        <v>231</v>
      </c>
      <c r="D18" s="79">
        <v>3</v>
      </c>
      <c r="E18" s="80"/>
      <c r="F18" s="15"/>
      <c r="G18" s="15"/>
      <c r="H18" s="16" t="s">
        <v>190</v>
      </c>
      <c r="I18" s="67"/>
      <c r="J18" s="67"/>
      <c r="K18" s="16"/>
      <c r="L18" s="85"/>
      <c r="M18" s="86">
        <v>2990.815185546875</v>
      </c>
      <c r="N18" s="86">
        <v>4063.444580078125</v>
      </c>
      <c r="O18" s="78" t="s">
        <v>65</v>
      </c>
      <c r="P18" s="87"/>
      <c r="Q18" s="87"/>
      <c r="R18" s="88"/>
      <c r="S18" s="88"/>
      <c r="T18" s="88"/>
      <c r="U18" s="88"/>
      <c r="V18" s="89"/>
      <c r="W18" s="89"/>
      <c r="X18" s="89"/>
      <c r="Y18" s="89"/>
      <c r="Z18" s="52"/>
      <c r="AA18" s="82">
        <v>18</v>
      </c>
      <c r="AB18" s="82"/>
      <c r="AC18" s="90"/>
      <c r="AD18"/>
      <c r="AE18" s="2"/>
      <c r="AI18" s="3"/>
    </row>
    <row r="19" spans="1:35" x14ac:dyDescent="0.6">
      <c r="A19" s="14" t="s">
        <v>191</v>
      </c>
      <c r="B19" s="105"/>
      <c r="C19" s="79" t="s">
        <v>231</v>
      </c>
      <c r="D19" s="79">
        <v>3</v>
      </c>
      <c r="E19" s="80"/>
      <c r="F19" s="15"/>
      <c r="G19" s="15"/>
      <c r="H19" s="16" t="s">
        <v>191</v>
      </c>
      <c r="I19" s="67"/>
      <c r="J19" s="67"/>
      <c r="K19" s="16"/>
      <c r="L19" s="85"/>
      <c r="M19" s="86">
        <v>6809.40185546875</v>
      </c>
      <c r="N19" s="86">
        <v>5840.5283203125</v>
      </c>
      <c r="O19" s="78" t="s">
        <v>65</v>
      </c>
      <c r="P19" s="87"/>
      <c r="Q19" s="87"/>
      <c r="R19" s="88"/>
      <c r="S19" s="88"/>
      <c r="T19" s="88"/>
      <c r="U19" s="88"/>
      <c r="V19" s="89"/>
      <c r="W19" s="89"/>
      <c r="X19" s="89"/>
      <c r="Y19" s="89"/>
      <c r="Z19" s="52"/>
      <c r="AA19" s="82">
        <v>19</v>
      </c>
      <c r="AB19" s="82"/>
      <c r="AC19" s="90"/>
      <c r="AD19"/>
      <c r="AE19" s="2"/>
      <c r="AI19" s="3"/>
    </row>
    <row r="20" spans="1:35" x14ac:dyDescent="0.6">
      <c r="A20" s="14" t="s">
        <v>192</v>
      </c>
      <c r="B20" s="105"/>
      <c r="C20" s="79" t="s">
        <v>231</v>
      </c>
      <c r="D20" s="79">
        <v>3</v>
      </c>
      <c r="E20" s="80"/>
      <c r="F20" s="15"/>
      <c r="G20" s="15"/>
      <c r="H20" s="16" t="s">
        <v>192</v>
      </c>
      <c r="I20" s="67"/>
      <c r="J20" s="67"/>
      <c r="K20" s="16"/>
      <c r="L20" s="85"/>
      <c r="M20" s="86">
        <v>6407.51220703125</v>
      </c>
      <c r="N20" s="86">
        <v>6040.77587890625</v>
      </c>
      <c r="O20" s="78" t="s">
        <v>65</v>
      </c>
      <c r="P20" s="87"/>
      <c r="Q20" s="87"/>
      <c r="R20" s="88"/>
      <c r="S20" s="88"/>
      <c r="T20" s="88"/>
      <c r="U20" s="88"/>
      <c r="V20" s="89"/>
      <c r="W20" s="89"/>
      <c r="X20" s="89"/>
      <c r="Y20" s="89"/>
      <c r="Z20" s="52"/>
      <c r="AA20" s="82">
        <v>20</v>
      </c>
      <c r="AB20" s="82"/>
      <c r="AC20" s="90"/>
      <c r="AD20"/>
      <c r="AE20" s="2"/>
      <c r="AI20" s="3"/>
    </row>
    <row r="21" spans="1:35" x14ac:dyDescent="0.6">
      <c r="A21" s="14" t="s">
        <v>193</v>
      </c>
      <c r="B21" s="105"/>
      <c r="C21" s="79" t="s">
        <v>57</v>
      </c>
      <c r="D21" s="79">
        <v>10</v>
      </c>
      <c r="E21" s="80"/>
      <c r="F21" s="15"/>
      <c r="G21" s="15"/>
      <c r="H21" s="16" t="s">
        <v>193</v>
      </c>
      <c r="I21" s="67"/>
      <c r="J21" s="67"/>
      <c r="K21" s="16"/>
      <c r="L21" s="85"/>
      <c r="M21" s="86">
        <v>7174.5654296875</v>
      </c>
      <c r="N21" s="86">
        <v>5455.2890625</v>
      </c>
      <c r="O21" s="78" t="s">
        <v>65</v>
      </c>
      <c r="P21" s="87"/>
      <c r="Q21" s="87"/>
      <c r="R21" s="88"/>
      <c r="S21" s="88"/>
      <c r="T21" s="88"/>
      <c r="U21" s="88"/>
      <c r="V21" s="89"/>
      <c r="W21" s="89"/>
      <c r="X21" s="89"/>
      <c r="Y21" s="89"/>
      <c r="Z21" s="52"/>
      <c r="AA21" s="82">
        <v>21</v>
      </c>
      <c r="AB21" s="82"/>
      <c r="AC21" s="90"/>
      <c r="AD21"/>
      <c r="AE21" s="2"/>
      <c r="AI21" s="3"/>
    </row>
    <row r="22" spans="1:35" x14ac:dyDescent="0.6">
      <c r="A22" s="14" t="s">
        <v>194</v>
      </c>
      <c r="B22" s="105"/>
      <c r="C22" s="79" t="s">
        <v>231</v>
      </c>
      <c r="D22" s="79">
        <v>3</v>
      </c>
      <c r="E22" s="80"/>
      <c r="F22" s="15"/>
      <c r="G22" s="15"/>
      <c r="H22" s="16" t="s">
        <v>194</v>
      </c>
      <c r="I22" s="67"/>
      <c r="J22" s="67"/>
      <c r="K22" s="16"/>
      <c r="L22" s="85"/>
      <c r="M22" s="86">
        <v>1294.8092041015625</v>
      </c>
      <c r="N22" s="86">
        <v>4933.0556640625</v>
      </c>
      <c r="O22" s="78" t="s">
        <v>65</v>
      </c>
      <c r="P22" s="87"/>
      <c r="Q22" s="87"/>
      <c r="R22" s="88"/>
      <c r="S22" s="88"/>
      <c r="T22" s="88"/>
      <c r="U22" s="88"/>
      <c r="V22" s="89"/>
      <c r="W22" s="89"/>
      <c r="X22" s="89"/>
      <c r="Y22" s="89"/>
      <c r="Z22" s="52"/>
      <c r="AA22" s="82">
        <v>22</v>
      </c>
      <c r="AB22" s="82"/>
      <c r="AC22" s="90"/>
      <c r="AD22"/>
      <c r="AE22" s="2"/>
      <c r="AI22" s="3"/>
    </row>
    <row r="23" spans="1:35" x14ac:dyDescent="0.6">
      <c r="A23" s="14" t="s">
        <v>195</v>
      </c>
      <c r="B23" s="105"/>
      <c r="C23" s="79" t="s">
        <v>231</v>
      </c>
      <c r="D23" s="79">
        <v>3</v>
      </c>
      <c r="E23" s="80"/>
      <c r="F23" s="15"/>
      <c r="G23" s="15"/>
      <c r="H23" s="16" t="s">
        <v>195</v>
      </c>
      <c r="I23" s="67"/>
      <c r="J23" s="67"/>
      <c r="K23" s="16"/>
      <c r="L23" s="85"/>
      <c r="M23" s="86">
        <v>9563.66015625</v>
      </c>
      <c r="N23" s="86">
        <v>3437.866455078125</v>
      </c>
      <c r="O23" s="78" t="s">
        <v>65</v>
      </c>
      <c r="P23" s="87"/>
      <c r="Q23" s="87"/>
      <c r="R23" s="88"/>
      <c r="S23" s="88"/>
      <c r="T23" s="88"/>
      <c r="U23" s="88"/>
      <c r="V23" s="89"/>
      <c r="W23" s="89"/>
      <c r="X23" s="89"/>
      <c r="Y23" s="89"/>
      <c r="Z23" s="52"/>
      <c r="AA23" s="82">
        <v>23</v>
      </c>
      <c r="AB23" s="82"/>
      <c r="AC23" s="90"/>
      <c r="AD23"/>
      <c r="AE23" s="2"/>
      <c r="AI23" s="3"/>
    </row>
    <row r="24" spans="1:35" x14ac:dyDescent="0.6">
      <c r="A24" s="14" t="s">
        <v>196</v>
      </c>
      <c r="B24" s="105"/>
      <c r="C24" s="79" t="s">
        <v>56</v>
      </c>
      <c r="D24" s="79">
        <v>10</v>
      </c>
      <c r="E24" s="80"/>
      <c r="F24" s="15"/>
      <c r="G24" s="15"/>
      <c r="H24" s="16" t="s">
        <v>196</v>
      </c>
      <c r="I24" s="67"/>
      <c r="J24" s="67"/>
      <c r="K24" s="16"/>
      <c r="L24" s="85"/>
      <c r="M24" s="86">
        <v>8224.4248046875</v>
      </c>
      <c r="N24" s="86">
        <v>3491.1533203125</v>
      </c>
      <c r="O24" s="78" t="s">
        <v>65</v>
      </c>
      <c r="P24" s="87"/>
      <c r="Q24" s="87"/>
      <c r="R24" s="88"/>
      <c r="S24" s="88"/>
      <c r="T24" s="88"/>
      <c r="U24" s="88"/>
      <c r="V24" s="89"/>
      <c r="W24" s="89"/>
      <c r="X24" s="89"/>
      <c r="Y24" s="89"/>
      <c r="Z24" s="52"/>
      <c r="AA24" s="82">
        <v>24</v>
      </c>
      <c r="AB24" s="82"/>
      <c r="AC24" s="90"/>
      <c r="AD24"/>
      <c r="AE24" s="2"/>
      <c r="AI24" s="3"/>
    </row>
    <row r="25" spans="1:35" x14ac:dyDescent="0.6">
      <c r="A25" s="14" t="s">
        <v>197</v>
      </c>
      <c r="B25" s="105"/>
      <c r="C25" s="79" t="s">
        <v>56</v>
      </c>
      <c r="D25" s="79">
        <v>10</v>
      </c>
      <c r="E25" s="80"/>
      <c r="F25" s="15"/>
      <c r="G25" s="15"/>
      <c r="H25" s="16" t="s">
        <v>197</v>
      </c>
      <c r="I25" s="67"/>
      <c r="J25" s="67"/>
      <c r="K25" s="16"/>
      <c r="L25" s="85"/>
      <c r="M25" s="86">
        <v>5751.88720703125</v>
      </c>
      <c r="N25" s="86">
        <v>9228.8701171875</v>
      </c>
      <c r="O25" s="78" t="s">
        <v>65</v>
      </c>
      <c r="P25" s="87"/>
      <c r="Q25" s="87"/>
      <c r="R25" s="88"/>
      <c r="S25" s="88"/>
      <c r="T25" s="88"/>
      <c r="U25" s="88"/>
      <c r="V25" s="89"/>
      <c r="W25" s="89"/>
      <c r="X25" s="89"/>
      <c r="Y25" s="89"/>
      <c r="Z25" s="52"/>
      <c r="AA25" s="82">
        <v>25</v>
      </c>
      <c r="AB25" s="82"/>
      <c r="AC25" s="90"/>
      <c r="AD25"/>
      <c r="AE25" s="2"/>
      <c r="AI25" s="3"/>
    </row>
    <row r="26" spans="1:35" x14ac:dyDescent="0.6">
      <c r="A26" s="14" t="s">
        <v>198</v>
      </c>
      <c r="B26" s="105"/>
      <c r="C26" s="79" t="s">
        <v>231</v>
      </c>
      <c r="D26" s="79">
        <v>3</v>
      </c>
      <c r="E26" s="80"/>
      <c r="F26" s="15"/>
      <c r="G26" s="15"/>
      <c r="H26" s="16" t="s">
        <v>198</v>
      </c>
      <c r="I26" s="67"/>
      <c r="J26" s="67"/>
      <c r="K26" s="16"/>
      <c r="L26" s="85"/>
      <c r="M26" s="86">
        <v>4395.724609375</v>
      </c>
      <c r="N26" s="86">
        <v>9786.7998046875</v>
      </c>
      <c r="O26" s="78" t="s">
        <v>65</v>
      </c>
      <c r="P26" s="87"/>
      <c r="Q26" s="87"/>
      <c r="R26" s="88"/>
      <c r="S26" s="88"/>
      <c r="T26" s="88"/>
      <c r="U26" s="88"/>
      <c r="V26" s="89"/>
      <c r="W26" s="89"/>
      <c r="X26" s="89"/>
      <c r="Y26" s="89"/>
      <c r="Z26" s="52"/>
      <c r="AA26" s="82">
        <v>26</v>
      </c>
      <c r="AB26" s="82"/>
      <c r="AC26" s="90"/>
      <c r="AD26"/>
      <c r="AE26" s="2"/>
      <c r="AI26" s="3"/>
    </row>
    <row r="27" spans="1:35" x14ac:dyDescent="0.6">
      <c r="A27" s="14" t="s">
        <v>199</v>
      </c>
      <c r="B27" s="105"/>
      <c r="C27" s="79" t="s">
        <v>231</v>
      </c>
      <c r="D27" s="79">
        <v>3</v>
      </c>
      <c r="E27" s="80"/>
      <c r="F27" s="15"/>
      <c r="G27" s="15"/>
      <c r="H27" s="16" t="s">
        <v>199</v>
      </c>
      <c r="I27" s="67"/>
      <c r="J27" s="67"/>
      <c r="K27" s="16"/>
      <c r="L27" s="85"/>
      <c r="M27" s="86">
        <v>4207.30322265625</v>
      </c>
      <c r="N27" s="86">
        <v>5544.255859375</v>
      </c>
      <c r="O27" s="78" t="s">
        <v>65</v>
      </c>
      <c r="P27" s="87"/>
      <c r="Q27" s="87"/>
      <c r="R27" s="88"/>
      <c r="S27" s="88"/>
      <c r="T27" s="88"/>
      <c r="U27" s="88"/>
      <c r="V27" s="89"/>
      <c r="W27" s="89"/>
      <c r="X27" s="89"/>
      <c r="Y27" s="89"/>
      <c r="Z27" s="52"/>
      <c r="AA27" s="82">
        <v>27</v>
      </c>
      <c r="AB27" s="82"/>
      <c r="AC27" s="90"/>
      <c r="AD27"/>
      <c r="AE27" s="2"/>
      <c r="AI27" s="3"/>
    </row>
    <row r="28" spans="1:35" x14ac:dyDescent="0.6">
      <c r="A28" s="14" t="s">
        <v>200</v>
      </c>
      <c r="B28" s="105"/>
      <c r="C28" s="79" t="s">
        <v>231</v>
      </c>
      <c r="D28" s="79">
        <v>3</v>
      </c>
      <c r="E28" s="80"/>
      <c r="F28" s="15"/>
      <c r="G28" s="15"/>
      <c r="H28" s="16" t="s">
        <v>200</v>
      </c>
      <c r="I28" s="67"/>
      <c r="J28" s="67"/>
      <c r="K28" s="16"/>
      <c r="L28" s="85"/>
      <c r="M28" s="86">
        <v>5277.71826171875</v>
      </c>
      <c r="N28" s="86">
        <v>8919.783203125</v>
      </c>
      <c r="O28" s="78" t="s">
        <v>65</v>
      </c>
      <c r="P28" s="87"/>
      <c r="Q28" s="87"/>
      <c r="R28" s="88"/>
      <c r="S28" s="88"/>
      <c r="T28" s="88"/>
      <c r="U28" s="88"/>
      <c r="V28" s="89"/>
      <c r="W28" s="89"/>
      <c r="X28" s="89"/>
      <c r="Y28" s="89"/>
      <c r="Z28" s="52"/>
      <c r="AA28" s="82">
        <v>28</v>
      </c>
      <c r="AB28" s="82"/>
      <c r="AC28" s="90"/>
      <c r="AD28"/>
      <c r="AE28" s="2"/>
      <c r="AI28" s="3"/>
    </row>
    <row r="29" spans="1:35" x14ac:dyDescent="0.6">
      <c r="A29" s="14" t="s">
        <v>201</v>
      </c>
      <c r="B29" s="105"/>
      <c r="C29" s="79" t="s">
        <v>231</v>
      </c>
      <c r="D29" s="79">
        <v>3</v>
      </c>
      <c r="E29" s="80"/>
      <c r="F29" s="15"/>
      <c r="G29" s="15"/>
      <c r="H29" s="16" t="s">
        <v>201</v>
      </c>
      <c r="I29" s="67"/>
      <c r="J29" s="67"/>
      <c r="K29" s="16"/>
      <c r="L29" s="85"/>
      <c r="M29" s="86">
        <v>5862.85498046875</v>
      </c>
      <c r="N29" s="86">
        <v>7929.90185546875</v>
      </c>
      <c r="O29" s="78" t="s">
        <v>65</v>
      </c>
      <c r="P29" s="87"/>
      <c r="Q29" s="87"/>
      <c r="R29" s="88"/>
      <c r="S29" s="88"/>
      <c r="T29" s="88"/>
      <c r="U29" s="88"/>
      <c r="V29" s="89"/>
      <c r="W29" s="89"/>
      <c r="X29" s="89"/>
      <c r="Y29" s="89"/>
      <c r="Z29" s="52"/>
      <c r="AA29" s="82">
        <v>29</v>
      </c>
      <c r="AB29" s="82"/>
      <c r="AC29" s="90"/>
      <c r="AD29"/>
      <c r="AE29" s="2"/>
      <c r="AI29" s="3"/>
    </row>
    <row r="30" spans="1:35" x14ac:dyDescent="0.6">
      <c r="A30" s="14" t="s">
        <v>202</v>
      </c>
      <c r="B30" s="105"/>
      <c r="C30" s="79" t="s">
        <v>231</v>
      </c>
      <c r="D30" s="79">
        <v>3</v>
      </c>
      <c r="E30" s="80"/>
      <c r="F30" s="15"/>
      <c r="G30" s="15"/>
      <c r="H30" s="16" t="s">
        <v>202</v>
      </c>
      <c r="I30" s="67"/>
      <c r="J30" s="67"/>
      <c r="K30" s="16"/>
      <c r="L30" s="85"/>
      <c r="M30" s="86">
        <v>6824.6279296875</v>
      </c>
      <c r="N30" s="86">
        <v>5030.70947265625</v>
      </c>
      <c r="O30" s="78" t="s">
        <v>65</v>
      </c>
      <c r="P30" s="87"/>
      <c r="Q30" s="87"/>
      <c r="R30" s="88"/>
      <c r="S30" s="88"/>
      <c r="T30" s="88"/>
      <c r="U30" s="88"/>
      <c r="V30" s="89"/>
      <c r="W30" s="89"/>
      <c r="X30" s="89"/>
      <c r="Y30" s="89"/>
      <c r="Z30" s="52"/>
      <c r="AA30" s="82">
        <v>30</v>
      </c>
      <c r="AB30" s="82"/>
      <c r="AC30" s="90"/>
      <c r="AD30"/>
      <c r="AE30" s="2"/>
      <c r="AI30" s="3"/>
    </row>
    <row r="31" spans="1:35" x14ac:dyDescent="0.6">
      <c r="A31" s="14" t="s">
        <v>203</v>
      </c>
      <c r="B31" s="105"/>
      <c r="C31" s="79" t="s">
        <v>231</v>
      </c>
      <c r="D31" s="79">
        <v>3</v>
      </c>
      <c r="E31" s="80"/>
      <c r="F31" s="15"/>
      <c r="G31" s="15"/>
      <c r="H31" s="16" t="s">
        <v>203</v>
      </c>
      <c r="I31" s="67"/>
      <c r="J31" s="67"/>
      <c r="K31" s="16"/>
      <c r="L31" s="85"/>
      <c r="M31" s="86">
        <v>1269.0457763671875</v>
      </c>
      <c r="N31" s="86">
        <v>5647.9541015625</v>
      </c>
      <c r="O31" s="78" t="s">
        <v>65</v>
      </c>
      <c r="P31" s="87"/>
      <c r="Q31" s="87"/>
      <c r="R31" s="88"/>
      <c r="S31" s="88"/>
      <c r="T31" s="88"/>
      <c r="U31" s="88"/>
      <c r="V31" s="89"/>
      <c r="W31" s="89"/>
      <c r="X31" s="89"/>
      <c r="Y31" s="89"/>
      <c r="Z31" s="52"/>
      <c r="AA31" s="82">
        <v>31</v>
      </c>
      <c r="AB31" s="82"/>
      <c r="AC31" s="90"/>
      <c r="AD31"/>
      <c r="AE31" s="2"/>
      <c r="AI31" s="3"/>
    </row>
    <row r="32" spans="1:35" x14ac:dyDescent="0.6">
      <c r="A32" s="14" t="s">
        <v>204</v>
      </c>
      <c r="B32" s="105"/>
      <c r="C32" s="79" t="s">
        <v>231</v>
      </c>
      <c r="D32" s="79">
        <v>3</v>
      </c>
      <c r="E32" s="80"/>
      <c r="F32" s="15"/>
      <c r="G32" s="15"/>
      <c r="H32" s="16" t="s">
        <v>204</v>
      </c>
      <c r="I32" s="67"/>
      <c r="J32" s="67"/>
      <c r="K32" s="16"/>
      <c r="L32" s="85"/>
      <c r="M32" s="86">
        <v>8850.0068359375</v>
      </c>
      <c r="N32" s="86">
        <v>2315.990966796875</v>
      </c>
      <c r="O32" s="78" t="s">
        <v>65</v>
      </c>
      <c r="P32" s="87"/>
      <c r="Q32" s="87"/>
      <c r="R32" s="88"/>
      <c r="S32" s="88"/>
      <c r="T32" s="88"/>
      <c r="U32" s="88"/>
      <c r="V32" s="89"/>
      <c r="W32" s="89"/>
      <c r="X32" s="89"/>
      <c r="Y32" s="89"/>
      <c r="Z32" s="52"/>
      <c r="AA32" s="82">
        <v>32</v>
      </c>
      <c r="AB32" s="82"/>
      <c r="AC32" s="90"/>
      <c r="AD32"/>
      <c r="AE32" s="2"/>
      <c r="AI32" s="3"/>
    </row>
    <row r="33" spans="1:35" x14ac:dyDescent="0.6">
      <c r="A33" s="14" t="s">
        <v>205</v>
      </c>
      <c r="B33" s="105"/>
      <c r="C33" s="79" t="s">
        <v>231</v>
      </c>
      <c r="D33" s="79">
        <v>3</v>
      </c>
      <c r="E33" s="80"/>
      <c r="F33" s="15"/>
      <c r="G33" s="15"/>
      <c r="H33" s="16" t="s">
        <v>205</v>
      </c>
      <c r="I33" s="67"/>
      <c r="J33" s="67"/>
      <c r="K33" s="16"/>
      <c r="L33" s="85"/>
      <c r="M33" s="86">
        <v>6434.5107421875</v>
      </c>
      <c r="N33" s="86">
        <v>4369.11865234375</v>
      </c>
      <c r="O33" s="78" t="s">
        <v>65</v>
      </c>
      <c r="P33" s="87"/>
      <c r="Q33" s="87"/>
      <c r="R33" s="88"/>
      <c r="S33" s="88"/>
      <c r="T33" s="88"/>
      <c r="U33" s="88"/>
      <c r="V33" s="89"/>
      <c r="W33" s="89"/>
      <c r="X33" s="89"/>
      <c r="Y33" s="89"/>
      <c r="Z33" s="52"/>
      <c r="AA33" s="82">
        <v>33</v>
      </c>
      <c r="AB33" s="82"/>
      <c r="AC33" s="90"/>
      <c r="AD33"/>
      <c r="AE33" s="2"/>
      <c r="AI33" s="3"/>
    </row>
    <row r="34" spans="1:35" x14ac:dyDescent="0.6">
      <c r="A34" s="14" t="s">
        <v>206</v>
      </c>
      <c r="B34" s="105"/>
      <c r="C34" s="79" t="s">
        <v>231</v>
      </c>
      <c r="D34" s="79">
        <v>3</v>
      </c>
      <c r="E34" s="80"/>
      <c r="F34" s="15"/>
      <c r="G34" s="15"/>
      <c r="H34" s="16" t="s">
        <v>206</v>
      </c>
      <c r="I34" s="67"/>
      <c r="J34" s="67"/>
      <c r="K34" s="16"/>
      <c r="L34" s="85"/>
      <c r="M34" s="86">
        <v>7094.44091796875</v>
      </c>
      <c r="N34" s="86">
        <v>3082.110107421875</v>
      </c>
      <c r="O34" s="78" t="s">
        <v>65</v>
      </c>
      <c r="P34" s="87"/>
      <c r="Q34" s="87"/>
      <c r="R34" s="88"/>
      <c r="S34" s="88"/>
      <c r="T34" s="88"/>
      <c r="U34" s="88"/>
      <c r="V34" s="89"/>
      <c r="W34" s="89"/>
      <c r="X34" s="89"/>
      <c r="Y34" s="89"/>
      <c r="Z34" s="52"/>
      <c r="AA34" s="82">
        <v>34</v>
      </c>
      <c r="AB34" s="82"/>
      <c r="AC34" s="90"/>
      <c r="AD34"/>
      <c r="AE34" s="2"/>
      <c r="AI34" s="3"/>
    </row>
    <row r="35" spans="1:35" x14ac:dyDescent="0.6">
      <c r="A35" s="14" t="s">
        <v>207</v>
      </c>
      <c r="B35" s="105"/>
      <c r="C35" s="79" t="s">
        <v>231</v>
      </c>
      <c r="D35" s="79">
        <v>3</v>
      </c>
      <c r="E35" s="80"/>
      <c r="F35" s="15"/>
      <c r="G35" s="15"/>
      <c r="H35" s="16" t="s">
        <v>207</v>
      </c>
      <c r="I35" s="67"/>
      <c r="J35" s="67"/>
      <c r="K35" s="16"/>
      <c r="L35" s="85"/>
      <c r="M35" s="86">
        <v>6331.88134765625</v>
      </c>
      <c r="N35" s="86">
        <v>2717.685302734375</v>
      </c>
      <c r="O35" s="78" t="s">
        <v>65</v>
      </c>
      <c r="P35" s="87"/>
      <c r="Q35" s="87"/>
      <c r="R35" s="88"/>
      <c r="S35" s="88"/>
      <c r="T35" s="88"/>
      <c r="U35" s="88"/>
      <c r="V35" s="89"/>
      <c r="W35" s="89"/>
      <c r="X35" s="89"/>
      <c r="Y35" s="89"/>
      <c r="Z35" s="52"/>
      <c r="AA35" s="82">
        <v>35</v>
      </c>
      <c r="AB35" s="82"/>
      <c r="AC35" s="90"/>
      <c r="AD35"/>
      <c r="AE35" s="2"/>
      <c r="AI35" s="3"/>
    </row>
    <row r="36" spans="1:35" x14ac:dyDescent="0.6">
      <c r="A36" s="14" t="s">
        <v>208</v>
      </c>
      <c r="B36" s="105"/>
      <c r="C36" s="79" t="s">
        <v>231</v>
      </c>
      <c r="D36" s="79">
        <v>3</v>
      </c>
      <c r="E36" s="80"/>
      <c r="F36" s="15"/>
      <c r="G36" s="15"/>
      <c r="H36" s="16" t="s">
        <v>208</v>
      </c>
      <c r="I36" s="67"/>
      <c r="J36" s="67"/>
      <c r="K36" s="16"/>
      <c r="L36" s="85"/>
      <c r="M36" s="86">
        <v>8317.7607421875</v>
      </c>
      <c r="N36" s="86">
        <v>4428.033203125</v>
      </c>
      <c r="O36" s="78" t="s">
        <v>65</v>
      </c>
      <c r="P36" s="87"/>
      <c r="Q36" s="87"/>
      <c r="R36" s="88"/>
      <c r="S36" s="88"/>
      <c r="T36" s="88"/>
      <c r="U36" s="88"/>
      <c r="V36" s="89"/>
      <c r="W36" s="89"/>
      <c r="X36" s="89"/>
      <c r="Y36" s="89"/>
      <c r="Z36" s="52"/>
      <c r="AA36" s="82">
        <v>36</v>
      </c>
      <c r="AB36" s="82"/>
      <c r="AC36" s="90"/>
      <c r="AD36"/>
      <c r="AE36" s="2"/>
      <c r="AI36" s="3"/>
    </row>
    <row r="37" spans="1:35" x14ac:dyDescent="0.6">
      <c r="A37" s="14" t="s">
        <v>209</v>
      </c>
      <c r="B37" s="105"/>
      <c r="C37" s="79" t="s">
        <v>231</v>
      </c>
      <c r="D37" s="79">
        <v>3</v>
      </c>
      <c r="E37" s="80"/>
      <c r="F37" s="15"/>
      <c r="G37" s="15"/>
      <c r="H37" s="16" t="s">
        <v>209</v>
      </c>
      <c r="I37" s="67"/>
      <c r="J37" s="67"/>
      <c r="K37" s="16"/>
      <c r="L37" s="85"/>
      <c r="M37" s="86">
        <v>7199.119140625</v>
      </c>
      <c r="N37" s="86">
        <v>4399.1591796875</v>
      </c>
      <c r="O37" s="78" t="s">
        <v>65</v>
      </c>
      <c r="P37" s="87"/>
      <c r="Q37" s="87"/>
      <c r="R37" s="88"/>
      <c r="S37" s="88"/>
      <c r="T37" s="88"/>
      <c r="U37" s="88"/>
      <c r="V37" s="89"/>
      <c r="W37" s="89"/>
      <c r="X37" s="89"/>
      <c r="Y37" s="89"/>
      <c r="Z37" s="52"/>
      <c r="AA37" s="82">
        <v>37</v>
      </c>
      <c r="AB37" s="82"/>
      <c r="AC37" s="90"/>
      <c r="AD37"/>
      <c r="AE37" s="2"/>
      <c r="AI37" s="3"/>
    </row>
    <row r="38" spans="1:35" x14ac:dyDescent="0.6">
      <c r="A38" s="14" t="s">
        <v>210</v>
      </c>
      <c r="B38" s="105"/>
      <c r="C38" s="79" t="s">
        <v>231</v>
      </c>
      <c r="D38" s="79">
        <v>3</v>
      </c>
      <c r="E38" s="80"/>
      <c r="F38" s="15"/>
      <c r="G38" s="15"/>
      <c r="H38" s="16" t="s">
        <v>210</v>
      </c>
      <c r="I38" s="67"/>
      <c r="J38" s="67"/>
      <c r="K38" s="16"/>
      <c r="L38" s="85"/>
      <c r="M38" s="86">
        <v>144.74369812011719</v>
      </c>
      <c r="N38" s="86">
        <v>3221.673583984375</v>
      </c>
      <c r="O38" s="78" t="s">
        <v>65</v>
      </c>
      <c r="P38" s="87"/>
      <c r="Q38" s="87"/>
      <c r="R38" s="88"/>
      <c r="S38" s="88"/>
      <c r="T38" s="88"/>
      <c r="U38" s="88"/>
      <c r="V38" s="89"/>
      <c r="W38" s="89"/>
      <c r="X38" s="89"/>
      <c r="Y38" s="89"/>
      <c r="Z38" s="52"/>
      <c r="AA38" s="82">
        <v>38</v>
      </c>
      <c r="AB38" s="82"/>
      <c r="AC38" s="90"/>
      <c r="AD38"/>
      <c r="AE38" s="2"/>
      <c r="AI38" s="3"/>
    </row>
    <row r="39" spans="1:35" x14ac:dyDescent="0.6">
      <c r="A39" s="14" t="s">
        <v>211</v>
      </c>
      <c r="B39" s="105"/>
      <c r="C39" s="79" t="s">
        <v>231</v>
      </c>
      <c r="D39" s="79">
        <v>3</v>
      </c>
      <c r="E39" s="80"/>
      <c r="F39" s="15"/>
      <c r="G39" s="15"/>
      <c r="H39" s="16" t="s">
        <v>211</v>
      </c>
      <c r="I39" s="67"/>
      <c r="J39" s="67"/>
      <c r="K39" s="16"/>
      <c r="L39" s="85"/>
      <c r="M39" s="86">
        <v>9854.255859375</v>
      </c>
      <c r="N39" s="86">
        <v>6237.7197265625</v>
      </c>
      <c r="O39" s="78" t="s">
        <v>65</v>
      </c>
      <c r="P39" s="87"/>
      <c r="Q39" s="87"/>
      <c r="R39" s="88"/>
      <c r="S39" s="88"/>
      <c r="T39" s="88"/>
      <c r="U39" s="88"/>
      <c r="V39" s="89"/>
      <c r="W39" s="89"/>
      <c r="X39" s="89"/>
      <c r="Y39" s="89"/>
      <c r="Z39" s="52"/>
      <c r="AA39" s="82">
        <v>39</v>
      </c>
      <c r="AB39" s="82"/>
      <c r="AC39" s="90"/>
      <c r="AD39"/>
      <c r="AE39" s="2"/>
      <c r="AI39" s="3"/>
    </row>
    <row r="40" spans="1:35" x14ac:dyDescent="0.6">
      <c r="A40" s="14" t="s">
        <v>212</v>
      </c>
      <c r="B40" s="105"/>
      <c r="C40" s="79" t="s">
        <v>56</v>
      </c>
      <c r="D40" s="79">
        <v>10</v>
      </c>
      <c r="E40" s="80"/>
      <c r="F40" s="15"/>
      <c r="G40" s="15"/>
      <c r="H40" s="16" t="s">
        <v>212</v>
      </c>
      <c r="I40" s="67"/>
      <c r="J40" s="67"/>
      <c r="K40" s="16"/>
      <c r="L40" s="85"/>
      <c r="M40" s="86">
        <v>8554.037109375</v>
      </c>
      <c r="N40" s="86">
        <v>5846.18603515625</v>
      </c>
      <c r="O40" s="78" t="s">
        <v>65</v>
      </c>
      <c r="P40" s="87"/>
      <c r="Q40" s="87"/>
      <c r="R40" s="88"/>
      <c r="S40" s="88"/>
      <c r="T40" s="88"/>
      <c r="U40" s="88"/>
      <c r="V40" s="89"/>
      <c r="W40" s="89"/>
      <c r="X40" s="89"/>
      <c r="Y40" s="89"/>
      <c r="Z40" s="52"/>
      <c r="AA40" s="82">
        <v>40</v>
      </c>
      <c r="AB40" s="82"/>
      <c r="AC40" s="90"/>
      <c r="AD40"/>
      <c r="AE40" s="2"/>
      <c r="AI40" s="3"/>
    </row>
    <row r="41" spans="1:35" x14ac:dyDescent="0.6">
      <c r="A41" s="14" t="s">
        <v>213</v>
      </c>
      <c r="B41" s="105"/>
      <c r="C41" s="79" t="s">
        <v>231</v>
      </c>
      <c r="D41" s="79">
        <v>3</v>
      </c>
      <c r="E41" s="80"/>
      <c r="F41" s="15"/>
      <c r="G41" s="15"/>
      <c r="H41" s="16" t="s">
        <v>213</v>
      </c>
      <c r="I41" s="67"/>
      <c r="J41" s="67"/>
      <c r="K41" s="16"/>
      <c r="L41" s="85"/>
      <c r="M41" s="86">
        <v>144.74369812011719</v>
      </c>
      <c r="N41" s="86">
        <v>6219.80810546875</v>
      </c>
      <c r="O41" s="78" t="s">
        <v>65</v>
      </c>
      <c r="P41" s="87"/>
      <c r="Q41" s="87"/>
      <c r="R41" s="88"/>
      <c r="S41" s="88"/>
      <c r="T41" s="88"/>
      <c r="U41" s="88"/>
      <c r="V41" s="89"/>
      <c r="W41" s="89"/>
      <c r="X41" s="89"/>
      <c r="Y41" s="89"/>
      <c r="Z41" s="52"/>
      <c r="AA41" s="82">
        <v>41</v>
      </c>
      <c r="AB41" s="82"/>
      <c r="AC41" s="90"/>
      <c r="AD41"/>
      <c r="AE41" s="2"/>
      <c r="AI41" s="3"/>
    </row>
    <row r="42" spans="1:35" x14ac:dyDescent="0.6">
      <c r="A42" s="14" t="s">
        <v>214</v>
      </c>
      <c r="B42" s="105"/>
      <c r="C42" s="79" t="s">
        <v>231</v>
      </c>
      <c r="D42" s="79">
        <v>3</v>
      </c>
      <c r="E42" s="80"/>
      <c r="F42" s="15"/>
      <c r="G42" s="15"/>
      <c r="H42" s="16" t="s">
        <v>214</v>
      </c>
      <c r="I42" s="67"/>
      <c r="J42" s="67"/>
      <c r="K42" s="16"/>
      <c r="L42" s="85"/>
      <c r="M42" s="86">
        <v>2127.360595703125</v>
      </c>
      <c r="N42" s="86">
        <v>7136.2099609375</v>
      </c>
      <c r="O42" s="78" t="s">
        <v>65</v>
      </c>
      <c r="P42" s="87"/>
      <c r="Q42" s="87"/>
      <c r="R42" s="88"/>
      <c r="S42" s="88"/>
      <c r="T42" s="88"/>
      <c r="U42" s="88"/>
      <c r="V42" s="89"/>
      <c r="W42" s="89"/>
      <c r="X42" s="89"/>
      <c r="Y42" s="89"/>
      <c r="Z42" s="52"/>
      <c r="AA42" s="82">
        <v>42</v>
      </c>
      <c r="AB42" s="82"/>
      <c r="AC42" s="90"/>
      <c r="AD42"/>
      <c r="AE42" s="2"/>
      <c r="AI42" s="3"/>
    </row>
    <row r="43" spans="1:35" x14ac:dyDescent="0.6">
      <c r="A43" s="14" t="s">
        <v>215</v>
      </c>
      <c r="B43" s="105"/>
      <c r="C43" s="79" t="s">
        <v>56</v>
      </c>
      <c r="D43" s="79">
        <v>10</v>
      </c>
      <c r="E43" s="80"/>
      <c r="F43" s="15"/>
      <c r="G43" s="15"/>
      <c r="H43" s="16" t="s">
        <v>215</v>
      </c>
      <c r="I43" s="67"/>
      <c r="J43" s="67"/>
      <c r="K43" s="16"/>
      <c r="L43" s="85"/>
      <c r="M43" s="86">
        <v>4757.5517578125</v>
      </c>
      <c r="N43" s="86">
        <v>1874.8531494140625</v>
      </c>
      <c r="O43" s="78" t="s">
        <v>65</v>
      </c>
      <c r="P43" s="87"/>
      <c r="Q43" s="87"/>
      <c r="R43" s="88"/>
      <c r="S43" s="88"/>
      <c r="T43" s="88"/>
      <c r="U43" s="88"/>
      <c r="V43" s="89"/>
      <c r="W43" s="89"/>
      <c r="X43" s="89"/>
      <c r="Y43" s="89"/>
      <c r="Z43" s="52"/>
      <c r="AA43" s="82">
        <v>43</v>
      </c>
      <c r="AB43" s="82"/>
      <c r="AC43" s="90"/>
      <c r="AD43"/>
      <c r="AE43" s="2"/>
      <c r="AI43" s="3"/>
    </row>
    <row r="44" spans="1:35" x14ac:dyDescent="0.6">
      <c r="A44" s="14" t="s">
        <v>216</v>
      </c>
      <c r="B44" s="105"/>
      <c r="C44" s="79" t="s">
        <v>231</v>
      </c>
      <c r="D44" s="79">
        <v>3</v>
      </c>
      <c r="E44" s="80"/>
      <c r="F44" s="15"/>
      <c r="G44" s="15"/>
      <c r="H44" s="16" t="s">
        <v>216</v>
      </c>
      <c r="I44" s="67"/>
      <c r="J44" s="67"/>
      <c r="K44" s="16"/>
      <c r="L44" s="85"/>
      <c r="M44" s="86">
        <v>4906.68115234375</v>
      </c>
      <c r="N44" s="86">
        <v>540.232177734375</v>
      </c>
      <c r="O44" s="78" t="s">
        <v>65</v>
      </c>
      <c r="P44" s="87"/>
      <c r="Q44" s="87"/>
      <c r="R44" s="88"/>
      <c r="S44" s="88"/>
      <c r="T44" s="88"/>
      <c r="U44" s="88"/>
      <c r="V44" s="89"/>
      <c r="W44" s="89"/>
      <c r="X44" s="89"/>
      <c r="Y44" s="89"/>
      <c r="Z44" s="52"/>
      <c r="AA44" s="82">
        <v>44</v>
      </c>
      <c r="AB44" s="82"/>
      <c r="AC44" s="90"/>
      <c r="AD44"/>
      <c r="AE44" s="2"/>
      <c r="AI44" s="3"/>
    </row>
    <row r="45" spans="1:35" x14ac:dyDescent="0.6">
      <c r="A45" s="14" t="s">
        <v>217</v>
      </c>
      <c r="B45" s="105"/>
      <c r="C45" s="79" t="s">
        <v>231</v>
      </c>
      <c r="D45" s="79">
        <v>3</v>
      </c>
      <c r="E45" s="80"/>
      <c r="F45" s="15"/>
      <c r="G45" s="15"/>
      <c r="H45" s="16" t="s">
        <v>217</v>
      </c>
      <c r="I45" s="67"/>
      <c r="J45" s="67"/>
      <c r="K45" s="16"/>
      <c r="L45" s="85"/>
      <c r="M45" s="86">
        <v>4294.20458984375</v>
      </c>
      <c r="N45" s="86">
        <v>4157.1337890625</v>
      </c>
      <c r="O45" s="78" t="s">
        <v>65</v>
      </c>
      <c r="P45" s="87"/>
      <c r="Q45" s="87"/>
      <c r="R45" s="88"/>
      <c r="S45" s="88"/>
      <c r="T45" s="88"/>
      <c r="U45" s="88"/>
      <c r="V45" s="89"/>
      <c r="W45" s="89"/>
      <c r="X45" s="89"/>
      <c r="Y45" s="89"/>
      <c r="Z45" s="52"/>
      <c r="AA45" s="82">
        <v>45</v>
      </c>
      <c r="AB45" s="82"/>
      <c r="AC45" s="90"/>
      <c r="AD45"/>
      <c r="AE45" s="2"/>
      <c r="AI45" s="3"/>
    </row>
    <row r="46" spans="1:35" x14ac:dyDescent="0.6">
      <c r="A46" s="14" t="s">
        <v>218</v>
      </c>
      <c r="B46" s="105"/>
      <c r="C46" s="79" t="s">
        <v>231</v>
      </c>
      <c r="D46" s="79">
        <v>3</v>
      </c>
      <c r="E46" s="80"/>
      <c r="F46" s="15"/>
      <c r="G46" s="15"/>
      <c r="H46" s="16" t="s">
        <v>218</v>
      </c>
      <c r="I46" s="67"/>
      <c r="J46" s="67"/>
      <c r="K46" s="16"/>
      <c r="L46" s="85"/>
      <c r="M46" s="86">
        <v>5666.24462890625</v>
      </c>
      <c r="N46" s="86">
        <v>4545.044921875</v>
      </c>
      <c r="O46" s="78" t="s">
        <v>65</v>
      </c>
      <c r="P46" s="87"/>
      <c r="Q46" s="87"/>
      <c r="R46" s="88"/>
      <c r="S46" s="88"/>
      <c r="T46" s="88"/>
      <c r="U46" s="88"/>
      <c r="V46" s="89"/>
      <c r="W46" s="89"/>
      <c r="X46" s="89"/>
      <c r="Y46" s="89"/>
      <c r="Z46" s="52"/>
      <c r="AA46" s="82">
        <v>46</v>
      </c>
      <c r="AB46" s="82"/>
      <c r="AC46" s="90"/>
      <c r="AD46"/>
      <c r="AE46" s="2"/>
      <c r="AI46" s="3"/>
    </row>
    <row r="47" spans="1:35" x14ac:dyDescent="0.6">
      <c r="A47" s="14" t="s">
        <v>219</v>
      </c>
      <c r="B47" s="105"/>
      <c r="C47" s="79" t="s">
        <v>56</v>
      </c>
      <c r="D47" s="79">
        <v>10</v>
      </c>
      <c r="E47" s="80"/>
      <c r="F47" s="15"/>
      <c r="G47" s="15"/>
      <c r="H47" s="16" t="s">
        <v>219</v>
      </c>
      <c r="I47" s="67"/>
      <c r="J47" s="67"/>
      <c r="K47" s="16"/>
      <c r="L47" s="85"/>
      <c r="M47" s="86">
        <v>3103.65625</v>
      </c>
      <c r="N47" s="86">
        <v>3322.265869140625</v>
      </c>
      <c r="O47" s="78" t="s">
        <v>65</v>
      </c>
      <c r="P47" s="87"/>
      <c r="Q47" s="87"/>
      <c r="R47" s="88"/>
      <c r="S47" s="88"/>
      <c r="T47" s="88"/>
      <c r="U47" s="88"/>
      <c r="V47" s="89"/>
      <c r="W47" s="89"/>
      <c r="X47" s="89"/>
      <c r="Y47" s="89"/>
      <c r="Z47" s="52"/>
      <c r="AA47" s="82">
        <v>47</v>
      </c>
      <c r="AB47" s="82"/>
      <c r="AC47" s="90"/>
      <c r="AD47"/>
      <c r="AE47" s="2"/>
      <c r="AI47" s="3"/>
    </row>
    <row r="48" spans="1:35" x14ac:dyDescent="0.6">
      <c r="A48" s="14" t="s">
        <v>220</v>
      </c>
      <c r="B48" s="105"/>
      <c r="C48" s="79" t="s">
        <v>231</v>
      </c>
      <c r="D48" s="79">
        <v>3</v>
      </c>
      <c r="E48" s="80"/>
      <c r="F48" s="15"/>
      <c r="G48" s="15"/>
      <c r="H48" s="16" t="s">
        <v>220</v>
      </c>
      <c r="I48" s="67"/>
      <c r="J48" s="67"/>
      <c r="K48" s="16"/>
      <c r="L48" s="85"/>
      <c r="M48" s="86">
        <v>2530.688232421875</v>
      </c>
      <c r="N48" s="86">
        <v>2007.086181640625</v>
      </c>
      <c r="O48" s="78" t="s">
        <v>65</v>
      </c>
      <c r="P48" s="87"/>
      <c r="Q48" s="87"/>
      <c r="R48" s="88"/>
      <c r="S48" s="88"/>
      <c r="T48" s="88"/>
      <c r="U48" s="88"/>
      <c r="V48" s="89"/>
      <c r="W48" s="89"/>
      <c r="X48" s="89"/>
      <c r="Y48" s="89"/>
      <c r="Z48" s="52"/>
      <c r="AA48" s="82">
        <v>48</v>
      </c>
      <c r="AB48" s="82"/>
      <c r="AC48" s="90"/>
      <c r="AD48"/>
      <c r="AE48" s="2"/>
      <c r="AI48" s="3"/>
    </row>
    <row r="49" spans="1:35" x14ac:dyDescent="0.6">
      <c r="A49" s="14" t="s">
        <v>221</v>
      </c>
      <c r="B49" s="105"/>
      <c r="C49" s="79" t="s">
        <v>231</v>
      </c>
      <c r="D49" s="79">
        <v>3</v>
      </c>
      <c r="E49" s="80"/>
      <c r="F49" s="15"/>
      <c r="G49" s="15"/>
      <c r="H49" s="16" t="s">
        <v>221</v>
      </c>
      <c r="I49" s="67"/>
      <c r="J49" s="67"/>
      <c r="K49" s="16"/>
      <c r="L49" s="85"/>
      <c r="M49" s="86">
        <v>1528.045654296875</v>
      </c>
      <c r="N49" s="86">
        <v>3637.60791015625</v>
      </c>
      <c r="O49" s="78" t="s">
        <v>65</v>
      </c>
      <c r="P49" s="87"/>
      <c r="Q49" s="87"/>
      <c r="R49" s="88"/>
      <c r="S49" s="88"/>
      <c r="T49" s="88"/>
      <c r="U49" s="88"/>
      <c r="V49" s="89"/>
      <c r="W49" s="89"/>
      <c r="X49" s="89"/>
      <c r="Y49" s="89"/>
      <c r="Z49" s="52"/>
      <c r="AA49" s="82">
        <v>49</v>
      </c>
      <c r="AB49" s="82"/>
      <c r="AC49" s="90"/>
      <c r="AD49"/>
      <c r="AE49" s="2"/>
      <c r="AI49" s="3"/>
    </row>
    <row r="50" spans="1:35" x14ac:dyDescent="0.6">
      <c r="A50" s="14" t="s">
        <v>222</v>
      </c>
      <c r="B50" s="105"/>
      <c r="C50" s="79" t="s">
        <v>231</v>
      </c>
      <c r="D50" s="79">
        <v>3</v>
      </c>
      <c r="E50" s="80"/>
      <c r="F50" s="15"/>
      <c r="G50" s="15"/>
      <c r="H50" s="16" t="s">
        <v>222</v>
      </c>
      <c r="I50" s="67"/>
      <c r="J50" s="67"/>
      <c r="K50" s="16"/>
      <c r="L50" s="85"/>
      <c r="M50" s="86">
        <v>5455.87060546875</v>
      </c>
      <c r="N50" s="86">
        <v>5572.69189453125</v>
      </c>
      <c r="O50" s="78" t="s">
        <v>65</v>
      </c>
      <c r="P50" s="87"/>
      <c r="Q50" s="87"/>
      <c r="R50" s="88"/>
      <c r="S50" s="88"/>
      <c r="T50" s="88"/>
      <c r="U50" s="88"/>
      <c r="V50" s="89"/>
      <c r="W50" s="89"/>
      <c r="X50" s="89"/>
      <c r="Y50" s="89"/>
      <c r="Z50" s="52"/>
      <c r="AA50" s="82">
        <v>50</v>
      </c>
      <c r="AB50" s="82"/>
      <c r="AC50" s="90"/>
      <c r="AD50"/>
      <c r="AE50" s="2"/>
      <c r="AI50" s="3"/>
    </row>
    <row r="51" spans="1:35" x14ac:dyDescent="0.6">
      <c r="A51" s="14" t="s">
        <v>223</v>
      </c>
      <c r="B51" s="105"/>
      <c r="C51" s="79" t="s">
        <v>231</v>
      </c>
      <c r="D51" s="79">
        <v>3</v>
      </c>
      <c r="E51" s="80"/>
      <c r="F51" s="15"/>
      <c r="G51" s="15"/>
      <c r="H51" s="16" t="s">
        <v>223</v>
      </c>
      <c r="I51" s="67"/>
      <c r="J51" s="67"/>
      <c r="K51" s="16"/>
      <c r="L51" s="85"/>
      <c r="M51" s="86">
        <v>8033.9169921875</v>
      </c>
      <c r="N51" s="86">
        <v>6531.80029296875</v>
      </c>
      <c r="O51" s="78" t="s">
        <v>65</v>
      </c>
      <c r="P51" s="87"/>
      <c r="Q51" s="87"/>
      <c r="R51" s="88"/>
      <c r="S51" s="88"/>
      <c r="T51" s="88"/>
      <c r="U51" s="88"/>
      <c r="V51" s="89"/>
      <c r="W51" s="89"/>
      <c r="X51" s="89"/>
      <c r="Y51" s="89"/>
      <c r="Z51" s="52"/>
      <c r="AA51" s="82">
        <v>51</v>
      </c>
      <c r="AB51" s="82"/>
      <c r="AC51" s="90"/>
      <c r="AD51"/>
      <c r="AE51" s="2"/>
      <c r="AI51" s="3"/>
    </row>
    <row r="52" spans="1:35" x14ac:dyDescent="0.6">
      <c r="A52" s="91" t="s">
        <v>224</v>
      </c>
      <c r="B52" s="105"/>
      <c r="C52" s="79" t="s">
        <v>231</v>
      </c>
      <c r="D52" s="79">
        <v>3</v>
      </c>
      <c r="E52" s="93"/>
      <c r="F52" s="92"/>
      <c r="G52" s="92"/>
      <c r="H52" s="94" t="s">
        <v>224</v>
      </c>
      <c r="I52" s="95"/>
      <c r="J52" s="95"/>
      <c r="K52" s="94"/>
      <c r="L52" s="96"/>
      <c r="M52" s="97">
        <v>3599.6181640625</v>
      </c>
      <c r="N52" s="97">
        <v>7079.97265625</v>
      </c>
      <c r="O52" s="98" t="s">
        <v>65</v>
      </c>
      <c r="P52" s="99"/>
      <c r="Q52" s="99"/>
      <c r="R52" s="100"/>
      <c r="S52" s="100"/>
      <c r="T52" s="100"/>
      <c r="U52" s="100"/>
      <c r="V52" s="101"/>
      <c r="W52" s="101"/>
      <c r="X52" s="101"/>
      <c r="Y52" s="101"/>
      <c r="Z52" s="102"/>
      <c r="AA52" s="103">
        <v>52</v>
      </c>
      <c r="AB52" s="103"/>
      <c r="AC52" s="104"/>
      <c r="AD52"/>
      <c r="AE52" s="2"/>
      <c r="AI52" s="3"/>
    </row>
  </sheetData>
  <dataConsolidate/>
  <phoneticPr fontId="11"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2" xr:uid="{00000000-0002-0000-0100-000000000000}"/>
    <dataValidation allowBlank="1" errorTitle="Invalid Vertex Visibility" error="You have entered an unrecognized vertex visibility.  Try selecting from the drop-down list instead." sqref="AE3" xr:uid="{00000000-0002-0000-0100-000001000000}"/>
    <dataValidation allowBlank="1" showErrorMessage="1" sqref="AE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2" xr:uid="{00000000-0002-0000-0100-000007000000}"/>
    <dataValidation allowBlank="1" showInputMessage="1" errorTitle="Invalid Vertex Image Key" promptTitle="Vertex Tooltip" prompt="Enter optional text that will pop up when the mouse is hovered over the vertex." sqref="K3:K5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2" xr:uid="{00000000-0002-0000-0100-00000B000000}"/>
    <dataValidation allowBlank="1" showInputMessage="1" promptTitle="Vertex Label Fill Color" prompt="To select an optional fill color for the Label shape, right-click and select Select Color on the right-click menu." sqref="I3:I52" xr:uid="{00000000-0002-0000-0100-00000C000000}"/>
    <dataValidation allowBlank="1" showInputMessage="1" errorTitle="Invalid Vertex Image Key" promptTitle="Vertex Image File" prompt="Enter the path to an image file.  Hover over the column header for examples." sqref="F3:F52" xr:uid="{00000000-0002-0000-0100-00000D000000}"/>
    <dataValidation allowBlank="1" showInputMessage="1" promptTitle="Vertex Color" prompt="To select an optional vertex color, right-click and select Select Color on the right-click menu." sqref="B3:B5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5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5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2" xr:uid="{00000000-0002-0000-0100-000012000000}">
      <formula1>ValidVertexLabelPositions</formula1>
    </dataValidation>
    <dataValidation allowBlank="1" showInputMessage="1" showErrorMessage="1" promptTitle="Vertex Name" prompt="Enter the name of the vertex." sqref="A3:A52"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6.899999999999999" x14ac:dyDescent="0.6"/>
  <cols>
    <col min="1" max="1" width="10.875" style="3" bestFit="1" customWidth="1"/>
    <col min="2" max="2" width="16.875" style="3" bestFit="1" customWidth="1"/>
    <col min="4" max="5" width="9.125" customWidth="1"/>
  </cols>
  <sheetData>
    <row r="1" spans="1:1" x14ac:dyDescent="0.6">
      <c r="A1" s="3" t="s">
        <v>48</v>
      </c>
    </row>
    <row r="2" spans="1:1" ht="15" customHeight="1" x14ac:dyDescent="0.6"/>
    <row r="3" spans="1:1" ht="15" customHeight="1" x14ac:dyDescent="0.6">
      <c r="A3" s="32" t="s">
        <v>49</v>
      </c>
    </row>
    <row r="21" spans="4:4" x14ac:dyDescent="0.6">
      <c r="D21" s="7"/>
    </row>
  </sheetData>
  <dataConsolidate/>
  <phoneticPr fontId="11"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2"/>
  <sheetViews>
    <sheetView workbookViewId="0">
      <pane ySplit="2" topLeftCell="A3" activePane="bottomLeft" state="frozen"/>
      <selection pane="bottomLeft" activeCell="C15" sqref="C15"/>
    </sheetView>
  </sheetViews>
  <sheetFormatPr defaultRowHeight="16.899999999999999" x14ac:dyDescent="0.6"/>
  <cols>
    <col min="1" max="1" width="9.4375" style="1" bestFit="1" customWidth="1"/>
    <col min="2" max="2" width="14.3125" bestFit="1" customWidth="1"/>
    <col min="3" max="3" width="15" bestFit="1" customWidth="1"/>
    <col min="4" max="4" width="11.125" bestFit="1" customWidth="1"/>
    <col min="5" max="5" width="13" bestFit="1" customWidth="1"/>
    <col min="6" max="6" width="8" bestFit="1" customWidth="1"/>
    <col min="7" max="8" width="13.5625" hidden="1" customWidth="1"/>
    <col min="9" max="9" width="11" hidden="1" customWidth="1"/>
    <col min="10" max="10" width="12.5625" hidden="1" customWidth="1"/>
    <col min="11" max="11" width="11" hidden="1" customWidth="1"/>
    <col min="12" max="12" width="9.6875" hidden="1" customWidth="1"/>
    <col min="13" max="13" width="13.125" hidden="1" customWidth="1"/>
    <col min="14" max="15" width="8.4375" hidden="1" customWidth="1"/>
    <col min="16" max="16" width="18.3125" hidden="1" customWidth="1"/>
    <col min="17" max="17" width="14.875" hidden="1" customWidth="1"/>
    <col min="18" max="18" width="14.5625" hidden="1" customWidth="1"/>
    <col min="19" max="21" width="24.125" hidden="1" customWidth="1"/>
    <col min="22" max="22" width="21.3125" hidden="1" customWidth="1"/>
    <col min="23" max="23" width="19.3125" hidden="1" customWidth="1"/>
    <col min="24" max="24" width="10" hidden="1" customWidth="1"/>
    <col min="25" max="25" width="13" customWidth="1"/>
  </cols>
  <sheetData>
    <row r="1" spans="1:24" x14ac:dyDescent="0.6">
      <c r="B1" s="69" t="s">
        <v>38</v>
      </c>
      <c r="C1" s="70"/>
      <c r="D1" s="70"/>
      <c r="E1" s="71"/>
      <c r="F1" s="67" t="s">
        <v>42</v>
      </c>
      <c r="G1" s="72" t="s">
        <v>43</v>
      </c>
      <c r="H1" s="73"/>
      <c r="I1" s="74" t="s">
        <v>39</v>
      </c>
      <c r="J1" s="75"/>
      <c r="K1" s="76" t="s">
        <v>41</v>
      </c>
      <c r="L1" s="77"/>
      <c r="M1" s="77"/>
      <c r="N1" s="77"/>
      <c r="O1" s="77"/>
      <c r="P1" s="77"/>
      <c r="Q1" s="77"/>
      <c r="R1" s="77"/>
      <c r="S1" s="77"/>
      <c r="T1" s="77"/>
      <c r="U1" s="77"/>
      <c r="V1" s="77"/>
      <c r="W1" s="77"/>
      <c r="X1" s="77"/>
    </row>
    <row r="2" spans="1:24" s="13" customFormat="1" ht="30" customHeight="1" x14ac:dyDescent="0.6">
      <c r="A2" s="11" t="s">
        <v>142</v>
      </c>
      <c r="B2" s="13" t="s">
        <v>20</v>
      </c>
      <c r="C2" s="13" t="s">
        <v>19</v>
      </c>
      <c r="D2" s="13" t="s">
        <v>11</v>
      </c>
      <c r="E2" s="13" t="s">
        <v>143</v>
      </c>
      <c r="F2" s="13" t="s">
        <v>45</v>
      </c>
      <c r="G2" s="13" t="s">
        <v>165</v>
      </c>
      <c r="H2" s="13" t="s">
        <v>166</v>
      </c>
      <c r="I2" s="13" t="s">
        <v>12</v>
      </c>
      <c r="J2" s="13" t="s">
        <v>164</v>
      </c>
      <c r="K2" s="13" t="s">
        <v>144</v>
      </c>
      <c r="L2" s="13" t="s">
        <v>146</v>
      </c>
      <c r="M2" s="13" t="s">
        <v>147</v>
      </c>
      <c r="N2" s="13" t="s">
        <v>148</v>
      </c>
      <c r="O2" s="13" t="s">
        <v>149</v>
      </c>
      <c r="P2" s="13" t="s">
        <v>168</v>
      </c>
      <c r="Q2" s="13" t="s">
        <v>169</v>
      </c>
      <c r="R2" s="13" t="s">
        <v>150</v>
      </c>
      <c r="S2" s="13" t="s">
        <v>151</v>
      </c>
      <c r="T2" s="13" t="s">
        <v>152</v>
      </c>
      <c r="U2" s="13" t="s">
        <v>153</v>
      </c>
      <c r="V2" s="13" t="s">
        <v>154</v>
      </c>
      <c r="W2" s="13" t="s">
        <v>155</v>
      </c>
      <c r="X2" s="13" t="s">
        <v>156</v>
      </c>
    </row>
    <row r="3" spans="1:24" x14ac:dyDescent="0.6">
      <c r="A3" s="79">
        <v>1</v>
      </c>
      <c r="B3" s="79" t="s">
        <v>232</v>
      </c>
      <c r="C3" s="79" t="s">
        <v>231</v>
      </c>
      <c r="D3" s="106"/>
      <c r="E3" s="15"/>
      <c r="F3" s="16"/>
      <c r="G3" s="78"/>
      <c r="H3" s="78"/>
      <c r="I3" s="107">
        <v>3</v>
      </c>
      <c r="J3" s="64"/>
      <c r="K3" s="48"/>
      <c r="L3" s="48"/>
      <c r="M3" s="48"/>
      <c r="N3" s="48"/>
      <c r="O3" s="48"/>
      <c r="P3" s="48"/>
      <c r="Q3" s="48"/>
      <c r="R3" s="48"/>
      <c r="S3" s="48"/>
      <c r="T3" s="48"/>
      <c r="U3" s="48"/>
      <c r="V3" s="48"/>
      <c r="W3" s="49"/>
      <c r="X3" s="49"/>
    </row>
    <row r="4" spans="1:24" x14ac:dyDescent="0.6">
      <c r="A4" s="79">
        <v>2</v>
      </c>
      <c r="B4" s="79" t="s">
        <v>233</v>
      </c>
      <c r="C4" s="79" t="s">
        <v>231</v>
      </c>
      <c r="D4" s="106"/>
      <c r="E4" s="15"/>
      <c r="F4" s="16"/>
      <c r="G4" s="78"/>
      <c r="H4" s="78"/>
      <c r="I4" s="107">
        <v>4</v>
      </c>
      <c r="J4" s="82"/>
      <c r="K4" s="48"/>
      <c r="L4" s="48"/>
      <c r="M4" s="48"/>
      <c r="N4" s="48"/>
      <c r="O4" s="48"/>
      <c r="P4" s="48"/>
      <c r="Q4" s="48"/>
      <c r="R4" s="48"/>
      <c r="S4" s="48"/>
      <c r="T4" s="48"/>
      <c r="U4" s="48"/>
      <c r="V4" s="48"/>
      <c r="W4" s="49"/>
      <c r="X4" s="49"/>
    </row>
    <row r="5" spans="1:24" x14ac:dyDescent="0.6">
      <c r="A5" s="79">
        <v>3</v>
      </c>
      <c r="B5" s="79" t="s">
        <v>234</v>
      </c>
      <c r="C5" s="79" t="s">
        <v>231</v>
      </c>
      <c r="D5" s="106"/>
      <c r="E5" s="15"/>
      <c r="F5" s="16"/>
      <c r="G5" s="78"/>
      <c r="H5" s="78"/>
      <c r="I5" s="107">
        <v>5</v>
      </c>
      <c r="J5" s="82"/>
      <c r="K5" s="48"/>
      <c r="L5" s="48"/>
      <c r="M5" s="48"/>
      <c r="N5" s="48"/>
      <c r="O5" s="48"/>
      <c r="P5" s="48"/>
      <c r="Q5" s="48"/>
      <c r="R5" s="48"/>
      <c r="S5" s="48"/>
      <c r="T5" s="48"/>
      <c r="U5" s="48"/>
      <c r="V5" s="48"/>
      <c r="W5" s="49"/>
      <c r="X5" s="49"/>
    </row>
    <row r="6" spans="1:24" x14ac:dyDescent="0.6">
      <c r="A6" s="79">
        <v>4</v>
      </c>
      <c r="B6" s="79" t="s">
        <v>235</v>
      </c>
      <c r="C6" s="79" t="s">
        <v>231</v>
      </c>
      <c r="D6" s="106"/>
      <c r="E6" s="15"/>
      <c r="F6" s="16"/>
      <c r="G6" s="78"/>
      <c r="H6" s="78"/>
      <c r="I6" s="107">
        <v>6</v>
      </c>
      <c r="J6" s="82"/>
      <c r="K6" s="48"/>
      <c r="L6" s="48"/>
      <c r="M6" s="48"/>
      <c r="N6" s="48"/>
      <c r="O6" s="48"/>
      <c r="P6" s="48"/>
      <c r="Q6" s="48"/>
      <c r="R6" s="48"/>
      <c r="S6" s="48"/>
      <c r="T6" s="48"/>
      <c r="U6" s="48"/>
      <c r="V6" s="48"/>
      <c r="W6" s="49"/>
      <c r="X6" s="49"/>
    </row>
    <row r="7" spans="1:24" x14ac:dyDescent="0.6">
      <c r="A7" s="79">
        <v>5</v>
      </c>
      <c r="B7" s="79" t="s">
        <v>236</v>
      </c>
      <c r="C7" s="79" t="s">
        <v>231</v>
      </c>
      <c r="D7" s="106"/>
      <c r="E7" s="15"/>
      <c r="F7" s="16"/>
      <c r="G7" s="78"/>
      <c r="H7" s="78"/>
      <c r="I7" s="107">
        <v>7</v>
      </c>
      <c r="J7" s="82"/>
      <c r="K7" s="48"/>
      <c r="L7" s="48"/>
      <c r="M7" s="48"/>
      <c r="N7" s="48"/>
      <c r="O7" s="48"/>
      <c r="P7" s="48"/>
      <c r="Q7" s="48"/>
      <c r="R7" s="48"/>
      <c r="S7" s="48"/>
      <c r="T7" s="48"/>
      <c r="U7" s="48"/>
      <c r="V7" s="48"/>
      <c r="W7" s="49"/>
      <c r="X7" s="49"/>
    </row>
    <row r="8" spans="1:24" x14ac:dyDescent="0.6">
      <c r="A8" s="79">
        <v>6</v>
      </c>
      <c r="B8" s="79" t="s">
        <v>237</v>
      </c>
      <c r="C8" s="79" t="s">
        <v>231</v>
      </c>
      <c r="D8" s="106"/>
      <c r="E8" s="15"/>
      <c r="F8" s="16"/>
      <c r="G8" s="78"/>
      <c r="H8" s="78"/>
      <c r="I8" s="107">
        <v>8</v>
      </c>
      <c r="J8" s="82"/>
      <c r="K8" s="48"/>
      <c r="L8" s="48"/>
      <c r="M8" s="48"/>
      <c r="N8" s="48"/>
      <c r="O8" s="48"/>
      <c r="P8" s="48"/>
      <c r="Q8" s="48"/>
      <c r="R8" s="48"/>
      <c r="S8" s="48"/>
      <c r="T8" s="48"/>
      <c r="U8" s="48"/>
      <c r="V8" s="48"/>
      <c r="W8" s="49"/>
      <c r="X8" s="49"/>
    </row>
    <row r="9" spans="1:24" x14ac:dyDescent="0.6">
      <c r="A9" s="79">
        <v>7</v>
      </c>
      <c r="B9" s="79" t="s">
        <v>238</v>
      </c>
      <c r="C9" s="79" t="s">
        <v>231</v>
      </c>
      <c r="D9" s="106"/>
      <c r="E9" s="15"/>
      <c r="F9" s="16"/>
      <c r="G9" s="78"/>
      <c r="H9" s="78"/>
      <c r="I9" s="107">
        <v>9</v>
      </c>
      <c r="J9" s="82"/>
      <c r="K9" s="48"/>
      <c r="L9" s="48"/>
      <c r="M9" s="48"/>
      <c r="N9" s="48"/>
      <c r="O9" s="48"/>
      <c r="P9" s="48"/>
      <c r="Q9" s="48"/>
      <c r="R9" s="48"/>
      <c r="S9" s="48"/>
      <c r="T9" s="48"/>
      <c r="U9" s="48"/>
      <c r="V9" s="48"/>
      <c r="W9" s="49"/>
      <c r="X9" s="49"/>
    </row>
    <row r="10" spans="1:24" ht="14.25" customHeight="1" x14ac:dyDescent="0.6">
      <c r="A10" s="79">
        <v>8</v>
      </c>
      <c r="B10" s="79" t="s">
        <v>239</v>
      </c>
      <c r="C10" s="79" t="s">
        <v>231</v>
      </c>
      <c r="D10" s="106"/>
      <c r="E10" s="15"/>
      <c r="F10" s="16"/>
      <c r="G10" s="78"/>
      <c r="H10" s="78"/>
      <c r="I10" s="107">
        <v>10</v>
      </c>
      <c r="J10" s="82"/>
      <c r="K10" s="48"/>
      <c r="L10" s="48"/>
      <c r="M10" s="48"/>
      <c r="N10" s="48"/>
      <c r="O10" s="48"/>
      <c r="P10" s="48"/>
      <c r="Q10" s="48"/>
      <c r="R10" s="48"/>
      <c r="S10" s="48"/>
      <c r="T10" s="48"/>
      <c r="U10" s="48"/>
      <c r="V10" s="48"/>
      <c r="W10" s="49"/>
      <c r="X10" s="49"/>
    </row>
    <row r="11" spans="1:24" x14ac:dyDescent="0.6">
      <c r="A11" s="79">
        <v>9</v>
      </c>
      <c r="B11" s="79" t="s">
        <v>240</v>
      </c>
      <c r="C11" s="79" t="s">
        <v>231</v>
      </c>
      <c r="D11" s="106"/>
      <c r="E11" s="15"/>
      <c r="F11" s="16"/>
      <c r="G11" s="78"/>
      <c r="H11" s="78"/>
      <c r="I11" s="107">
        <v>11</v>
      </c>
      <c r="J11" s="82"/>
      <c r="K11" s="48"/>
      <c r="L11" s="48"/>
      <c r="M11" s="48"/>
      <c r="N11" s="48"/>
      <c r="O11" s="48"/>
      <c r="P11" s="48"/>
      <c r="Q11" s="48"/>
      <c r="R11" s="48"/>
      <c r="S11" s="48"/>
      <c r="T11" s="48"/>
      <c r="U11" s="48"/>
      <c r="V11" s="48"/>
      <c r="W11" s="49"/>
      <c r="X11" s="49"/>
    </row>
    <row r="12" spans="1:24" x14ac:dyDescent="0.6">
      <c r="A12" s="79">
        <v>10</v>
      </c>
      <c r="B12" s="79" t="s">
        <v>241</v>
      </c>
      <c r="C12" s="79" t="s">
        <v>231</v>
      </c>
      <c r="D12" s="106"/>
      <c r="E12" s="15"/>
      <c r="F12" s="16"/>
      <c r="G12" s="78"/>
      <c r="H12" s="78"/>
      <c r="I12" s="107">
        <v>12</v>
      </c>
      <c r="J12" s="82"/>
      <c r="K12" s="48"/>
      <c r="L12" s="48"/>
      <c r="M12" s="48"/>
      <c r="N12" s="48"/>
      <c r="O12" s="48"/>
      <c r="P12" s="48"/>
      <c r="Q12" s="48"/>
      <c r="R12" s="48"/>
      <c r="S12" s="48"/>
      <c r="T12" s="48"/>
      <c r="U12" s="48"/>
      <c r="V12" s="48"/>
      <c r="W12" s="49"/>
      <c r="X12" s="49"/>
    </row>
  </sheetData>
  <dataConsolidate/>
  <phoneticPr fontId="11" type="noConversion"/>
  <dataValidations count="8">
    <dataValidation allowBlank="1" showInputMessage="1" promptTitle="Group Vertex Color" prompt="To select a color to use for all vertices in the group, right-click and select Select Color on the right-click menu." sqref="B3:B12"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12" xr:uid="{00000000-0002-0000-0300-000001000000}">
      <formula1>ValidGroupShapes</formula1>
    </dataValidation>
    <dataValidation allowBlank="1" showInputMessage="1" showErrorMessage="1" promptTitle="Group Name" prompt="Enter the name of the group." sqref="A3:A12"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12" xr:uid="{00000000-0002-0000-0300-000003000000}">
      <formula1>ValidBooleansDefaultFalse</formula1>
    </dataValidation>
    <dataValidation allowBlank="1" sqref="K3:K12"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12"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12"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12"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51"/>
  <sheetViews>
    <sheetView tabSelected="1" workbookViewId="0">
      <selection activeCell="E13" sqref="E13"/>
    </sheetView>
  </sheetViews>
  <sheetFormatPr defaultRowHeight="16.899999999999999" x14ac:dyDescent="0.6"/>
  <cols>
    <col min="1" max="1" width="9.4375" style="1" bestFit="1" customWidth="1"/>
    <col min="2" max="2" width="9.125" style="1"/>
    <col min="3" max="3" width="11.5625" bestFit="1" customWidth="1"/>
    <col min="4" max="4" width="9.125" customWidth="1"/>
  </cols>
  <sheetData>
    <row r="1" spans="1:3" x14ac:dyDescent="0.6">
      <c r="A1" s="1" t="s">
        <v>142</v>
      </c>
      <c r="B1" s="1" t="s">
        <v>5</v>
      </c>
      <c r="C1" s="1" t="s">
        <v>145</v>
      </c>
    </row>
    <row r="2" spans="1:3" x14ac:dyDescent="0.6">
      <c r="A2" s="79">
        <v>1</v>
      </c>
      <c r="B2" s="79" t="s">
        <v>184</v>
      </c>
      <c r="C2" s="3"/>
    </row>
    <row r="3" spans="1:3" x14ac:dyDescent="0.6">
      <c r="A3" s="79">
        <v>1</v>
      </c>
      <c r="B3" s="79" t="s">
        <v>207</v>
      </c>
      <c r="C3" s="3"/>
    </row>
    <row r="4" spans="1:3" x14ac:dyDescent="0.6">
      <c r="A4" s="79">
        <v>1</v>
      </c>
      <c r="B4" s="79" t="s">
        <v>176</v>
      </c>
      <c r="C4" s="3"/>
    </row>
    <row r="5" spans="1:3" x14ac:dyDescent="0.6">
      <c r="A5" s="79">
        <v>1</v>
      </c>
      <c r="B5" s="79" t="s">
        <v>191</v>
      </c>
      <c r="C5" s="3"/>
    </row>
    <row r="6" spans="1:3" x14ac:dyDescent="0.6">
      <c r="A6" s="79">
        <v>1</v>
      </c>
      <c r="B6" s="79" t="s">
        <v>222</v>
      </c>
      <c r="C6" s="3"/>
    </row>
    <row r="7" spans="1:3" x14ac:dyDescent="0.6">
      <c r="A7" s="79">
        <v>1</v>
      </c>
      <c r="B7" s="79" t="s">
        <v>175</v>
      </c>
      <c r="C7" s="3"/>
    </row>
    <row r="8" spans="1:3" x14ac:dyDescent="0.6">
      <c r="A8" s="79">
        <v>1</v>
      </c>
      <c r="B8" s="79" t="s">
        <v>208</v>
      </c>
      <c r="C8" s="3"/>
    </row>
    <row r="9" spans="1:3" x14ac:dyDescent="0.6">
      <c r="A9" s="79">
        <v>1</v>
      </c>
      <c r="B9" s="79" t="s">
        <v>192</v>
      </c>
      <c r="C9" s="3"/>
    </row>
    <row r="10" spans="1:3" x14ac:dyDescent="0.6">
      <c r="A10" s="79">
        <v>1</v>
      </c>
      <c r="B10" s="79" t="s">
        <v>205</v>
      </c>
      <c r="C10" s="3"/>
    </row>
    <row r="11" spans="1:3" x14ac:dyDescent="0.6">
      <c r="A11" s="79">
        <v>1</v>
      </c>
      <c r="B11" s="79" t="s">
        <v>202</v>
      </c>
      <c r="C11" s="3"/>
    </row>
    <row r="12" spans="1:3" x14ac:dyDescent="0.6">
      <c r="A12" s="79">
        <v>1</v>
      </c>
      <c r="B12" s="79" t="s">
        <v>206</v>
      </c>
      <c r="C12" s="3"/>
    </row>
    <row r="13" spans="1:3" x14ac:dyDescent="0.6">
      <c r="A13" s="79">
        <v>1</v>
      </c>
      <c r="B13" s="79" t="s">
        <v>193</v>
      </c>
      <c r="C13" s="3"/>
    </row>
    <row r="14" spans="1:3" x14ac:dyDescent="0.6">
      <c r="A14" s="79">
        <v>1</v>
      </c>
      <c r="B14" s="79" t="s">
        <v>209</v>
      </c>
      <c r="C14" s="3"/>
    </row>
    <row r="15" spans="1:3" x14ac:dyDescent="0.6">
      <c r="A15" s="79">
        <v>1</v>
      </c>
      <c r="B15" s="79" t="s">
        <v>223</v>
      </c>
      <c r="C15" s="3"/>
    </row>
    <row r="16" spans="1:3" x14ac:dyDescent="0.6">
      <c r="A16" s="79">
        <v>1</v>
      </c>
      <c r="B16" s="79" t="s">
        <v>218</v>
      </c>
      <c r="C16" s="3"/>
    </row>
    <row r="17" spans="1:3" x14ac:dyDescent="0.6">
      <c r="A17" s="79">
        <v>2</v>
      </c>
      <c r="B17" s="79" t="s">
        <v>177</v>
      </c>
      <c r="C17" s="3"/>
    </row>
    <row r="18" spans="1:3" x14ac:dyDescent="0.6">
      <c r="A18" s="79">
        <v>2</v>
      </c>
      <c r="B18" s="79" t="s">
        <v>203</v>
      </c>
      <c r="C18" s="3"/>
    </row>
    <row r="19" spans="1:3" x14ac:dyDescent="0.6">
      <c r="A19" s="79">
        <v>2</v>
      </c>
      <c r="B19" s="79" t="s">
        <v>190</v>
      </c>
      <c r="C19" s="3"/>
    </row>
    <row r="20" spans="1:3" x14ac:dyDescent="0.6">
      <c r="A20" s="79">
        <v>2</v>
      </c>
      <c r="B20" s="79" t="s">
        <v>221</v>
      </c>
      <c r="C20" s="3"/>
    </row>
    <row r="21" spans="1:3" x14ac:dyDescent="0.6">
      <c r="A21" s="79">
        <v>2</v>
      </c>
      <c r="B21" s="79" t="s">
        <v>194</v>
      </c>
      <c r="C21" s="3"/>
    </row>
    <row r="22" spans="1:3" x14ac:dyDescent="0.6">
      <c r="A22" s="79">
        <v>2</v>
      </c>
      <c r="B22" s="79" t="s">
        <v>210</v>
      </c>
      <c r="C22" s="3"/>
    </row>
    <row r="23" spans="1:3" x14ac:dyDescent="0.6">
      <c r="A23" s="79">
        <v>2</v>
      </c>
      <c r="B23" s="79" t="s">
        <v>183</v>
      </c>
      <c r="C23" s="3"/>
    </row>
    <row r="24" spans="1:3" x14ac:dyDescent="0.6">
      <c r="A24" s="79">
        <v>2</v>
      </c>
      <c r="B24" s="79" t="s">
        <v>213</v>
      </c>
      <c r="C24" s="3"/>
    </row>
    <row r="25" spans="1:3" x14ac:dyDescent="0.6">
      <c r="A25" s="79">
        <v>2</v>
      </c>
      <c r="B25" s="79" t="s">
        <v>187</v>
      </c>
      <c r="C25" s="3"/>
    </row>
    <row r="26" spans="1:3" x14ac:dyDescent="0.6">
      <c r="A26" s="79">
        <v>2</v>
      </c>
      <c r="B26" s="79" t="s">
        <v>178</v>
      </c>
      <c r="C26" s="3"/>
    </row>
    <row r="27" spans="1:3" x14ac:dyDescent="0.6">
      <c r="A27" s="79">
        <v>2</v>
      </c>
      <c r="B27" s="79" t="s">
        <v>214</v>
      </c>
      <c r="C27" s="3"/>
    </row>
    <row r="28" spans="1:3" x14ac:dyDescent="0.6">
      <c r="A28" s="79">
        <v>3</v>
      </c>
      <c r="B28" s="79" t="s">
        <v>180</v>
      </c>
      <c r="C28" s="3"/>
    </row>
    <row r="29" spans="1:3" x14ac:dyDescent="0.6">
      <c r="A29" s="79">
        <v>3</v>
      </c>
      <c r="B29" s="79" t="s">
        <v>224</v>
      </c>
      <c r="C29" s="3"/>
    </row>
    <row r="30" spans="1:3" x14ac:dyDescent="0.6">
      <c r="A30" s="79">
        <v>3</v>
      </c>
      <c r="B30" s="79" t="s">
        <v>179</v>
      </c>
      <c r="C30" s="3"/>
    </row>
    <row r="31" spans="1:3" x14ac:dyDescent="0.6">
      <c r="A31" s="79">
        <v>3</v>
      </c>
      <c r="B31" s="79" t="s">
        <v>217</v>
      </c>
      <c r="C31" s="3"/>
    </row>
    <row r="32" spans="1:3" x14ac:dyDescent="0.6">
      <c r="A32" s="79">
        <v>3</v>
      </c>
      <c r="B32" s="79" t="s">
        <v>199</v>
      </c>
      <c r="C32" s="3"/>
    </row>
    <row r="33" spans="1:3" x14ac:dyDescent="0.6">
      <c r="A33" s="79">
        <v>4</v>
      </c>
      <c r="B33" s="79" t="s">
        <v>182</v>
      </c>
      <c r="C33" s="3"/>
    </row>
    <row r="34" spans="1:3" x14ac:dyDescent="0.6">
      <c r="A34" s="79">
        <v>4</v>
      </c>
      <c r="B34" s="79" t="s">
        <v>181</v>
      </c>
      <c r="C34" s="3"/>
    </row>
    <row r="35" spans="1:3" x14ac:dyDescent="0.6">
      <c r="A35" s="79">
        <v>5</v>
      </c>
      <c r="B35" s="79" t="s">
        <v>200</v>
      </c>
      <c r="C35" s="3"/>
    </row>
    <row r="36" spans="1:3" x14ac:dyDescent="0.6">
      <c r="A36" s="79">
        <v>5</v>
      </c>
      <c r="B36" s="79" t="s">
        <v>188</v>
      </c>
      <c r="C36" s="3"/>
    </row>
    <row r="37" spans="1:3" x14ac:dyDescent="0.6">
      <c r="A37" s="79">
        <v>5</v>
      </c>
      <c r="B37" s="79" t="s">
        <v>185</v>
      </c>
      <c r="C37" s="3"/>
    </row>
    <row r="38" spans="1:3" x14ac:dyDescent="0.6">
      <c r="A38" s="79">
        <v>5</v>
      </c>
      <c r="B38" s="79" t="s">
        <v>189</v>
      </c>
      <c r="C38" s="3"/>
    </row>
    <row r="39" spans="1:3" x14ac:dyDescent="0.6">
      <c r="A39" s="79">
        <v>5</v>
      </c>
      <c r="B39" s="79" t="s">
        <v>201</v>
      </c>
      <c r="C39" s="3"/>
    </row>
    <row r="40" spans="1:3" x14ac:dyDescent="0.6">
      <c r="A40" s="79">
        <v>5</v>
      </c>
      <c r="B40" s="79" t="s">
        <v>186</v>
      </c>
      <c r="C40" s="3"/>
    </row>
    <row r="41" spans="1:3" x14ac:dyDescent="0.6">
      <c r="A41" s="79">
        <v>6</v>
      </c>
      <c r="B41" s="79" t="s">
        <v>195</v>
      </c>
      <c r="C41" s="3"/>
    </row>
    <row r="42" spans="1:3" x14ac:dyDescent="0.6">
      <c r="A42" s="79">
        <v>6</v>
      </c>
      <c r="B42" s="79" t="s">
        <v>196</v>
      </c>
      <c r="C42" s="3"/>
    </row>
    <row r="43" spans="1:3" x14ac:dyDescent="0.6">
      <c r="A43" s="79">
        <v>6</v>
      </c>
      <c r="B43" s="79" t="s">
        <v>204</v>
      </c>
      <c r="C43" s="3"/>
    </row>
    <row r="44" spans="1:3" x14ac:dyDescent="0.6">
      <c r="A44" s="79">
        <v>7</v>
      </c>
      <c r="B44" s="79" t="s">
        <v>198</v>
      </c>
      <c r="C44" s="3"/>
    </row>
    <row r="45" spans="1:3" x14ac:dyDescent="0.6">
      <c r="A45" s="79">
        <v>7</v>
      </c>
      <c r="B45" s="79" t="s">
        <v>197</v>
      </c>
      <c r="C45" s="3"/>
    </row>
    <row r="46" spans="1:3" x14ac:dyDescent="0.6">
      <c r="A46" s="79">
        <v>8</v>
      </c>
      <c r="B46" s="79" t="s">
        <v>211</v>
      </c>
      <c r="C46" s="3"/>
    </row>
    <row r="47" spans="1:3" x14ac:dyDescent="0.6">
      <c r="A47" s="79">
        <v>8</v>
      </c>
      <c r="B47" s="79" t="s">
        <v>212</v>
      </c>
      <c r="C47" s="3"/>
    </row>
    <row r="48" spans="1:3" x14ac:dyDescent="0.6">
      <c r="A48" s="79">
        <v>9</v>
      </c>
      <c r="B48" s="79" t="s">
        <v>215</v>
      </c>
      <c r="C48" s="3"/>
    </row>
    <row r="49" spans="1:3" x14ac:dyDescent="0.6">
      <c r="A49" s="79">
        <v>9</v>
      </c>
      <c r="B49" s="79" t="s">
        <v>216</v>
      </c>
      <c r="C49" s="3"/>
    </row>
    <row r="50" spans="1:3" x14ac:dyDescent="0.6">
      <c r="A50" s="79">
        <v>10</v>
      </c>
      <c r="B50" s="79" t="s">
        <v>220</v>
      </c>
      <c r="C50" s="3"/>
    </row>
    <row r="51" spans="1:3" x14ac:dyDescent="0.6">
      <c r="A51" s="79">
        <v>10</v>
      </c>
      <c r="B51" s="79" t="s">
        <v>219</v>
      </c>
      <c r="C51" s="3"/>
    </row>
  </sheetData>
  <dataConsolidate/>
  <phoneticPr fontId="11" type="noConversion"/>
  <dataValidations xWindow="58" yWindow="226" count="3">
    <dataValidation allowBlank="1" showInputMessage="1" showErrorMessage="1" promptTitle="Group Name" prompt="Enter the name of the group.  The group name must also be entered on the Groups worksheet." sqref="A2:A51" xr:uid="{00000000-0002-0000-0400-000000000000}"/>
    <dataValidation allowBlank="1" showInputMessage="1" showErrorMessage="1" promptTitle="Vertex Name" prompt="Enter the name of a vertex to include in the group." sqref="B2:B51" xr:uid="{00000000-0002-0000-0400-000001000000}"/>
    <dataValidation allowBlank="1" showInputMessage="1" promptTitle="Vertex ID" prompt="This is the value of the hidden ID cell in the Vertices worksheet.  It gets filled in by the items on the NodeXL, Analysis, Groups menu." sqref="C2:C51"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6.899999999999999" x14ac:dyDescent="0.6"/>
  <cols>
    <col min="1" max="1" width="43.125" customWidth="1"/>
    <col min="2" max="2" width="13.875" customWidth="1"/>
    <col min="3" max="3" width="9.125" customWidth="1"/>
    <col min="4" max="4" width="12.875" hidden="1" customWidth="1"/>
    <col min="5" max="5" width="19.6875" hidden="1" customWidth="1"/>
    <col min="6" max="6" width="15.5625" hidden="1" customWidth="1"/>
    <col min="7" max="7" width="22.125" hidden="1" customWidth="1"/>
    <col min="8" max="8" width="17.125" hidden="1" customWidth="1"/>
    <col min="9" max="9" width="23.875" hidden="1" customWidth="1"/>
    <col min="10" max="10" width="28.3125" hidden="1" customWidth="1"/>
    <col min="11" max="11" width="34.875" hidden="1" customWidth="1"/>
    <col min="12" max="12" width="25" hidden="1" customWidth="1"/>
    <col min="13" max="13" width="31.5625" hidden="1" customWidth="1"/>
    <col min="14" max="14" width="26.5625" hidden="1" customWidth="1"/>
    <col min="15" max="17" width="33.3125" hidden="1" customWidth="1"/>
    <col min="18" max="18" width="26.5625" hidden="1" customWidth="1"/>
    <col min="19" max="19" width="33" hidden="1" customWidth="1"/>
    <col min="20" max="20" width="19.5625" hidden="1" customWidth="1"/>
    <col min="21" max="21" width="26.125" hidden="1" customWidth="1"/>
    <col min="22" max="22" width="9.125" hidden="1" customWidth="1"/>
    <col min="23" max="23" width="34.125" hidden="1" customWidth="1"/>
    <col min="24" max="24" width="25.125" hidden="1" customWidth="1"/>
  </cols>
  <sheetData>
    <row r="1" spans="1:24" ht="15" customHeight="1" thickBot="1" x14ac:dyDescent="0.65">
      <c r="A1" s="13" t="s">
        <v>160</v>
      </c>
      <c r="B1" s="13" t="s">
        <v>17</v>
      </c>
      <c r="D1" t="s">
        <v>77</v>
      </c>
      <c r="E1" t="s">
        <v>78</v>
      </c>
      <c r="F1" s="37" t="s">
        <v>84</v>
      </c>
      <c r="G1" s="38" t="s">
        <v>85</v>
      </c>
      <c r="H1" s="37" t="s">
        <v>90</v>
      </c>
      <c r="I1" s="38" t="s">
        <v>91</v>
      </c>
      <c r="J1" s="37" t="s">
        <v>96</v>
      </c>
      <c r="K1" s="38" t="s">
        <v>97</v>
      </c>
      <c r="L1" s="37" t="s">
        <v>102</v>
      </c>
      <c r="M1" s="38" t="s">
        <v>103</v>
      </c>
      <c r="N1" s="37" t="s">
        <v>108</v>
      </c>
      <c r="O1" s="38" t="s">
        <v>109</v>
      </c>
      <c r="P1" s="38" t="s">
        <v>136</v>
      </c>
      <c r="Q1" s="38" t="s">
        <v>137</v>
      </c>
      <c r="R1" s="37" t="s">
        <v>114</v>
      </c>
      <c r="S1" s="37" t="s">
        <v>115</v>
      </c>
      <c r="T1" s="37" t="s">
        <v>120</v>
      </c>
      <c r="U1" s="38" t="s">
        <v>121</v>
      </c>
      <c r="W1" t="s">
        <v>125</v>
      </c>
      <c r="X1" t="s">
        <v>17</v>
      </c>
    </row>
    <row r="2" spans="1:24" ht="17.25" thickTop="1" x14ac:dyDescent="0.6">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122</v>
      </c>
      <c r="X2">
        <f>ROWS(HistogramBins[Degree Bin]) - 1</f>
        <v>43</v>
      </c>
    </row>
    <row r="3" spans="1:24" x14ac:dyDescent="0.6">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123</v>
      </c>
      <c r="X3" t="s">
        <v>83</v>
      </c>
    </row>
    <row r="4" spans="1:24" x14ac:dyDescent="0.6">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124</v>
      </c>
      <c r="X4" s="12" t="s">
        <v>126</v>
      </c>
    </row>
    <row r="5" spans="1:24" x14ac:dyDescent="0.6">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6">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6">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6">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6">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6">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6">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6">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6">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6">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6">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6">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6">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6">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6">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6">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6">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6">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6">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6">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6">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6">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6">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6">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6">
      <c r="A29" t="s">
        <v>161</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6">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6">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6">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6">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6">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6">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6">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6">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6">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6">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6">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6">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6">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6">
      <c r="A43" s="35" t="s">
        <v>79</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6">
      <c r="A44" s="35" t="s">
        <v>80</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6">
      <c r="A45" s="35" t="s">
        <v>81</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6">
      <c r="A46" s="35" t="s">
        <v>82</v>
      </c>
      <c r="B46" s="49" t="str">
        <f>IFERROR(MEDIAN(Vertices[Degree]),NoMetricMessage)</f>
        <v>Not Available</v>
      </c>
    </row>
    <row r="57" spans="1:2" x14ac:dyDescent="0.6">
      <c r="A57" s="35" t="s">
        <v>86</v>
      </c>
      <c r="B57" s="48" t="str">
        <f>IF(COUNT(Vertices[In-Degree])&gt;0, F2, NoMetricMessage)</f>
        <v>Not Available</v>
      </c>
    </row>
    <row r="58" spans="1:2" x14ac:dyDescent="0.6">
      <c r="A58" s="35" t="s">
        <v>87</v>
      </c>
      <c r="B58" s="48" t="str">
        <f>IF(COUNT(Vertices[In-Degree])&gt;0, F45, NoMetricMessage)</f>
        <v>Not Available</v>
      </c>
    </row>
    <row r="59" spans="1:2" x14ac:dyDescent="0.6">
      <c r="A59" s="35" t="s">
        <v>88</v>
      </c>
      <c r="B59" s="49" t="str">
        <f>IFERROR(AVERAGE(Vertices[In-Degree]),NoMetricMessage)</f>
        <v>Not Available</v>
      </c>
    </row>
    <row r="60" spans="1:2" x14ac:dyDescent="0.6">
      <c r="A60" s="35" t="s">
        <v>89</v>
      </c>
      <c r="B60" s="49" t="str">
        <f>IFERROR(MEDIAN(Vertices[In-Degree]),NoMetricMessage)</f>
        <v>Not Available</v>
      </c>
    </row>
    <row r="71" spans="1:2" x14ac:dyDescent="0.6">
      <c r="A71" s="35" t="s">
        <v>92</v>
      </c>
      <c r="B71" s="48" t="str">
        <f>IF(COUNT(Vertices[Out-Degree])&gt;0, H2, NoMetricMessage)</f>
        <v>Not Available</v>
      </c>
    </row>
    <row r="72" spans="1:2" x14ac:dyDescent="0.6">
      <c r="A72" s="35" t="s">
        <v>93</v>
      </c>
      <c r="B72" s="48" t="str">
        <f>IF(COUNT(Vertices[Out-Degree])&gt;0, H45, NoMetricMessage)</f>
        <v>Not Available</v>
      </c>
    </row>
    <row r="73" spans="1:2" x14ac:dyDescent="0.6">
      <c r="A73" s="35" t="s">
        <v>94</v>
      </c>
      <c r="B73" s="49" t="str">
        <f>IFERROR(AVERAGE(Vertices[Out-Degree]),NoMetricMessage)</f>
        <v>Not Available</v>
      </c>
    </row>
    <row r="74" spans="1:2" x14ac:dyDescent="0.6">
      <c r="A74" s="35" t="s">
        <v>95</v>
      </c>
      <c r="B74" s="49" t="str">
        <f>IFERROR(MEDIAN(Vertices[Out-Degree]),NoMetricMessage)</f>
        <v>Not Available</v>
      </c>
    </row>
    <row r="85" spans="1:2" x14ac:dyDescent="0.6">
      <c r="A85" s="35" t="s">
        <v>98</v>
      </c>
      <c r="B85" s="49" t="str">
        <f>IF(COUNT(Vertices[Betweenness Centrality])&gt;0, J2, NoMetricMessage)</f>
        <v>Not Available</v>
      </c>
    </row>
    <row r="86" spans="1:2" x14ac:dyDescent="0.6">
      <c r="A86" s="35" t="s">
        <v>99</v>
      </c>
      <c r="B86" s="49" t="str">
        <f>IF(COUNT(Vertices[Betweenness Centrality])&gt;0, J45, NoMetricMessage)</f>
        <v>Not Available</v>
      </c>
    </row>
    <row r="87" spans="1:2" x14ac:dyDescent="0.6">
      <c r="A87" s="35" t="s">
        <v>100</v>
      </c>
      <c r="B87" s="49" t="str">
        <f>IFERROR(AVERAGE(Vertices[Betweenness Centrality]),NoMetricMessage)</f>
        <v>Not Available</v>
      </c>
    </row>
    <row r="88" spans="1:2" x14ac:dyDescent="0.6">
      <c r="A88" s="35" t="s">
        <v>101</v>
      </c>
      <c r="B88" s="49" t="str">
        <f>IFERROR(MEDIAN(Vertices[Betweenness Centrality]),NoMetricMessage)</f>
        <v>Not Available</v>
      </c>
    </row>
    <row r="99" spans="1:2" x14ac:dyDescent="0.6">
      <c r="A99" s="35" t="s">
        <v>104</v>
      </c>
      <c r="B99" s="49" t="str">
        <f>IF(COUNT(Vertices[Closeness Centrality])&gt;0, L2, NoMetricMessage)</f>
        <v>Not Available</v>
      </c>
    </row>
    <row r="100" spans="1:2" x14ac:dyDescent="0.6">
      <c r="A100" s="35" t="s">
        <v>105</v>
      </c>
      <c r="B100" s="49" t="str">
        <f>IF(COUNT(Vertices[Closeness Centrality])&gt;0, L45, NoMetricMessage)</f>
        <v>Not Available</v>
      </c>
    </row>
    <row r="101" spans="1:2" x14ac:dyDescent="0.6">
      <c r="A101" s="35" t="s">
        <v>106</v>
      </c>
      <c r="B101" s="49" t="str">
        <f>IFERROR(AVERAGE(Vertices[Closeness Centrality]),NoMetricMessage)</f>
        <v>Not Available</v>
      </c>
    </row>
    <row r="102" spans="1:2" x14ac:dyDescent="0.6">
      <c r="A102" s="35" t="s">
        <v>107</v>
      </c>
      <c r="B102" s="49" t="str">
        <f>IFERROR(MEDIAN(Vertices[Closeness Centrality]),NoMetricMessage)</f>
        <v>Not Available</v>
      </c>
    </row>
    <row r="113" spans="1:2" x14ac:dyDescent="0.6">
      <c r="A113" s="35" t="s">
        <v>110</v>
      </c>
      <c r="B113" s="49" t="str">
        <f>IF(COUNT(Vertices[Eigenvector Centrality])&gt;0, N2, NoMetricMessage)</f>
        <v>Not Available</v>
      </c>
    </row>
    <row r="114" spans="1:2" x14ac:dyDescent="0.6">
      <c r="A114" s="35" t="s">
        <v>111</v>
      </c>
      <c r="B114" s="49" t="str">
        <f>IF(COUNT(Vertices[Eigenvector Centrality])&gt;0, N45, NoMetricMessage)</f>
        <v>Not Available</v>
      </c>
    </row>
    <row r="115" spans="1:2" x14ac:dyDescent="0.6">
      <c r="A115" s="35" t="s">
        <v>112</v>
      </c>
      <c r="B115" s="49" t="str">
        <f>IFERROR(AVERAGE(Vertices[Eigenvector Centrality]),NoMetricMessage)</f>
        <v>Not Available</v>
      </c>
    </row>
    <row r="116" spans="1:2" x14ac:dyDescent="0.6">
      <c r="A116" s="35" t="s">
        <v>113</v>
      </c>
      <c r="B116" s="49" t="str">
        <f>IFERROR(MEDIAN(Vertices[Eigenvector Centrality]),NoMetricMessage)</f>
        <v>Not Available</v>
      </c>
    </row>
    <row r="127" spans="1:2" x14ac:dyDescent="0.6">
      <c r="A127" s="35" t="s">
        <v>138</v>
      </c>
      <c r="B127" s="49" t="str">
        <f>IF(COUNT(Vertices[PageRank])&gt;0, P2, NoMetricMessage)</f>
        <v>Not Available</v>
      </c>
    </row>
    <row r="128" spans="1:2" x14ac:dyDescent="0.6">
      <c r="A128" s="35" t="s">
        <v>139</v>
      </c>
      <c r="B128" s="49" t="str">
        <f>IF(COUNT(Vertices[PageRank])&gt;0, P45, NoMetricMessage)</f>
        <v>Not Available</v>
      </c>
    </row>
    <row r="129" spans="1:2" x14ac:dyDescent="0.6">
      <c r="A129" s="35" t="s">
        <v>140</v>
      </c>
      <c r="B129" s="49" t="str">
        <f>IFERROR(AVERAGE(Vertices[PageRank]),NoMetricMessage)</f>
        <v>Not Available</v>
      </c>
    </row>
    <row r="130" spans="1:2" x14ac:dyDescent="0.6">
      <c r="A130" s="35" t="s">
        <v>141</v>
      </c>
      <c r="B130" s="49" t="str">
        <f>IFERROR(MEDIAN(Vertices[PageRank]),NoMetricMessage)</f>
        <v>Not Available</v>
      </c>
    </row>
    <row r="141" spans="1:2" x14ac:dyDescent="0.6">
      <c r="A141" s="35" t="s">
        <v>116</v>
      </c>
      <c r="B141" s="49" t="str">
        <f>IF(COUNT(Vertices[Clustering Coefficient])&gt;0, R2, NoMetricMessage)</f>
        <v>Not Available</v>
      </c>
    </row>
    <row r="142" spans="1:2" x14ac:dyDescent="0.6">
      <c r="A142" s="35" t="s">
        <v>117</v>
      </c>
      <c r="B142" s="49" t="str">
        <f>IF(COUNT(Vertices[Clustering Coefficient])&gt;0, R45, NoMetricMessage)</f>
        <v>Not Available</v>
      </c>
    </row>
    <row r="143" spans="1:2" x14ac:dyDescent="0.6">
      <c r="A143" s="35" t="s">
        <v>118</v>
      </c>
      <c r="B143" s="49" t="str">
        <f>IFERROR(AVERAGE(Vertices[Clustering Coefficient]),NoMetricMessage)</f>
        <v>Not Available</v>
      </c>
    </row>
    <row r="144" spans="1:2" x14ac:dyDescent="0.6">
      <c r="A144" s="35" t="s">
        <v>119</v>
      </c>
      <c r="B144" s="49" t="str">
        <f>IFERROR(MEDIAN(Vertices[Clustering Coefficient]),NoMetricMessage)</f>
        <v>Not Available</v>
      </c>
    </row>
  </sheetData>
  <dataConsolidate/>
  <phoneticPr fontId="11" type="noConversion"/>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6.899999999999999" x14ac:dyDescent="0.6"/>
  <cols>
    <col min="1" max="1" width="10.4375" style="1" bestFit="1" customWidth="1"/>
    <col min="2" max="2" width="12.4375" style="1" bestFit="1" customWidth="1"/>
    <col min="3" max="3" width="22.875" bestFit="1" customWidth="1"/>
    <col min="4" max="4" width="16.875" bestFit="1" customWidth="1"/>
    <col min="5" max="6" width="16.875" customWidth="1"/>
    <col min="7" max="7" width="14.3125" bestFit="1" customWidth="1"/>
    <col min="8" max="8" width="14.3125" customWidth="1"/>
    <col min="10" max="10" width="39.125" bestFit="1" customWidth="1"/>
    <col min="11" max="11" width="10.875" bestFit="1" customWidth="1"/>
    <col min="13" max="13" width="8.4375" bestFit="1" customWidth="1"/>
    <col min="14" max="14" width="10" bestFit="1" customWidth="1"/>
    <col min="15" max="15" width="11.875" bestFit="1" customWidth="1"/>
    <col min="16" max="16" width="12.125" bestFit="1" customWidth="1"/>
  </cols>
  <sheetData>
    <row r="1" spans="1:18" s="4" customFormat="1" ht="36" customHeight="1" x14ac:dyDescent="0.6">
      <c r="A1" s="5" t="s">
        <v>6</v>
      </c>
      <c r="B1" s="5" t="s">
        <v>129</v>
      </c>
      <c r="C1" s="4" t="s">
        <v>7</v>
      </c>
      <c r="D1" s="4" t="s">
        <v>9</v>
      </c>
      <c r="E1" s="4" t="s">
        <v>162</v>
      </c>
      <c r="F1" s="5" t="s">
        <v>167</v>
      </c>
      <c r="G1" s="4" t="s">
        <v>14</v>
      </c>
      <c r="H1" s="4" t="s">
        <v>66</v>
      </c>
      <c r="J1" s="4" t="s">
        <v>18</v>
      </c>
      <c r="K1" s="4" t="s">
        <v>17</v>
      </c>
      <c r="M1" s="4" t="s">
        <v>21</v>
      </c>
      <c r="N1" s="4" t="s">
        <v>22</v>
      </c>
      <c r="O1" s="4" t="s">
        <v>23</v>
      </c>
      <c r="P1" s="4" t="s">
        <v>24</v>
      </c>
    </row>
    <row r="2" spans="1:18" x14ac:dyDescent="0.6">
      <c r="A2" s="1" t="s">
        <v>50</v>
      </c>
      <c r="B2" s="1" t="s">
        <v>130</v>
      </c>
      <c r="C2" t="s">
        <v>53</v>
      </c>
      <c r="D2" t="s">
        <v>54</v>
      </c>
      <c r="E2" t="s">
        <v>54</v>
      </c>
      <c r="F2" s="1" t="s">
        <v>50</v>
      </c>
      <c r="G2" t="s">
        <v>64</v>
      </c>
      <c r="H2" t="s">
        <v>157</v>
      </c>
      <c r="J2" t="s">
        <v>170</v>
      </c>
      <c r="K2">
        <v>108</v>
      </c>
    </row>
    <row r="3" spans="1:18" x14ac:dyDescent="0.6">
      <c r="A3" s="1" t="s">
        <v>51</v>
      </c>
      <c r="B3" s="1" t="s">
        <v>131</v>
      </c>
      <c r="C3" t="s">
        <v>51</v>
      </c>
      <c r="D3" t="s">
        <v>55</v>
      </c>
      <c r="E3" t="s">
        <v>55</v>
      </c>
      <c r="F3" s="1" t="s">
        <v>51</v>
      </c>
      <c r="G3" t="s">
        <v>65</v>
      </c>
      <c r="H3" t="s">
        <v>67</v>
      </c>
      <c r="J3" t="s">
        <v>171</v>
      </c>
      <c r="K3" t="s">
        <v>29</v>
      </c>
    </row>
    <row r="4" spans="1:18" x14ac:dyDescent="0.6">
      <c r="A4" s="1" t="s">
        <v>52</v>
      </c>
      <c r="B4" s="1" t="s">
        <v>132</v>
      </c>
      <c r="C4" t="s">
        <v>52</v>
      </c>
      <c r="D4" t="s">
        <v>56</v>
      </c>
      <c r="E4" t="s">
        <v>56</v>
      </c>
      <c r="F4" s="1" t="s">
        <v>52</v>
      </c>
      <c r="G4">
        <v>0</v>
      </c>
      <c r="H4" t="s">
        <v>68</v>
      </c>
      <c r="J4" s="12" t="s">
        <v>172</v>
      </c>
      <c r="K4" s="12"/>
    </row>
    <row r="5" spans="1:18" ht="409.5" x14ac:dyDescent="0.6">
      <c r="A5">
        <v>1</v>
      </c>
      <c r="B5" s="1" t="s">
        <v>133</v>
      </c>
      <c r="C5" t="s">
        <v>50</v>
      </c>
      <c r="D5" t="s">
        <v>57</v>
      </c>
      <c r="E5" t="s">
        <v>57</v>
      </c>
      <c r="F5">
        <v>1</v>
      </c>
      <c r="G5">
        <v>1</v>
      </c>
      <c r="H5" t="s">
        <v>69</v>
      </c>
      <c r="J5" t="s">
        <v>173</v>
      </c>
      <c r="K5" s="13" t="s">
        <v>242</v>
      </c>
    </row>
    <row r="6" spans="1:18" x14ac:dyDescent="0.6">
      <c r="A6">
        <v>0</v>
      </c>
      <c r="B6" s="1" t="s">
        <v>134</v>
      </c>
      <c r="C6">
        <v>1</v>
      </c>
      <c r="D6" t="s">
        <v>58</v>
      </c>
      <c r="E6" t="s">
        <v>58</v>
      </c>
      <c r="F6">
        <v>0</v>
      </c>
      <c r="H6" t="s">
        <v>70</v>
      </c>
      <c r="J6" t="s">
        <v>174</v>
      </c>
      <c r="K6">
        <v>2</v>
      </c>
      <c r="R6" t="s">
        <v>127</v>
      </c>
    </row>
    <row r="7" spans="1:18" x14ac:dyDescent="0.6">
      <c r="A7">
        <v>2</v>
      </c>
      <c r="B7">
        <v>1</v>
      </c>
      <c r="C7">
        <v>0</v>
      </c>
      <c r="D7" t="s">
        <v>59</v>
      </c>
      <c r="E7" t="s">
        <v>59</v>
      </c>
      <c r="F7">
        <v>2</v>
      </c>
      <c r="H7" t="s">
        <v>71</v>
      </c>
      <c r="J7" t="s">
        <v>225</v>
      </c>
      <c r="K7" t="s">
        <v>226</v>
      </c>
    </row>
    <row r="8" spans="1:18" x14ac:dyDescent="0.6">
      <c r="A8"/>
      <c r="B8">
        <v>2</v>
      </c>
      <c r="C8">
        <v>2</v>
      </c>
      <c r="D8" t="s">
        <v>60</v>
      </c>
      <c r="E8" t="s">
        <v>60</v>
      </c>
      <c r="H8" t="s">
        <v>72</v>
      </c>
      <c r="J8" t="s">
        <v>228</v>
      </c>
      <c r="K8" t="s">
        <v>229</v>
      </c>
    </row>
    <row r="9" spans="1:18" ht="409.5" x14ac:dyDescent="0.6">
      <c r="A9"/>
      <c r="B9">
        <v>3</v>
      </c>
      <c r="C9">
        <v>4</v>
      </c>
      <c r="D9" t="s">
        <v>61</v>
      </c>
      <c r="E9" t="s">
        <v>61</v>
      </c>
      <c r="H9" t="s">
        <v>73</v>
      </c>
      <c r="J9" t="s">
        <v>230</v>
      </c>
      <c r="K9" s="13" t="s">
        <v>243</v>
      </c>
    </row>
    <row r="10" spans="1:18" x14ac:dyDescent="0.6">
      <c r="A10"/>
      <c r="B10">
        <v>4</v>
      </c>
      <c r="D10" t="s">
        <v>62</v>
      </c>
      <c r="E10" t="s">
        <v>62</v>
      </c>
      <c r="H10" t="s">
        <v>74</v>
      </c>
    </row>
    <row r="11" spans="1:18" x14ac:dyDescent="0.6">
      <c r="A11"/>
      <c r="B11">
        <v>5</v>
      </c>
      <c r="D11" t="s">
        <v>45</v>
      </c>
      <c r="E11">
        <v>1</v>
      </c>
      <c r="H11" t="s">
        <v>75</v>
      </c>
    </row>
    <row r="12" spans="1:18" x14ac:dyDescent="0.6">
      <c r="A12"/>
      <c r="B12"/>
      <c r="D12" t="s">
        <v>63</v>
      </c>
      <c r="E12">
        <v>2</v>
      </c>
      <c r="H12">
        <v>0</v>
      </c>
    </row>
    <row r="13" spans="1:18" x14ac:dyDescent="0.6">
      <c r="A13"/>
      <c r="B13"/>
      <c r="D13">
        <v>1</v>
      </c>
      <c r="E13">
        <v>3</v>
      </c>
      <c r="H13">
        <v>1</v>
      </c>
    </row>
    <row r="14" spans="1:18" x14ac:dyDescent="0.6">
      <c r="D14">
        <v>2</v>
      </c>
      <c r="E14">
        <v>4</v>
      </c>
      <c r="H14">
        <v>2</v>
      </c>
    </row>
    <row r="15" spans="1:18" x14ac:dyDescent="0.6">
      <c r="D15">
        <v>3</v>
      </c>
      <c r="E15">
        <v>5</v>
      </c>
      <c r="H15">
        <v>3</v>
      </c>
    </row>
    <row r="16" spans="1:18" x14ac:dyDescent="0.6">
      <c r="D16">
        <v>4</v>
      </c>
      <c r="E16">
        <v>6</v>
      </c>
      <c r="H16">
        <v>4</v>
      </c>
    </row>
    <row r="17" spans="4:8" x14ac:dyDescent="0.6">
      <c r="D17">
        <v>5</v>
      </c>
      <c r="E17">
        <v>7</v>
      </c>
      <c r="H17">
        <v>5</v>
      </c>
    </row>
    <row r="18" spans="4:8" x14ac:dyDescent="0.6">
      <c r="D18">
        <v>6</v>
      </c>
      <c r="E18">
        <v>8</v>
      </c>
      <c r="H18">
        <v>6</v>
      </c>
    </row>
    <row r="19" spans="4:8" x14ac:dyDescent="0.6">
      <c r="D19">
        <v>7</v>
      </c>
      <c r="E19">
        <v>9</v>
      </c>
      <c r="H19">
        <v>7</v>
      </c>
    </row>
    <row r="20" spans="4:8" x14ac:dyDescent="0.6">
      <c r="D20">
        <v>8</v>
      </c>
      <c r="H20">
        <v>8</v>
      </c>
    </row>
    <row r="21" spans="4:8" x14ac:dyDescent="0.6">
      <c r="D21">
        <v>9</v>
      </c>
      <c r="H21">
        <v>9</v>
      </c>
    </row>
    <row r="22" spans="4:8" x14ac:dyDescent="0.6">
      <c r="D22">
        <v>10</v>
      </c>
    </row>
    <row r="23" spans="4:8" x14ac:dyDescent="0.6">
      <c r="D23">
        <v>11</v>
      </c>
    </row>
  </sheetData>
  <dataConsolidate/>
  <phoneticPr fontId="11"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F0F37457-82CD-41FF-B8DD-12019E910D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 Hur</dc:creator>
  <cp:lastModifiedBy>Soo Hur</cp:lastModifiedBy>
  <dcterms:created xsi:type="dcterms:W3CDTF">2008-01-30T00:41:58Z</dcterms:created>
  <dcterms:modified xsi:type="dcterms:W3CDTF">2024-03-02T05:55:53Z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