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Computing\GitHub Projects\dealer-portal\"/>
    </mc:Choice>
  </mc:AlternateContent>
  <xr:revisionPtr revIDLastSave="0" documentId="13_ncr:1_{B7F0FF78-BD0A-40E9-9070-7F6584F9793F}" xr6:coauthVersionLast="45" xr6:coauthVersionMax="45" xr10:uidLastSave="{00000000-0000-0000-0000-000000000000}"/>
  <bookViews>
    <workbookView xWindow="20370" yWindow="-120" windowWidth="20730" windowHeight="11760" xr2:uid="{6A451689-BAD0-44B0-856D-654AA7CACC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2" i="1"/>
  <c r="Z99" i="1" l="1"/>
  <c r="AF99" i="1" s="1"/>
  <c r="W99" i="1"/>
  <c r="V99" i="1"/>
  <c r="T99" i="1"/>
  <c r="S99" i="1"/>
  <c r="P99" i="1"/>
  <c r="O99" i="1"/>
  <c r="M99" i="1"/>
  <c r="K99" i="1"/>
  <c r="J99" i="1"/>
  <c r="I99" i="1"/>
  <c r="G99" i="1"/>
  <c r="F99" i="1"/>
  <c r="D99" i="1"/>
  <c r="C99" i="1"/>
  <c r="B99" i="1"/>
  <c r="AM98" i="1"/>
  <c r="AK98" i="1" s="1"/>
  <c r="AL98" i="1" s="1"/>
  <c r="W98" i="1"/>
  <c r="V98" i="1"/>
  <c r="T98" i="1"/>
  <c r="S98" i="1"/>
  <c r="P98" i="1"/>
  <c r="O98" i="1"/>
  <c r="M98" i="1"/>
  <c r="K98" i="1"/>
  <c r="J98" i="1"/>
  <c r="I98" i="1"/>
  <c r="G98" i="1"/>
  <c r="F98" i="1"/>
  <c r="D98" i="1"/>
  <c r="C98" i="1"/>
  <c r="B98" i="1"/>
  <c r="AJ97" i="1"/>
  <c r="W97" i="1"/>
  <c r="V97" i="1"/>
  <c r="T97" i="1"/>
  <c r="S97" i="1"/>
  <c r="P97" i="1"/>
  <c r="O97" i="1"/>
  <c r="M97" i="1"/>
  <c r="K97" i="1"/>
  <c r="J97" i="1"/>
  <c r="I97" i="1"/>
  <c r="G97" i="1"/>
  <c r="F97" i="1"/>
  <c r="D97" i="1"/>
  <c r="C97" i="1"/>
  <c r="B97" i="1"/>
  <c r="AO96" i="1"/>
  <c r="W96" i="1"/>
  <c r="V96" i="1"/>
  <c r="T96" i="1"/>
  <c r="S96" i="1"/>
  <c r="P96" i="1"/>
  <c r="O96" i="1"/>
  <c r="M96" i="1"/>
  <c r="K96" i="1"/>
  <c r="J96" i="1"/>
  <c r="I96" i="1"/>
  <c r="G96" i="1"/>
  <c r="F96" i="1"/>
  <c r="D96" i="1"/>
  <c r="C96" i="1"/>
  <c r="B96" i="1"/>
  <c r="AD95" i="1"/>
  <c r="W95" i="1"/>
  <c r="V95" i="1"/>
  <c r="T95" i="1"/>
  <c r="S95" i="1"/>
  <c r="P95" i="1"/>
  <c r="O95" i="1"/>
  <c r="M95" i="1"/>
  <c r="K95" i="1"/>
  <c r="J95" i="1"/>
  <c r="I95" i="1"/>
  <c r="G95" i="1"/>
  <c r="F95" i="1"/>
  <c r="D95" i="1"/>
  <c r="C95" i="1"/>
  <c r="B95" i="1"/>
  <c r="AA94" i="1"/>
  <c r="W94" i="1"/>
  <c r="V94" i="1"/>
  <c r="T94" i="1"/>
  <c r="S94" i="1"/>
  <c r="P94" i="1"/>
  <c r="O94" i="1"/>
  <c r="M94" i="1"/>
  <c r="K94" i="1"/>
  <c r="J94" i="1"/>
  <c r="I94" i="1"/>
  <c r="G94" i="1"/>
  <c r="F94" i="1"/>
  <c r="D94" i="1"/>
  <c r="C94" i="1"/>
  <c r="B94" i="1"/>
  <c r="AJ93" i="1"/>
  <c r="AO93" i="1"/>
  <c r="W93" i="1"/>
  <c r="V93" i="1"/>
  <c r="T93" i="1"/>
  <c r="S93" i="1"/>
  <c r="P93" i="1"/>
  <c r="O93" i="1"/>
  <c r="M93" i="1"/>
  <c r="K93" i="1"/>
  <c r="J93" i="1"/>
  <c r="I93" i="1"/>
  <c r="G93" i="1"/>
  <c r="F93" i="1"/>
  <c r="D93" i="1"/>
  <c r="C93" i="1"/>
  <c r="B93" i="1"/>
  <c r="AO92" i="1"/>
  <c r="W92" i="1"/>
  <c r="V92" i="1"/>
  <c r="T92" i="1"/>
  <c r="S92" i="1"/>
  <c r="P92" i="1"/>
  <c r="O92" i="1"/>
  <c r="M92" i="1"/>
  <c r="K92" i="1"/>
  <c r="J92" i="1"/>
  <c r="I92" i="1"/>
  <c r="G92" i="1"/>
  <c r="F92" i="1"/>
  <c r="D92" i="1"/>
  <c r="C92" i="1"/>
  <c r="B92" i="1"/>
  <c r="Z91" i="1"/>
  <c r="W91" i="1"/>
  <c r="V91" i="1"/>
  <c r="T91" i="1"/>
  <c r="S91" i="1"/>
  <c r="P91" i="1"/>
  <c r="O91" i="1"/>
  <c r="M91" i="1"/>
  <c r="K91" i="1"/>
  <c r="J91" i="1"/>
  <c r="I91" i="1"/>
  <c r="G91" i="1"/>
  <c r="F91" i="1"/>
  <c r="D91" i="1"/>
  <c r="C91" i="1"/>
  <c r="B91" i="1"/>
  <c r="AM90" i="1"/>
  <c r="AK90" i="1" s="1"/>
  <c r="AL90" i="1" s="1"/>
  <c r="W90" i="1"/>
  <c r="V90" i="1"/>
  <c r="T90" i="1"/>
  <c r="S90" i="1"/>
  <c r="P90" i="1"/>
  <c r="O90" i="1"/>
  <c r="M90" i="1"/>
  <c r="K90" i="1"/>
  <c r="J90" i="1"/>
  <c r="I90" i="1"/>
  <c r="G90" i="1"/>
  <c r="F90" i="1"/>
  <c r="D90" i="1"/>
  <c r="C90" i="1"/>
  <c r="B90" i="1"/>
  <c r="AJ89" i="1"/>
  <c r="W89" i="1"/>
  <c r="V89" i="1"/>
  <c r="T89" i="1"/>
  <c r="S89" i="1"/>
  <c r="P89" i="1"/>
  <c r="O89" i="1"/>
  <c r="M89" i="1"/>
  <c r="K89" i="1"/>
  <c r="J89" i="1"/>
  <c r="I89" i="1"/>
  <c r="G89" i="1"/>
  <c r="F89" i="1"/>
  <c r="D89" i="1"/>
  <c r="C89" i="1"/>
  <c r="B89" i="1"/>
  <c r="AO88" i="1"/>
  <c r="W88" i="1"/>
  <c r="V88" i="1"/>
  <c r="T88" i="1"/>
  <c r="S88" i="1"/>
  <c r="P88" i="1"/>
  <c r="O88" i="1"/>
  <c r="M88" i="1"/>
  <c r="K88" i="1"/>
  <c r="J88" i="1"/>
  <c r="I88" i="1"/>
  <c r="G88" i="1"/>
  <c r="F88" i="1"/>
  <c r="D88" i="1"/>
  <c r="C88" i="1"/>
  <c r="B88" i="1"/>
  <c r="AM87" i="1"/>
  <c r="AK87" i="1" s="1"/>
  <c r="AL87" i="1" s="1"/>
  <c r="W87" i="1"/>
  <c r="V87" i="1"/>
  <c r="T87" i="1"/>
  <c r="S87" i="1"/>
  <c r="P87" i="1"/>
  <c r="O87" i="1"/>
  <c r="M87" i="1"/>
  <c r="K87" i="1"/>
  <c r="J87" i="1"/>
  <c r="I87" i="1"/>
  <c r="G87" i="1"/>
  <c r="F87" i="1"/>
  <c r="D87" i="1"/>
  <c r="C87" i="1"/>
  <c r="B87" i="1"/>
  <c r="AA86" i="1"/>
  <c r="W86" i="1"/>
  <c r="V86" i="1"/>
  <c r="T86" i="1"/>
  <c r="S86" i="1"/>
  <c r="P86" i="1"/>
  <c r="O86" i="1"/>
  <c r="M86" i="1"/>
  <c r="K86" i="1"/>
  <c r="J86" i="1"/>
  <c r="I86" i="1"/>
  <c r="G86" i="1"/>
  <c r="F86" i="1"/>
  <c r="D86" i="1"/>
  <c r="C86" i="1"/>
  <c r="B86" i="1"/>
  <c r="AO85" i="1"/>
  <c r="W85" i="1"/>
  <c r="V85" i="1"/>
  <c r="T85" i="1"/>
  <c r="S85" i="1"/>
  <c r="P85" i="1"/>
  <c r="O85" i="1"/>
  <c r="M85" i="1"/>
  <c r="K85" i="1"/>
  <c r="J85" i="1"/>
  <c r="I85" i="1"/>
  <c r="G85" i="1"/>
  <c r="F85" i="1"/>
  <c r="D85" i="1"/>
  <c r="C85" i="1"/>
  <c r="B85" i="1"/>
  <c r="W84" i="1"/>
  <c r="V84" i="1"/>
  <c r="T84" i="1"/>
  <c r="S84" i="1"/>
  <c r="P84" i="1"/>
  <c r="O84" i="1"/>
  <c r="M84" i="1"/>
  <c r="K84" i="1"/>
  <c r="J84" i="1"/>
  <c r="I84" i="1"/>
  <c r="G84" i="1"/>
  <c r="F84" i="1"/>
  <c r="D84" i="1"/>
  <c r="C84" i="1"/>
  <c r="B84" i="1"/>
  <c r="Z83" i="1"/>
  <c r="AF83" i="1" s="1"/>
  <c r="W83" i="1"/>
  <c r="V83" i="1"/>
  <c r="T83" i="1"/>
  <c r="S83" i="1"/>
  <c r="P83" i="1"/>
  <c r="O83" i="1"/>
  <c r="M83" i="1"/>
  <c r="K83" i="1"/>
  <c r="J83" i="1"/>
  <c r="I83" i="1"/>
  <c r="G83" i="1"/>
  <c r="F83" i="1"/>
  <c r="D83" i="1"/>
  <c r="C83" i="1"/>
  <c r="B83" i="1"/>
  <c r="AM82" i="1"/>
  <c r="AK82" i="1" s="1"/>
  <c r="AL82" i="1" s="1"/>
  <c r="W82" i="1"/>
  <c r="V82" i="1"/>
  <c r="T82" i="1"/>
  <c r="S82" i="1"/>
  <c r="P82" i="1"/>
  <c r="O82" i="1"/>
  <c r="M82" i="1"/>
  <c r="K82" i="1"/>
  <c r="J82" i="1"/>
  <c r="I82" i="1"/>
  <c r="G82" i="1"/>
  <c r="F82" i="1"/>
  <c r="D82" i="1"/>
  <c r="C82" i="1"/>
  <c r="B82" i="1"/>
  <c r="AJ81" i="1"/>
  <c r="W81" i="1"/>
  <c r="V81" i="1"/>
  <c r="T81" i="1"/>
  <c r="S81" i="1"/>
  <c r="P81" i="1"/>
  <c r="O81" i="1"/>
  <c r="M81" i="1"/>
  <c r="K81" i="1"/>
  <c r="J81" i="1"/>
  <c r="I81" i="1"/>
  <c r="G81" i="1"/>
  <c r="F81" i="1"/>
  <c r="D81" i="1"/>
  <c r="C81" i="1"/>
  <c r="B81" i="1"/>
  <c r="AO80" i="1"/>
  <c r="AP80" i="1" s="1"/>
  <c r="W80" i="1"/>
  <c r="V80" i="1"/>
  <c r="T80" i="1"/>
  <c r="S80" i="1"/>
  <c r="P80" i="1"/>
  <c r="O80" i="1"/>
  <c r="M80" i="1"/>
  <c r="K80" i="1"/>
  <c r="J80" i="1"/>
  <c r="I80" i="1"/>
  <c r="G80" i="1"/>
  <c r="F80" i="1"/>
  <c r="D80" i="1"/>
  <c r="C80" i="1"/>
  <c r="B80" i="1"/>
  <c r="AO79" i="1"/>
  <c r="AJ79" i="1"/>
  <c r="AI79" i="1" s="1"/>
  <c r="W79" i="1"/>
  <c r="V79" i="1"/>
  <c r="T79" i="1"/>
  <c r="S79" i="1"/>
  <c r="P79" i="1"/>
  <c r="O79" i="1"/>
  <c r="M79" i="1"/>
  <c r="K79" i="1"/>
  <c r="J79" i="1"/>
  <c r="I79" i="1"/>
  <c r="G79" i="1"/>
  <c r="F79" i="1"/>
  <c r="D79" i="1"/>
  <c r="C79" i="1"/>
  <c r="B79" i="1"/>
  <c r="AO78" i="1"/>
  <c r="W78" i="1"/>
  <c r="V78" i="1"/>
  <c r="T78" i="1"/>
  <c r="S78" i="1"/>
  <c r="P78" i="1"/>
  <c r="O78" i="1"/>
  <c r="M78" i="1"/>
  <c r="K78" i="1"/>
  <c r="J78" i="1"/>
  <c r="I78" i="1"/>
  <c r="G78" i="1"/>
  <c r="F78" i="1"/>
  <c r="D78" i="1"/>
  <c r="C78" i="1"/>
  <c r="B78" i="1"/>
  <c r="AO77" i="1"/>
  <c r="AN77" i="1" s="1"/>
  <c r="W77" i="1"/>
  <c r="V77" i="1"/>
  <c r="T77" i="1"/>
  <c r="S77" i="1"/>
  <c r="P77" i="1"/>
  <c r="O77" i="1"/>
  <c r="M77" i="1"/>
  <c r="K77" i="1"/>
  <c r="J77" i="1"/>
  <c r="I77" i="1"/>
  <c r="G77" i="1"/>
  <c r="F77" i="1"/>
  <c r="D77" i="1"/>
  <c r="C77" i="1"/>
  <c r="B77" i="1"/>
  <c r="Z76" i="1"/>
  <c r="W76" i="1"/>
  <c r="V76" i="1"/>
  <c r="T76" i="1"/>
  <c r="S76" i="1"/>
  <c r="P76" i="1"/>
  <c r="O76" i="1"/>
  <c r="M76" i="1"/>
  <c r="K76" i="1"/>
  <c r="J76" i="1"/>
  <c r="I76" i="1"/>
  <c r="G76" i="1"/>
  <c r="F76" i="1"/>
  <c r="D76" i="1"/>
  <c r="C76" i="1"/>
  <c r="B76" i="1"/>
  <c r="AG75" i="1"/>
  <c r="W75" i="1"/>
  <c r="V75" i="1"/>
  <c r="T75" i="1"/>
  <c r="S75" i="1"/>
  <c r="P75" i="1"/>
  <c r="O75" i="1"/>
  <c r="M75" i="1"/>
  <c r="K75" i="1"/>
  <c r="J75" i="1"/>
  <c r="I75" i="1"/>
  <c r="G75" i="1"/>
  <c r="F75" i="1"/>
  <c r="D75" i="1"/>
  <c r="C75" i="1"/>
  <c r="B75" i="1"/>
  <c r="AG74" i="1"/>
  <c r="W74" i="1"/>
  <c r="V74" i="1"/>
  <c r="T74" i="1"/>
  <c r="S74" i="1"/>
  <c r="P74" i="1"/>
  <c r="O74" i="1"/>
  <c r="M74" i="1"/>
  <c r="K74" i="1"/>
  <c r="J74" i="1"/>
  <c r="I74" i="1"/>
  <c r="G74" i="1"/>
  <c r="F74" i="1"/>
  <c r="D74" i="1"/>
  <c r="C74" i="1"/>
  <c r="B74" i="1"/>
  <c r="AJ73" i="1"/>
  <c r="AI73" i="1" s="1"/>
  <c r="W73" i="1"/>
  <c r="V73" i="1"/>
  <c r="T73" i="1"/>
  <c r="S73" i="1"/>
  <c r="P73" i="1"/>
  <c r="O73" i="1"/>
  <c r="M73" i="1"/>
  <c r="K73" i="1"/>
  <c r="J73" i="1"/>
  <c r="I73" i="1"/>
  <c r="G73" i="1"/>
  <c r="F73" i="1"/>
  <c r="D73" i="1"/>
  <c r="C73" i="1"/>
  <c r="B73" i="1"/>
  <c r="AO72" i="1"/>
  <c r="AP72" i="1" s="1"/>
  <c r="W72" i="1"/>
  <c r="V72" i="1"/>
  <c r="T72" i="1"/>
  <c r="S72" i="1"/>
  <c r="P72" i="1"/>
  <c r="O72" i="1"/>
  <c r="M72" i="1"/>
  <c r="K72" i="1"/>
  <c r="J72" i="1"/>
  <c r="I72" i="1"/>
  <c r="G72" i="1"/>
  <c r="F72" i="1"/>
  <c r="D72" i="1"/>
  <c r="C72" i="1"/>
  <c r="B72" i="1"/>
  <c r="AG71" i="1"/>
  <c r="W71" i="1"/>
  <c r="V71" i="1"/>
  <c r="T71" i="1"/>
  <c r="S71" i="1"/>
  <c r="P71" i="1"/>
  <c r="O71" i="1"/>
  <c r="M71" i="1"/>
  <c r="K71" i="1"/>
  <c r="J71" i="1"/>
  <c r="I71" i="1"/>
  <c r="G71" i="1"/>
  <c r="F71" i="1"/>
  <c r="D71" i="1"/>
  <c r="C71" i="1"/>
  <c r="B71" i="1"/>
  <c r="W70" i="1"/>
  <c r="V70" i="1"/>
  <c r="T70" i="1"/>
  <c r="S70" i="1"/>
  <c r="P70" i="1"/>
  <c r="O70" i="1"/>
  <c r="M70" i="1"/>
  <c r="K70" i="1"/>
  <c r="J70" i="1"/>
  <c r="I70" i="1"/>
  <c r="G70" i="1"/>
  <c r="F70" i="1"/>
  <c r="D70" i="1"/>
  <c r="C70" i="1"/>
  <c r="B70" i="1"/>
  <c r="W69" i="1"/>
  <c r="V69" i="1"/>
  <c r="T69" i="1"/>
  <c r="S69" i="1"/>
  <c r="P69" i="1"/>
  <c r="O69" i="1"/>
  <c r="M69" i="1"/>
  <c r="K69" i="1"/>
  <c r="J69" i="1"/>
  <c r="I69" i="1"/>
  <c r="G69" i="1"/>
  <c r="F69" i="1"/>
  <c r="D69" i="1"/>
  <c r="C69" i="1"/>
  <c r="B69" i="1"/>
  <c r="Z68" i="1"/>
  <c r="W68" i="1"/>
  <c r="V68" i="1"/>
  <c r="T68" i="1"/>
  <c r="S68" i="1"/>
  <c r="P68" i="1"/>
  <c r="O68" i="1"/>
  <c r="M68" i="1"/>
  <c r="K68" i="1"/>
  <c r="J68" i="1"/>
  <c r="I68" i="1"/>
  <c r="G68" i="1"/>
  <c r="F68" i="1"/>
  <c r="D68" i="1"/>
  <c r="C68" i="1"/>
  <c r="B68" i="1"/>
  <c r="AD67" i="1"/>
  <c r="W67" i="1"/>
  <c r="V67" i="1"/>
  <c r="T67" i="1"/>
  <c r="S67" i="1"/>
  <c r="P67" i="1"/>
  <c r="O67" i="1"/>
  <c r="M67" i="1"/>
  <c r="K67" i="1"/>
  <c r="J67" i="1"/>
  <c r="I67" i="1"/>
  <c r="G67" i="1"/>
  <c r="F67" i="1"/>
  <c r="D67" i="1"/>
  <c r="C67" i="1"/>
  <c r="B67" i="1"/>
  <c r="AA66" i="1"/>
  <c r="W66" i="1"/>
  <c r="V66" i="1"/>
  <c r="T66" i="1"/>
  <c r="S66" i="1"/>
  <c r="P66" i="1"/>
  <c r="O66" i="1"/>
  <c r="M66" i="1"/>
  <c r="K66" i="1"/>
  <c r="J66" i="1"/>
  <c r="I66" i="1"/>
  <c r="G66" i="1"/>
  <c r="F66" i="1"/>
  <c r="D66" i="1"/>
  <c r="C66" i="1"/>
  <c r="B66" i="1"/>
  <c r="AO65" i="1"/>
  <c r="W65" i="1"/>
  <c r="V65" i="1"/>
  <c r="T65" i="1"/>
  <c r="S65" i="1"/>
  <c r="P65" i="1"/>
  <c r="O65" i="1"/>
  <c r="M65" i="1"/>
  <c r="K65" i="1"/>
  <c r="J65" i="1"/>
  <c r="I65" i="1"/>
  <c r="G65" i="1"/>
  <c r="F65" i="1"/>
  <c r="D65" i="1"/>
  <c r="C65" i="1"/>
  <c r="B65" i="1"/>
  <c r="W64" i="1"/>
  <c r="V64" i="1"/>
  <c r="T64" i="1"/>
  <c r="S64" i="1"/>
  <c r="P64" i="1"/>
  <c r="O64" i="1"/>
  <c r="M64" i="1"/>
  <c r="K64" i="1"/>
  <c r="J64" i="1"/>
  <c r="I64" i="1"/>
  <c r="G64" i="1"/>
  <c r="F64" i="1"/>
  <c r="D64" i="1"/>
  <c r="C64" i="1"/>
  <c r="B64" i="1"/>
  <c r="Z63" i="1"/>
  <c r="W63" i="1"/>
  <c r="V63" i="1"/>
  <c r="T63" i="1"/>
  <c r="S63" i="1"/>
  <c r="P63" i="1"/>
  <c r="O63" i="1"/>
  <c r="M63" i="1"/>
  <c r="K63" i="1"/>
  <c r="J63" i="1"/>
  <c r="I63" i="1"/>
  <c r="G63" i="1"/>
  <c r="F63" i="1"/>
  <c r="D63" i="1"/>
  <c r="C63" i="1"/>
  <c r="B63" i="1"/>
  <c r="AM62" i="1"/>
  <c r="AK62" i="1" s="1"/>
  <c r="AL62" i="1" s="1"/>
  <c r="W62" i="1"/>
  <c r="V62" i="1"/>
  <c r="T62" i="1"/>
  <c r="S62" i="1"/>
  <c r="P62" i="1"/>
  <c r="O62" i="1"/>
  <c r="M62" i="1"/>
  <c r="K62" i="1"/>
  <c r="J62" i="1"/>
  <c r="I62" i="1"/>
  <c r="G62" i="1"/>
  <c r="F62" i="1"/>
  <c r="D62" i="1"/>
  <c r="C62" i="1"/>
  <c r="B62" i="1"/>
  <c r="AJ61" i="1"/>
  <c r="AI61" i="1" s="1"/>
  <c r="W61" i="1"/>
  <c r="V61" i="1"/>
  <c r="T61" i="1"/>
  <c r="S61" i="1"/>
  <c r="P61" i="1"/>
  <c r="O61" i="1"/>
  <c r="M61" i="1"/>
  <c r="K61" i="1"/>
  <c r="J61" i="1"/>
  <c r="I61" i="1"/>
  <c r="G61" i="1"/>
  <c r="F61" i="1"/>
  <c r="D61" i="1"/>
  <c r="C61" i="1"/>
  <c r="B61" i="1"/>
  <c r="AO60" i="1"/>
  <c r="W60" i="1"/>
  <c r="V60" i="1"/>
  <c r="T60" i="1"/>
  <c r="S60" i="1"/>
  <c r="P60" i="1"/>
  <c r="O60" i="1"/>
  <c r="M60" i="1"/>
  <c r="K60" i="1"/>
  <c r="J60" i="1"/>
  <c r="I60" i="1"/>
  <c r="G60" i="1"/>
  <c r="F60" i="1"/>
  <c r="D60" i="1"/>
  <c r="C60" i="1"/>
  <c r="B60" i="1"/>
  <c r="AD59" i="1"/>
  <c r="W59" i="1"/>
  <c r="V59" i="1"/>
  <c r="T59" i="1"/>
  <c r="S59" i="1"/>
  <c r="P59" i="1"/>
  <c r="O59" i="1"/>
  <c r="M59" i="1"/>
  <c r="K59" i="1"/>
  <c r="J59" i="1"/>
  <c r="I59" i="1"/>
  <c r="G59" i="1"/>
  <c r="F59" i="1"/>
  <c r="D59" i="1"/>
  <c r="C59" i="1"/>
  <c r="B59" i="1"/>
  <c r="AG58" i="1"/>
  <c r="W58" i="1"/>
  <c r="V58" i="1"/>
  <c r="T58" i="1"/>
  <c r="S58" i="1"/>
  <c r="P58" i="1"/>
  <c r="O58" i="1"/>
  <c r="M58" i="1"/>
  <c r="K58" i="1"/>
  <c r="J58" i="1"/>
  <c r="I58" i="1"/>
  <c r="G58" i="1"/>
  <c r="F58" i="1"/>
  <c r="D58" i="1"/>
  <c r="C58" i="1"/>
  <c r="B58" i="1"/>
  <c r="AG57" i="1"/>
  <c r="W57" i="1"/>
  <c r="V57" i="1"/>
  <c r="T57" i="1"/>
  <c r="S57" i="1"/>
  <c r="P57" i="1"/>
  <c r="O57" i="1"/>
  <c r="M57" i="1"/>
  <c r="K57" i="1"/>
  <c r="J57" i="1"/>
  <c r="I57" i="1"/>
  <c r="G57" i="1"/>
  <c r="F57" i="1"/>
  <c r="D57" i="1"/>
  <c r="C57" i="1"/>
  <c r="B57" i="1"/>
  <c r="Z56" i="1"/>
  <c r="W56" i="1"/>
  <c r="V56" i="1"/>
  <c r="T56" i="1"/>
  <c r="S56" i="1"/>
  <c r="P56" i="1"/>
  <c r="O56" i="1"/>
  <c r="M56" i="1"/>
  <c r="K56" i="1"/>
  <c r="J56" i="1"/>
  <c r="I56" i="1"/>
  <c r="G56" i="1"/>
  <c r="F56" i="1"/>
  <c r="D56" i="1"/>
  <c r="C56" i="1"/>
  <c r="B56" i="1"/>
  <c r="AG55" i="1"/>
  <c r="W55" i="1"/>
  <c r="V55" i="1"/>
  <c r="T55" i="1"/>
  <c r="S55" i="1"/>
  <c r="P55" i="1"/>
  <c r="O55" i="1"/>
  <c r="M55" i="1"/>
  <c r="K55" i="1"/>
  <c r="J55" i="1"/>
  <c r="I55" i="1"/>
  <c r="G55" i="1"/>
  <c r="F55" i="1"/>
  <c r="D55" i="1"/>
  <c r="C55" i="1"/>
  <c r="B55" i="1"/>
  <c r="AG54" i="1"/>
  <c r="W54" i="1"/>
  <c r="V54" i="1"/>
  <c r="T54" i="1"/>
  <c r="S54" i="1"/>
  <c r="P54" i="1"/>
  <c r="O54" i="1"/>
  <c r="M54" i="1"/>
  <c r="K54" i="1"/>
  <c r="J54" i="1"/>
  <c r="I54" i="1"/>
  <c r="G54" i="1"/>
  <c r="F54" i="1"/>
  <c r="D54" i="1"/>
  <c r="C54" i="1"/>
  <c r="B54" i="1"/>
  <c r="AJ53" i="1"/>
  <c r="AI53" i="1" s="1"/>
  <c r="W53" i="1"/>
  <c r="V53" i="1"/>
  <c r="T53" i="1"/>
  <c r="S53" i="1"/>
  <c r="P53" i="1"/>
  <c r="O53" i="1"/>
  <c r="M53" i="1"/>
  <c r="K53" i="1"/>
  <c r="J53" i="1"/>
  <c r="I53" i="1"/>
  <c r="G53" i="1"/>
  <c r="F53" i="1"/>
  <c r="D53" i="1"/>
  <c r="C53" i="1"/>
  <c r="B53" i="1"/>
  <c r="AO52" i="1"/>
  <c r="AP52" i="1" s="1"/>
  <c r="W52" i="1"/>
  <c r="V52" i="1"/>
  <c r="T52" i="1"/>
  <c r="S52" i="1"/>
  <c r="P52" i="1"/>
  <c r="O52" i="1"/>
  <c r="M52" i="1"/>
  <c r="K52" i="1"/>
  <c r="J52" i="1"/>
  <c r="I52" i="1"/>
  <c r="G52" i="1"/>
  <c r="F52" i="1"/>
  <c r="D52" i="1"/>
  <c r="C52" i="1"/>
  <c r="B52" i="1"/>
  <c r="AG51" i="1"/>
  <c r="W51" i="1"/>
  <c r="V51" i="1"/>
  <c r="T51" i="1"/>
  <c r="S51" i="1"/>
  <c r="P51" i="1"/>
  <c r="O51" i="1"/>
  <c r="M51" i="1"/>
  <c r="K51" i="1"/>
  <c r="J51" i="1"/>
  <c r="I51" i="1"/>
  <c r="G51" i="1"/>
  <c r="F51" i="1"/>
  <c r="D51" i="1"/>
  <c r="C51" i="1"/>
  <c r="B51" i="1"/>
  <c r="AG50" i="1"/>
  <c r="W50" i="1"/>
  <c r="V50" i="1"/>
  <c r="T50" i="1"/>
  <c r="S50" i="1"/>
  <c r="P50" i="1"/>
  <c r="O50" i="1"/>
  <c r="M50" i="1"/>
  <c r="K50" i="1"/>
  <c r="J50" i="1"/>
  <c r="I50" i="1"/>
  <c r="G50" i="1"/>
  <c r="F50" i="1"/>
  <c r="D50" i="1"/>
  <c r="C50" i="1"/>
  <c r="B50" i="1"/>
  <c r="AO49" i="1"/>
  <c r="AN49" i="1" s="1"/>
  <c r="W49" i="1"/>
  <c r="V49" i="1"/>
  <c r="T49" i="1"/>
  <c r="S49" i="1"/>
  <c r="P49" i="1"/>
  <c r="O49" i="1"/>
  <c r="M49" i="1"/>
  <c r="K49" i="1"/>
  <c r="J49" i="1"/>
  <c r="I49" i="1"/>
  <c r="G49" i="1"/>
  <c r="F49" i="1"/>
  <c r="D49" i="1"/>
  <c r="C49" i="1"/>
  <c r="B49" i="1"/>
  <c r="Z48" i="1"/>
  <c r="W48" i="1"/>
  <c r="V48" i="1"/>
  <c r="T48" i="1"/>
  <c r="S48" i="1"/>
  <c r="P48" i="1"/>
  <c r="O48" i="1"/>
  <c r="M48" i="1"/>
  <c r="K48" i="1"/>
  <c r="J48" i="1"/>
  <c r="I48" i="1"/>
  <c r="G48" i="1"/>
  <c r="F48" i="1"/>
  <c r="D48" i="1"/>
  <c r="C48" i="1"/>
  <c r="B48" i="1"/>
  <c r="AO47" i="1"/>
  <c r="W47" i="1"/>
  <c r="V47" i="1"/>
  <c r="T47" i="1"/>
  <c r="S47" i="1"/>
  <c r="P47" i="1"/>
  <c r="O47" i="1"/>
  <c r="M47" i="1"/>
  <c r="K47" i="1"/>
  <c r="J47" i="1"/>
  <c r="I47" i="1"/>
  <c r="G47" i="1"/>
  <c r="F47" i="1"/>
  <c r="D47" i="1"/>
  <c r="C47" i="1"/>
  <c r="B47" i="1"/>
  <c r="AA46" i="1"/>
  <c r="AC46" i="1" s="1"/>
  <c r="W46" i="1"/>
  <c r="V46" i="1"/>
  <c r="T46" i="1"/>
  <c r="S46" i="1"/>
  <c r="P46" i="1"/>
  <c r="O46" i="1"/>
  <c r="M46" i="1"/>
  <c r="K46" i="1"/>
  <c r="J46" i="1"/>
  <c r="I46" i="1"/>
  <c r="G46" i="1"/>
  <c r="F46" i="1"/>
  <c r="D46" i="1"/>
  <c r="C46" i="1"/>
  <c r="B46" i="1"/>
  <c r="AJ45" i="1"/>
  <c r="AI45" i="1" s="1"/>
  <c r="W45" i="1"/>
  <c r="V45" i="1"/>
  <c r="T45" i="1"/>
  <c r="S45" i="1"/>
  <c r="P45" i="1"/>
  <c r="O45" i="1"/>
  <c r="M45" i="1"/>
  <c r="K45" i="1"/>
  <c r="J45" i="1"/>
  <c r="I45" i="1"/>
  <c r="G45" i="1"/>
  <c r="F45" i="1"/>
  <c r="D45" i="1"/>
  <c r="C45" i="1"/>
  <c r="B45" i="1"/>
  <c r="AJ44" i="1"/>
  <c r="W44" i="1"/>
  <c r="V44" i="1"/>
  <c r="T44" i="1"/>
  <c r="S44" i="1"/>
  <c r="P44" i="1"/>
  <c r="O44" i="1"/>
  <c r="M44" i="1"/>
  <c r="K44" i="1"/>
  <c r="J44" i="1"/>
  <c r="I44" i="1"/>
  <c r="G44" i="1"/>
  <c r="F44" i="1"/>
  <c r="D44" i="1"/>
  <c r="C44" i="1"/>
  <c r="B44" i="1"/>
  <c r="AO43" i="1"/>
  <c r="W43" i="1"/>
  <c r="V43" i="1"/>
  <c r="T43" i="1"/>
  <c r="S43" i="1"/>
  <c r="P43" i="1"/>
  <c r="O43" i="1"/>
  <c r="M43" i="1"/>
  <c r="K43" i="1"/>
  <c r="J43" i="1"/>
  <c r="I43" i="1"/>
  <c r="G43" i="1"/>
  <c r="F43" i="1"/>
  <c r="D43" i="1"/>
  <c r="C43" i="1"/>
  <c r="B43" i="1"/>
  <c r="AD42" i="1"/>
  <c r="W42" i="1"/>
  <c r="V42" i="1"/>
  <c r="T42" i="1"/>
  <c r="S42" i="1"/>
  <c r="P42" i="1"/>
  <c r="O42" i="1"/>
  <c r="M42" i="1"/>
  <c r="K42" i="1"/>
  <c r="J42" i="1"/>
  <c r="I42" i="1"/>
  <c r="G42" i="1"/>
  <c r="F42" i="1"/>
  <c r="D42" i="1"/>
  <c r="C42" i="1"/>
  <c r="B42" i="1"/>
  <c r="AA41" i="1"/>
  <c r="W41" i="1"/>
  <c r="V41" i="1"/>
  <c r="T41" i="1"/>
  <c r="S41" i="1"/>
  <c r="P41" i="1"/>
  <c r="O41" i="1"/>
  <c r="M41" i="1"/>
  <c r="K41" i="1"/>
  <c r="J41" i="1"/>
  <c r="I41" i="1"/>
  <c r="G41" i="1"/>
  <c r="F41" i="1"/>
  <c r="D41" i="1"/>
  <c r="C41" i="1"/>
  <c r="B41" i="1"/>
  <c r="Z40" i="1"/>
  <c r="W40" i="1"/>
  <c r="V40" i="1"/>
  <c r="T40" i="1"/>
  <c r="S40" i="1"/>
  <c r="P40" i="1"/>
  <c r="O40" i="1"/>
  <c r="M40" i="1"/>
  <c r="K40" i="1"/>
  <c r="J40" i="1"/>
  <c r="I40" i="1"/>
  <c r="G40" i="1"/>
  <c r="F40" i="1"/>
  <c r="D40" i="1"/>
  <c r="C40" i="1"/>
  <c r="B40" i="1"/>
  <c r="AO39" i="1"/>
  <c r="W39" i="1"/>
  <c r="V39" i="1"/>
  <c r="T39" i="1"/>
  <c r="S39" i="1"/>
  <c r="P39" i="1"/>
  <c r="O39" i="1"/>
  <c r="M39" i="1"/>
  <c r="K39" i="1"/>
  <c r="J39" i="1"/>
  <c r="I39" i="1"/>
  <c r="G39" i="1"/>
  <c r="F39" i="1"/>
  <c r="D39" i="1"/>
  <c r="C39" i="1"/>
  <c r="B39" i="1"/>
  <c r="AO38" i="1"/>
  <c r="W38" i="1"/>
  <c r="V38" i="1"/>
  <c r="T38" i="1"/>
  <c r="S38" i="1"/>
  <c r="P38" i="1"/>
  <c r="O38" i="1"/>
  <c r="M38" i="1"/>
  <c r="K38" i="1"/>
  <c r="J38" i="1"/>
  <c r="I38" i="1"/>
  <c r="G38" i="1"/>
  <c r="F38" i="1"/>
  <c r="D38" i="1"/>
  <c r="C38" i="1"/>
  <c r="B38" i="1"/>
  <c r="AO37" i="1"/>
  <c r="W37" i="1"/>
  <c r="V37" i="1"/>
  <c r="T37" i="1"/>
  <c r="S37" i="1"/>
  <c r="P37" i="1"/>
  <c r="O37" i="1"/>
  <c r="M37" i="1"/>
  <c r="K37" i="1"/>
  <c r="J37" i="1"/>
  <c r="I37" i="1"/>
  <c r="G37" i="1"/>
  <c r="F37" i="1"/>
  <c r="D37" i="1"/>
  <c r="C37" i="1"/>
  <c r="B37" i="1"/>
  <c r="AJ36" i="1"/>
  <c r="W36" i="1"/>
  <c r="V36" i="1"/>
  <c r="T36" i="1"/>
  <c r="S36" i="1"/>
  <c r="P36" i="1"/>
  <c r="O36" i="1"/>
  <c r="M36" i="1"/>
  <c r="K36" i="1"/>
  <c r="J36" i="1"/>
  <c r="I36" i="1"/>
  <c r="G36" i="1"/>
  <c r="F36" i="1"/>
  <c r="D36" i="1"/>
  <c r="C36" i="1"/>
  <c r="B36" i="1"/>
  <c r="AO35" i="1"/>
  <c r="W35" i="1"/>
  <c r="V35" i="1"/>
  <c r="T35" i="1"/>
  <c r="S35" i="1"/>
  <c r="P35" i="1"/>
  <c r="O35" i="1"/>
  <c r="M35" i="1"/>
  <c r="K35" i="1"/>
  <c r="J35" i="1"/>
  <c r="I35" i="1"/>
  <c r="G35" i="1"/>
  <c r="F35" i="1"/>
  <c r="D35" i="1"/>
  <c r="C35" i="1"/>
  <c r="B35" i="1"/>
  <c r="AO34" i="1"/>
  <c r="W34" i="1"/>
  <c r="V34" i="1"/>
  <c r="T34" i="1"/>
  <c r="S34" i="1"/>
  <c r="P34" i="1"/>
  <c r="O34" i="1"/>
  <c r="M34" i="1"/>
  <c r="K34" i="1"/>
  <c r="J34" i="1"/>
  <c r="I34" i="1"/>
  <c r="G34" i="1"/>
  <c r="F34" i="1"/>
  <c r="D34" i="1"/>
  <c r="C34" i="1"/>
  <c r="B34" i="1"/>
  <c r="AA33" i="1"/>
  <c r="AC33" i="1" s="1"/>
  <c r="W33" i="1"/>
  <c r="V33" i="1"/>
  <c r="T33" i="1"/>
  <c r="S33" i="1"/>
  <c r="P33" i="1"/>
  <c r="O33" i="1"/>
  <c r="M33" i="1"/>
  <c r="K33" i="1"/>
  <c r="J33" i="1"/>
  <c r="I33" i="1"/>
  <c r="G33" i="1"/>
  <c r="F33" i="1"/>
  <c r="D33" i="1"/>
  <c r="C33" i="1"/>
  <c r="B33" i="1"/>
  <c r="AD32" i="1"/>
  <c r="W32" i="1"/>
  <c r="V32" i="1"/>
  <c r="T32" i="1"/>
  <c r="S32" i="1"/>
  <c r="P32" i="1"/>
  <c r="O32" i="1"/>
  <c r="M32" i="1"/>
  <c r="K32" i="1"/>
  <c r="J32" i="1"/>
  <c r="I32" i="1"/>
  <c r="G32" i="1"/>
  <c r="F32" i="1"/>
  <c r="D32" i="1"/>
  <c r="C32" i="1"/>
  <c r="B32" i="1"/>
  <c r="AO31" i="1"/>
  <c r="AP31" i="1" s="1"/>
  <c r="W31" i="1"/>
  <c r="V31" i="1"/>
  <c r="T31" i="1"/>
  <c r="S31" i="1"/>
  <c r="P31" i="1"/>
  <c r="O31" i="1"/>
  <c r="M31" i="1"/>
  <c r="K31" i="1"/>
  <c r="J31" i="1"/>
  <c r="I31" i="1"/>
  <c r="G31" i="1"/>
  <c r="F31" i="1"/>
  <c r="D31" i="1"/>
  <c r="C31" i="1"/>
  <c r="B31" i="1"/>
  <c r="AO30" i="1"/>
  <c r="AP30" i="1" s="1"/>
  <c r="W30" i="1"/>
  <c r="V30" i="1"/>
  <c r="T30" i="1"/>
  <c r="S30" i="1"/>
  <c r="P30" i="1"/>
  <c r="O30" i="1"/>
  <c r="M30" i="1"/>
  <c r="K30" i="1"/>
  <c r="J30" i="1"/>
  <c r="I30" i="1"/>
  <c r="G30" i="1"/>
  <c r="F30" i="1"/>
  <c r="D30" i="1"/>
  <c r="C30" i="1"/>
  <c r="B30" i="1"/>
  <c r="AJ29" i="1"/>
  <c r="W29" i="1"/>
  <c r="V29" i="1"/>
  <c r="T29" i="1"/>
  <c r="S29" i="1"/>
  <c r="P29" i="1"/>
  <c r="O29" i="1"/>
  <c r="M29" i="1"/>
  <c r="K29" i="1"/>
  <c r="J29" i="1"/>
  <c r="I29" i="1"/>
  <c r="G29" i="1"/>
  <c r="F29" i="1"/>
  <c r="D29" i="1"/>
  <c r="C29" i="1"/>
  <c r="B29" i="1"/>
  <c r="AM28" i="1"/>
  <c r="AK28" i="1" s="1"/>
  <c r="AL28" i="1" s="1"/>
  <c r="W28" i="1"/>
  <c r="V28" i="1"/>
  <c r="T28" i="1"/>
  <c r="S28" i="1"/>
  <c r="P28" i="1"/>
  <c r="O28" i="1"/>
  <c r="M28" i="1"/>
  <c r="K28" i="1"/>
  <c r="J28" i="1"/>
  <c r="I28" i="1"/>
  <c r="G28" i="1"/>
  <c r="F28" i="1"/>
  <c r="D28" i="1"/>
  <c r="C28" i="1"/>
  <c r="B28" i="1"/>
  <c r="AO27" i="1"/>
  <c r="AN27" i="1" s="1"/>
  <c r="W27" i="1"/>
  <c r="V27" i="1"/>
  <c r="T27" i="1"/>
  <c r="S27" i="1"/>
  <c r="P27" i="1"/>
  <c r="O27" i="1"/>
  <c r="M27" i="1"/>
  <c r="K27" i="1"/>
  <c r="J27" i="1"/>
  <c r="I27" i="1"/>
  <c r="G27" i="1"/>
  <c r="F27" i="1"/>
  <c r="D27" i="1"/>
  <c r="C27" i="1"/>
  <c r="B27" i="1"/>
  <c r="AJ26" i="1"/>
  <c r="W26" i="1"/>
  <c r="V26" i="1"/>
  <c r="T26" i="1"/>
  <c r="S26" i="1"/>
  <c r="P26" i="1"/>
  <c r="O26" i="1"/>
  <c r="M26" i="1"/>
  <c r="K26" i="1"/>
  <c r="J26" i="1"/>
  <c r="I26" i="1"/>
  <c r="G26" i="1"/>
  <c r="F26" i="1"/>
  <c r="D26" i="1"/>
  <c r="C26" i="1"/>
  <c r="B26" i="1"/>
  <c r="AJ25" i="1"/>
  <c r="W25" i="1"/>
  <c r="V25" i="1"/>
  <c r="T25" i="1"/>
  <c r="S25" i="1"/>
  <c r="P25" i="1"/>
  <c r="O25" i="1"/>
  <c r="M25" i="1"/>
  <c r="K25" i="1"/>
  <c r="J25" i="1"/>
  <c r="I25" i="1"/>
  <c r="G25" i="1"/>
  <c r="F25" i="1"/>
  <c r="D25" i="1"/>
  <c r="C25" i="1"/>
  <c r="B25" i="1"/>
  <c r="AG24" i="1"/>
  <c r="W24" i="1"/>
  <c r="V24" i="1"/>
  <c r="T24" i="1"/>
  <c r="S24" i="1"/>
  <c r="P24" i="1"/>
  <c r="O24" i="1"/>
  <c r="M24" i="1"/>
  <c r="K24" i="1"/>
  <c r="J24" i="1"/>
  <c r="I24" i="1"/>
  <c r="G24" i="1"/>
  <c r="F24" i="1"/>
  <c r="D24" i="1"/>
  <c r="C24" i="1"/>
  <c r="B24" i="1"/>
  <c r="AO23" i="1"/>
  <c r="AP23" i="1" s="1"/>
  <c r="W23" i="1"/>
  <c r="V23" i="1"/>
  <c r="T23" i="1"/>
  <c r="S23" i="1"/>
  <c r="P23" i="1"/>
  <c r="O23" i="1"/>
  <c r="M23" i="1"/>
  <c r="K23" i="1"/>
  <c r="J23" i="1"/>
  <c r="I23" i="1"/>
  <c r="G23" i="1"/>
  <c r="F23" i="1"/>
  <c r="D23" i="1"/>
  <c r="C23" i="1"/>
  <c r="B23" i="1"/>
  <c r="AO22" i="1"/>
  <c r="AN22" i="1" s="1"/>
  <c r="W22" i="1"/>
  <c r="V22" i="1"/>
  <c r="T22" i="1"/>
  <c r="S22" i="1"/>
  <c r="P22" i="1"/>
  <c r="O22" i="1"/>
  <c r="M22" i="1"/>
  <c r="K22" i="1"/>
  <c r="J22" i="1"/>
  <c r="I22" i="1"/>
  <c r="G22" i="1"/>
  <c r="F22" i="1"/>
  <c r="D22" i="1"/>
  <c r="C22" i="1"/>
  <c r="B22" i="1"/>
  <c r="AG21" i="1"/>
  <c r="W21" i="1"/>
  <c r="V21" i="1"/>
  <c r="T21" i="1"/>
  <c r="S21" i="1"/>
  <c r="P21" i="1"/>
  <c r="O21" i="1"/>
  <c r="M21" i="1"/>
  <c r="K21" i="1"/>
  <c r="J21" i="1"/>
  <c r="I21" i="1"/>
  <c r="G21" i="1"/>
  <c r="F21" i="1"/>
  <c r="D21" i="1"/>
  <c r="C21" i="1"/>
  <c r="B21" i="1"/>
  <c r="AG20" i="1"/>
  <c r="W20" i="1"/>
  <c r="V20" i="1"/>
  <c r="T20" i="1"/>
  <c r="S20" i="1"/>
  <c r="P20" i="1"/>
  <c r="O20" i="1"/>
  <c r="M20" i="1"/>
  <c r="K20" i="1"/>
  <c r="J20" i="1"/>
  <c r="I20" i="1"/>
  <c r="G20" i="1"/>
  <c r="F20" i="1"/>
  <c r="D20" i="1"/>
  <c r="C20" i="1"/>
  <c r="B20" i="1"/>
  <c r="AG19" i="1"/>
  <c r="W19" i="1"/>
  <c r="V19" i="1"/>
  <c r="T19" i="1"/>
  <c r="S19" i="1"/>
  <c r="P19" i="1"/>
  <c r="O19" i="1"/>
  <c r="M19" i="1"/>
  <c r="K19" i="1"/>
  <c r="J19" i="1"/>
  <c r="I19" i="1"/>
  <c r="G19" i="1"/>
  <c r="F19" i="1"/>
  <c r="D19" i="1"/>
  <c r="C19" i="1"/>
  <c r="B19" i="1"/>
  <c r="Z18" i="1"/>
  <c r="W18" i="1"/>
  <c r="V18" i="1"/>
  <c r="T18" i="1"/>
  <c r="S18" i="1"/>
  <c r="P18" i="1"/>
  <c r="O18" i="1"/>
  <c r="M18" i="1"/>
  <c r="K18" i="1"/>
  <c r="J18" i="1"/>
  <c r="I18" i="1"/>
  <c r="G18" i="1"/>
  <c r="F18" i="1"/>
  <c r="D18" i="1"/>
  <c r="C18" i="1"/>
  <c r="B18" i="1"/>
  <c r="AG17" i="1"/>
  <c r="W17" i="1"/>
  <c r="V17" i="1"/>
  <c r="T17" i="1"/>
  <c r="S17" i="1"/>
  <c r="P17" i="1"/>
  <c r="O17" i="1"/>
  <c r="M17" i="1"/>
  <c r="K17" i="1"/>
  <c r="J17" i="1"/>
  <c r="I17" i="1"/>
  <c r="G17" i="1"/>
  <c r="F17" i="1"/>
  <c r="D17" i="1"/>
  <c r="C17" i="1"/>
  <c r="B17" i="1"/>
  <c r="AG16" i="1"/>
  <c r="W16" i="1"/>
  <c r="V16" i="1"/>
  <c r="T16" i="1"/>
  <c r="S16" i="1"/>
  <c r="P16" i="1"/>
  <c r="O16" i="1"/>
  <c r="M16" i="1"/>
  <c r="K16" i="1"/>
  <c r="J16" i="1"/>
  <c r="I16" i="1"/>
  <c r="G16" i="1"/>
  <c r="F16" i="1"/>
  <c r="D16" i="1"/>
  <c r="C16" i="1"/>
  <c r="B16" i="1"/>
  <c r="AO15" i="1"/>
  <c r="AP15" i="1" s="1"/>
  <c r="W15" i="1"/>
  <c r="V15" i="1"/>
  <c r="T15" i="1"/>
  <c r="S15" i="1"/>
  <c r="P15" i="1"/>
  <c r="O15" i="1"/>
  <c r="M15" i="1"/>
  <c r="K15" i="1"/>
  <c r="J15" i="1"/>
  <c r="I15" i="1"/>
  <c r="G15" i="1"/>
  <c r="F15" i="1"/>
  <c r="D15" i="1"/>
  <c r="C15" i="1"/>
  <c r="B15" i="1"/>
  <c r="AD14" i="1"/>
  <c r="W14" i="1"/>
  <c r="V14" i="1"/>
  <c r="T14" i="1"/>
  <c r="S14" i="1"/>
  <c r="P14" i="1"/>
  <c r="O14" i="1"/>
  <c r="M14" i="1"/>
  <c r="K14" i="1"/>
  <c r="J14" i="1"/>
  <c r="I14" i="1"/>
  <c r="G14" i="1"/>
  <c r="F14" i="1"/>
  <c r="D14" i="1"/>
  <c r="C14" i="1"/>
  <c r="B14" i="1"/>
  <c r="AA13" i="1"/>
  <c r="AC13" i="1" s="1"/>
  <c r="W13" i="1"/>
  <c r="V13" i="1"/>
  <c r="T13" i="1"/>
  <c r="S13" i="1"/>
  <c r="P13" i="1"/>
  <c r="O13" i="1"/>
  <c r="M13" i="1"/>
  <c r="K13" i="1"/>
  <c r="J13" i="1"/>
  <c r="I13" i="1"/>
  <c r="G13" i="1"/>
  <c r="F13" i="1"/>
  <c r="D13" i="1"/>
  <c r="C13" i="1"/>
  <c r="B13" i="1"/>
  <c r="AJ12" i="1"/>
  <c r="W12" i="1"/>
  <c r="V12" i="1"/>
  <c r="T12" i="1"/>
  <c r="S12" i="1"/>
  <c r="P12" i="1"/>
  <c r="O12" i="1"/>
  <c r="M12" i="1"/>
  <c r="K12" i="1"/>
  <c r="J12" i="1"/>
  <c r="I12" i="1"/>
  <c r="G12" i="1"/>
  <c r="F12" i="1"/>
  <c r="D12" i="1"/>
  <c r="C12" i="1"/>
  <c r="B12" i="1"/>
  <c r="Z11" i="1"/>
  <c r="W11" i="1"/>
  <c r="V11" i="1"/>
  <c r="T11" i="1"/>
  <c r="S11" i="1"/>
  <c r="P11" i="1"/>
  <c r="O11" i="1"/>
  <c r="M11" i="1"/>
  <c r="K11" i="1"/>
  <c r="J11" i="1"/>
  <c r="I11" i="1"/>
  <c r="G11" i="1"/>
  <c r="F11" i="1"/>
  <c r="D11" i="1"/>
  <c r="C11" i="1"/>
  <c r="B11" i="1"/>
  <c r="AM10" i="1"/>
  <c r="AK10" i="1" s="1"/>
  <c r="AL10" i="1" s="1"/>
  <c r="W10" i="1"/>
  <c r="V10" i="1"/>
  <c r="T10" i="1"/>
  <c r="S10" i="1"/>
  <c r="P10" i="1"/>
  <c r="O10" i="1"/>
  <c r="M10" i="1"/>
  <c r="K10" i="1"/>
  <c r="J10" i="1"/>
  <c r="I10" i="1"/>
  <c r="G10" i="1"/>
  <c r="F10" i="1"/>
  <c r="D10" i="1"/>
  <c r="C10" i="1"/>
  <c r="B10" i="1"/>
  <c r="AO9" i="1"/>
  <c r="W9" i="1"/>
  <c r="V9" i="1"/>
  <c r="T9" i="1"/>
  <c r="S9" i="1"/>
  <c r="P9" i="1"/>
  <c r="O9" i="1"/>
  <c r="M9" i="1"/>
  <c r="K9" i="1"/>
  <c r="J9" i="1"/>
  <c r="I9" i="1"/>
  <c r="G9" i="1"/>
  <c r="F9" i="1"/>
  <c r="D9" i="1"/>
  <c r="C9" i="1"/>
  <c r="B9" i="1"/>
  <c r="AO8" i="1"/>
  <c r="W8" i="1"/>
  <c r="V8" i="1"/>
  <c r="T8" i="1"/>
  <c r="S8" i="1"/>
  <c r="P8" i="1"/>
  <c r="O8" i="1"/>
  <c r="M8" i="1"/>
  <c r="K8" i="1"/>
  <c r="J8" i="1"/>
  <c r="I8" i="1"/>
  <c r="G8" i="1"/>
  <c r="F8" i="1"/>
  <c r="D8" i="1"/>
  <c r="C8" i="1"/>
  <c r="B8" i="1"/>
  <c r="AD7" i="1"/>
  <c r="W7" i="1"/>
  <c r="V7" i="1"/>
  <c r="T7" i="1"/>
  <c r="S7" i="1"/>
  <c r="P7" i="1"/>
  <c r="O7" i="1"/>
  <c r="M7" i="1"/>
  <c r="K7" i="1"/>
  <c r="J7" i="1"/>
  <c r="I7" i="1"/>
  <c r="G7" i="1"/>
  <c r="F7" i="1"/>
  <c r="D7" i="1"/>
  <c r="C7" i="1"/>
  <c r="B7" i="1"/>
  <c r="AA6" i="1"/>
  <c r="W6" i="1"/>
  <c r="V6" i="1"/>
  <c r="T6" i="1"/>
  <c r="S6" i="1"/>
  <c r="P6" i="1"/>
  <c r="O6" i="1"/>
  <c r="M6" i="1"/>
  <c r="K6" i="1"/>
  <c r="J6" i="1"/>
  <c r="I6" i="1"/>
  <c r="G6" i="1"/>
  <c r="F6" i="1"/>
  <c r="D6" i="1"/>
  <c r="C6" i="1"/>
  <c r="B6" i="1"/>
  <c r="W5" i="1"/>
  <c r="V5" i="1"/>
  <c r="T5" i="1"/>
  <c r="S5" i="1"/>
  <c r="P5" i="1"/>
  <c r="O5" i="1"/>
  <c r="M5" i="1"/>
  <c r="K5" i="1"/>
  <c r="J5" i="1"/>
  <c r="I5" i="1"/>
  <c r="G5" i="1"/>
  <c r="F5" i="1"/>
  <c r="D5" i="1"/>
  <c r="C5" i="1"/>
  <c r="B5" i="1"/>
  <c r="Z4" i="1"/>
  <c r="AF4" i="1" s="1"/>
  <c r="W4" i="1"/>
  <c r="V4" i="1"/>
  <c r="T4" i="1"/>
  <c r="S4" i="1"/>
  <c r="P4" i="1"/>
  <c r="O4" i="1"/>
  <c r="M4" i="1"/>
  <c r="K4" i="1"/>
  <c r="J4" i="1"/>
  <c r="I4" i="1"/>
  <c r="G4" i="1"/>
  <c r="F4" i="1"/>
  <c r="D4" i="1"/>
  <c r="C4" i="1"/>
  <c r="B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Z3" i="1"/>
  <c r="AF3" i="1" s="1"/>
  <c r="W3" i="1"/>
  <c r="V3" i="1"/>
  <c r="T3" i="1"/>
  <c r="S3" i="1"/>
  <c r="P3" i="1"/>
  <c r="O3" i="1"/>
  <c r="M3" i="1"/>
  <c r="K3" i="1"/>
  <c r="J3" i="1"/>
  <c r="I3" i="1"/>
  <c r="G3" i="1"/>
  <c r="F3" i="1"/>
  <c r="D3" i="1"/>
  <c r="C3" i="1"/>
  <c r="B3" i="1"/>
  <c r="A3" i="1"/>
  <c r="AM2" i="1"/>
  <c r="AK2" i="1" s="1"/>
  <c r="AL2" i="1" s="1"/>
  <c r="W2" i="1"/>
  <c r="V2" i="1"/>
  <c r="T2" i="1"/>
  <c r="S2" i="1"/>
  <c r="P2" i="1"/>
  <c r="O2" i="1"/>
  <c r="M2" i="1"/>
  <c r="K2" i="1"/>
  <c r="J2" i="1"/>
  <c r="I2" i="1"/>
  <c r="G2" i="1"/>
  <c r="F2" i="1"/>
  <c r="D2" i="1"/>
  <c r="C2" i="1"/>
  <c r="B2" i="1"/>
  <c r="AD46" i="1" l="1"/>
  <c r="AD98" i="1"/>
  <c r="AE38" i="1"/>
  <c r="AE22" i="1"/>
  <c r="AD54" i="1"/>
  <c r="AO46" i="1"/>
  <c r="AN46" i="1" s="1"/>
  <c r="Z53" i="1"/>
  <c r="AF53" i="1" s="1"/>
  <c r="AJ11" i="1"/>
  <c r="AH11" i="1" s="1"/>
  <c r="AO56" i="1"/>
  <c r="AP56" i="1" s="1"/>
  <c r="L87" i="1"/>
  <c r="AP22" i="1"/>
  <c r="AD77" i="1"/>
  <c r="L37" i="1"/>
  <c r="Z28" i="1"/>
  <c r="AF28" i="1" s="1"/>
  <c r="Z52" i="1"/>
  <c r="AM61" i="1"/>
  <c r="AK61" i="1" s="1"/>
  <c r="AL61" i="1" s="1"/>
  <c r="AM81" i="1"/>
  <c r="AK81" i="1" s="1"/>
  <c r="AL81" i="1" s="1"/>
  <c r="AO29" i="1"/>
  <c r="AP29" i="1" s="1"/>
  <c r="AA52" i="1"/>
  <c r="AC52" i="1" s="1"/>
  <c r="Z72" i="1"/>
  <c r="AF72" i="1" s="1"/>
  <c r="AE86" i="1"/>
  <c r="AE48" i="1"/>
  <c r="AJ59" i="1"/>
  <c r="AI59" i="1" s="1"/>
  <c r="AA11" i="1"/>
  <c r="AC11" i="1" s="1"/>
  <c r="AG32" i="1"/>
  <c r="AE52" i="1"/>
  <c r="AM72" i="1"/>
  <c r="AK72" i="1" s="1"/>
  <c r="AL72" i="1" s="1"/>
  <c r="L28" i="1"/>
  <c r="AO16" i="1"/>
  <c r="AP16" i="1" s="1"/>
  <c r="AA40" i="1"/>
  <c r="AC40" i="1" s="1"/>
  <c r="AD53" i="1"/>
  <c r="AG76" i="1"/>
  <c r="AJ96" i="1"/>
  <c r="AI96" i="1" s="1"/>
  <c r="AD6" i="1"/>
  <c r="AD20" i="1"/>
  <c r="AD27" i="1"/>
  <c r="AD47" i="1"/>
  <c r="AE53" i="1"/>
  <c r="AJ66" i="1"/>
  <c r="AI66" i="1" s="1"/>
  <c r="AJ78" i="1"/>
  <c r="AI78" i="1" s="1"/>
  <c r="Z90" i="1"/>
  <c r="AF90" i="1" s="1"/>
  <c r="L92" i="1"/>
  <c r="AO19" i="1"/>
  <c r="AN19" i="1" s="1"/>
  <c r="AM20" i="1"/>
  <c r="AK20" i="1" s="1"/>
  <c r="AL20" i="1" s="1"/>
  <c r="AM4" i="1"/>
  <c r="AK4" i="1" s="1"/>
  <c r="AL4" i="1" s="1"/>
  <c r="AE66" i="1"/>
  <c r="AG78" i="1"/>
  <c r="AJ88" i="1"/>
  <c r="AH88" i="1" s="1"/>
  <c r="AF11" i="1"/>
  <c r="AE21" i="1"/>
  <c r="L26" i="1"/>
  <c r="Z29" i="1"/>
  <c r="AF29" i="1" s="1"/>
  <c r="L35" i="1"/>
  <c r="AE51" i="1"/>
  <c r="AO54" i="1"/>
  <c r="AP54" i="1" s="1"/>
  <c r="L64" i="1"/>
  <c r="AE72" i="1"/>
  <c r="AA96" i="1"/>
  <c r="AC96" i="1" s="1"/>
  <c r="AG26" i="1"/>
  <c r="L47" i="1"/>
  <c r="L78" i="1"/>
  <c r="AE96" i="1"/>
  <c r="AM35" i="1"/>
  <c r="AK35" i="1" s="1"/>
  <c r="AL35" i="1" s="1"/>
  <c r="Z13" i="1"/>
  <c r="AF13" i="1" s="1"/>
  <c r="AD31" i="1"/>
  <c r="Z46" i="1"/>
  <c r="AF46" i="1" s="1"/>
  <c r="L69" i="1"/>
  <c r="L70" i="1"/>
  <c r="L71" i="1"/>
  <c r="L12" i="1"/>
  <c r="AA16" i="1"/>
  <c r="AC16" i="1" s="1"/>
  <c r="AD23" i="1"/>
  <c r="L29" i="1"/>
  <c r="AE31" i="1"/>
  <c r="L39" i="1"/>
  <c r="L49" i="1"/>
  <c r="L51" i="1"/>
  <c r="AD61" i="1"/>
  <c r="AE4" i="1"/>
  <c r="AJ15" i="1"/>
  <c r="AI15" i="1" s="1"/>
  <c r="L19" i="1"/>
  <c r="AE20" i="1"/>
  <c r="L22" i="1"/>
  <c r="AM22" i="1"/>
  <c r="AK22" i="1" s="1"/>
  <c r="AL22" i="1" s="1"/>
  <c r="Z27" i="1"/>
  <c r="AF27" i="1" s="1"/>
  <c r="Z32" i="1"/>
  <c r="AF32" i="1" s="1"/>
  <c r="AE36" i="1"/>
  <c r="AM39" i="1"/>
  <c r="AK39" i="1" s="1"/>
  <c r="AL39" i="1" s="1"/>
  <c r="AM43" i="1"/>
  <c r="AK43" i="1" s="1"/>
  <c r="AL43" i="1" s="1"/>
  <c r="AA48" i="1"/>
  <c r="AC48" i="1" s="1"/>
  <c r="AO51" i="1"/>
  <c r="AN51" i="1" s="1"/>
  <c r="Z59" i="1"/>
  <c r="AF59" i="1" s="1"/>
  <c r="AA63" i="1"/>
  <c r="AB63" i="1" s="1"/>
  <c r="AA72" i="1"/>
  <c r="Z77" i="1"/>
  <c r="AM78" i="1"/>
  <c r="AK78" i="1" s="1"/>
  <c r="AL78" i="1" s="1"/>
  <c r="AM86" i="1"/>
  <c r="AK86" i="1" s="1"/>
  <c r="AL86" i="1" s="1"/>
  <c r="L11" i="1"/>
  <c r="L25" i="1"/>
  <c r="AA27" i="1"/>
  <c r="AC27" i="1" s="1"/>
  <c r="AA32" i="1"/>
  <c r="AC32" i="1" s="1"/>
  <c r="AD48" i="1"/>
  <c r="AE59" i="1"/>
  <c r="AA77" i="1"/>
  <c r="AC77" i="1" s="1"/>
  <c r="AM80" i="1"/>
  <c r="AK80" i="1" s="1"/>
  <c r="AL80" i="1" s="1"/>
  <c r="AF91" i="1"/>
  <c r="AE7" i="1"/>
  <c r="AD13" i="1"/>
  <c r="AD17" i="1"/>
  <c r="AE27" i="1"/>
  <c r="AE30" i="1"/>
  <c r="Z43" i="1"/>
  <c r="AF43" i="1" s="1"/>
  <c r="L48" i="1"/>
  <c r="AG48" i="1"/>
  <c r="AD55" i="1"/>
  <c r="L57" i="1"/>
  <c r="L58" i="1"/>
  <c r="AM59" i="1"/>
  <c r="AK59" i="1" s="1"/>
  <c r="AL59" i="1" s="1"/>
  <c r="Z67" i="1"/>
  <c r="AF67" i="1" s="1"/>
  <c r="AN72" i="1"/>
  <c r="L77" i="1"/>
  <c r="AG77" i="1"/>
  <c r="Z80" i="1"/>
  <c r="AF80" i="1" s="1"/>
  <c r="AA83" i="1"/>
  <c r="AB83" i="1" s="1"/>
  <c r="Z89" i="1"/>
  <c r="AF89" i="1" s="1"/>
  <c r="L90" i="1"/>
  <c r="AJ94" i="1"/>
  <c r="AI94" i="1" s="1"/>
  <c r="AA97" i="1"/>
  <c r="AC97" i="1" s="1"/>
  <c r="L98" i="1"/>
  <c r="L99" i="1"/>
  <c r="L4" i="1"/>
  <c r="AM7" i="1"/>
  <c r="AK7" i="1" s="1"/>
  <c r="AL7" i="1" s="1"/>
  <c r="AO21" i="1"/>
  <c r="AP21" i="1" s="1"/>
  <c r="AN23" i="1"/>
  <c r="L32" i="1"/>
  <c r="Z35" i="1"/>
  <c r="AF35" i="1" s="1"/>
  <c r="Z39" i="1"/>
  <c r="AF39" i="1" s="1"/>
  <c r="L40" i="1"/>
  <c r="AA43" i="1"/>
  <c r="AC43" i="1" s="1"/>
  <c r="L45" i="1"/>
  <c r="AG46" i="1"/>
  <c r="AD49" i="1"/>
  <c r="AD56" i="1"/>
  <c r="AJ60" i="1"/>
  <c r="AI60" i="1" s="1"/>
  <c r="L65" i="1"/>
  <c r="AJ77" i="1"/>
  <c r="AI77" i="1" s="1"/>
  <c r="AA80" i="1"/>
  <c r="AC80" i="1" s="1"/>
  <c r="AD83" i="1"/>
  <c r="AD89" i="1"/>
  <c r="L91" i="1"/>
  <c r="Z95" i="1"/>
  <c r="AF95" i="1" s="1"/>
  <c r="AD97" i="1"/>
  <c r="AJ13" i="1"/>
  <c r="AI13" i="1" s="1"/>
  <c r="AO17" i="1"/>
  <c r="AP17" i="1" s="1"/>
  <c r="L5" i="1"/>
  <c r="L6" i="1"/>
  <c r="Z10" i="1"/>
  <c r="AF10" i="1" s="1"/>
  <c r="L13" i="1"/>
  <c r="AM13" i="1"/>
  <c r="AK13" i="1" s="1"/>
  <c r="AL13" i="1" s="1"/>
  <c r="AM19" i="1"/>
  <c r="AK19" i="1" s="1"/>
  <c r="AL19" i="1" s="1"/>
  <c r="L21" i="1"/>
  <c r="Z22" i="1"/>
  <c r="AF22" i="1" s="1"/>
  <c r="L23" i="1"/>
  <c r="AJ27" i="1"/>
  <c r="AJ30" i="1"/>
  <c r="AH30" i="1" s="1"/>
  <c r="AA35" i="1"/>
  <c r="AC35" i="1" s="1"/>
  <c r="AD39" i="1"/>
  <c r="AD43" i="1"/>
  <c r="AJ46" i="1"/>
  <c r="AI46" i="1" s="1"/>
  <c r="AM49" i="1"/>
  <c r="AK49" i="1" s="1"/>
  <c r="AL49" i="1" s="1"/>
  <c r="AJ52" i="1"/>
  <c r="L54" i="1"/>
  <c r="AE56" i="1"/>
  <c r="Z61" i="1"/>
  <c r="AF61" i="1" s="1"/>
  <c r="AJ67" i="1"/>
  <c r="AI67" i="1" s="1"/>
  <c r="AM73" i="1"/>
  <c r="AK73" i="1" s="1"/>
  <c r="AL73" i="1" s="1"/>
  <c r="L74" i="1"/>
  <c r="AE78" i="1"/>
  <c r="AD80" i="1"/>
  <c r="AJ83" i="1"/>
  <c r="AH83" i="1" s="1"/>
  <c r="L84" i="1"/>
  <c r="AE89" i="1"/>
  <c r="AE95" i="1"/>
  <c r="AE97" i="1"/>
  <c r="AO13" i="1"/>
  <c r="AN13" i="1" s="1"/>
  <c r="L14" i="1"/>
  <c r="L17" i="1"/>
  <c r="AM27" i="1"/>
  <c r="AK27" i="1" s="1"/>
  <c r="AL27" i="1" s="1"/>
  <c r="L34" i="1"/>
  <c r="AE35" i="1"/>
  <c r="AE39" i="1"/>
  <c r="AE43" i="1"/>
  <c r="L55" i="1"/>
  <c r="AF56" i="1"/>
  <c r="AM67" i="1"/>
  <c r="AK67" i="1" s="1"/>
  <c r="AL67" i="1" s="1"/>
  <c r="AM95" i="1"/>
  <c r="AK95" i="1" s="1"/>
  <c r="AL95" i="1" s="1"/>
  <c r="AJ43" i="1"/>
  <c r="AH43" i="1" s="1"/>
  <c r="AJ80" i="1"/>
  <c r="AI80" i="1" s="1"/>
  <c r="L89" i="1"/>
  <c r="AI29" i="1"/>
  <c r="AH29" i="1"/>
  <c r="AP47" i="1"/>
  <c r="AN47" i="1"/>
  <c r="L16" i="1"/>
  <c r="AD41" i="1"/>
  <c r="AD50" i="1"/>
  <c r="Z82" i="1"/>
  <c r="AF82" i="1" s="1"/>
  <c r="AA85" i="1"/>
  <c r="AC85" i="1" s="1"/>
  <c r="Z87" i="1"/>
  <c r="AF87" i="1" s="1"/>
  <c r="AJ4" i="1"/>
  <c r="AA8" i="1"/>
  <c r="AC8" i="1" s="1"/>
  <c r="AA9" i="1"/>
  <c r="AM9" i="1"/>
  <c r="AK9" i="1" s="1"/>
  <c r="AL9" i="1" s="1"/>
  <c r="L10" i="1"/>
  <c r="AA12" i="1"/>
  <c r="AC12" i="1" s="1"/>
  <c r="Z14" i="1"/>
  <c r="AF14" i="1" s="1"/>
  <c r="AM15" i="1"/>
  <c r="AK15" i="1" s="1"/>
  <c r="AL15" i="1" s="1"/>
  <c r="AD18" i="1"/>
  <c r="AJ22" i="1"/>
  <c r="AI22" i="1" s="1"/>
  <c r="AE23" i="1"/>
  <c r="AD24" i="1"/>
  <c r="AO26" i="1"/>
  <c r="AG29" i="1"/>
  <c r="AD35" i="1"/>
  <c r="L36" i="1"/>
  <c r="AM36" i="1"/>
  <c r="AK36" i="1" s="1"/>
  <c r="AL36" i="1" s="1"/>
  <c r="AJ38" i="1"/>
  <c r="AH38" i="1" s="1"/>
  <c r="AJ41" i="1"/>
  <c r="AI41" i="1" s="1"/>
  <c r="L42" i="1"/>
  <c r="Z44" i="1"/>
  <c r="AF44" i="1" s="1"/>
  <c r="L46" i="1"/>
  <c r="AG47" i="1"/>
  <c r="AM48" i="1"/>
  <c r="AK48" i="1" s="1"/>
  <c r="AL48" i="1" s="1"/>
  <c r="AE50" i="1"/>
  <c r="AM52" i="1"/>
  <c r="AK52" i="1" s="1"/>
  <c r="AL52" i="1" s="1"/>
  <c r="AM53" i="1"/>
  <c r="AK53" i="1" s="1"/>
  <c r="AL53" i="1" s="1"/>
  <c r="L56" i="1"/>
  <c r="AM56" i="1"/>
  <c r="AK56" i="1" s="1"/>
  <c r="AL56" i="1" s="1"/>
  <c r="Z60" i="1"/>
  <c r="AF60" i="1" s="1"/>
  <c r="AM60" i="1"/>
  <c r="AK60" i="1" s="1"/>
  <c r="AL60" i="1" s="1"/>
  <c r="AD62" i="1"/>
  <c r="L63" i="1"/>
  <c r="AM66" i="1"/>
  <c r="AK66" i="1" s="1"/>
  <c r="AL66" i="1" s="1"/>
  <c r="AE68" i="1"/>
  <c r="L72" i="1"/>
  <c r="AD72" i="1"/>
  <c r="Z73" i="1"/>
  <c r="AF73" i="1" s="1"/>
  <c r="AE77" i="1"/>
  <c r="L80" i="1"/>
  <c r="Z81" i="1"/>
  <c r="AF81" i="1" s="1"/>
  <c r="AA82" i="1"/>
  <c r="AC82" i="1" s="1"/>
  <c r="Z88" i="1"/>
  <c r="AF88" i="1" s="1"/>
  <c r="AM88" i="1"/>
  <c r="AK88" i="1" s="1"/>
  <c r="AL88" i="1" s="1"/>
  <c r="AM89" i="1"/>
  <c r="AK89" i="1" s="1"/>
  <c r="AL89" i="1" s="1"/>
  <c r="L95" i="1"/>
  <c r="AJ95" i="1"/>
  <c r="AN15" i="1"/>
  <c r="AD44" i="1"/>
  <c r="AM50" i="1"/>
  <c r="AK50" i="1" s="1"/>
  <c r="AL50" i="1" s="1"/>
  <c r="AN52" i="1"/>
  <c r="AA60" i="1"/>
  <c r="L66" i="1"/>
  <c r="AG68" i="1"/>
  <c r="AA73" i="1"/>
  <c r="AC73" i="1" s="1"/>
  <c r="AA81" i="1"/>
  <c r="AJ85" i="1"/>
  <c r="AA88" i="1"/>
  <c r="AM96" i="1"/>
  <c r="AK96" i="1" s="1"/>
  <c r="AL96" i="1" s="1"/>
  <c r="AM97" i="1"/>
  <c r="AK97" i="1" s="1"/>
  <c r="AL97" i="1" s="1"/>
  <c r="AA3" i="1"/>
  <c r="AC3" i="1" s="1"/>
  <c r="AG14" i="1"/>
  <c r="L3" i="1"/>
  <c r="L8" i="1"/>
  <c r="L9" i="1"/>
  <c r="AD9" i="1"/>
  <c r="AE12" i="1"/>
  <c r="AG13" i="1"/>
  <c r="Z15" i="1"/>
  <c r="AM18" i="1"/>
  <c r="AK18" i="1" s="1"/>
  <c r="AL18" i="1" s="1"/>
  <c r="AJ31" i="1"/>
  <c r="AD33" i="1"/>
  <c r="AJ35" i="1"/>
  <c r="AH35" i="1" s="1"/>
  <c r="Z38" i="1"/>
  <c r="AF38" i="1" s="1"/>
  <c r="AM38" i="1"/>
  <c r="AK38" i="1" s="1"/>
  <c r="AL38" i="1" s="1"/>
  <c r="AJ39" i="1"/>
  <c r="L41" i="1"/>
  <c r="AE44" i="1"/>
  <c r="AO48" i="1"/>
  <c r="L50" i="1"/>
  <c r="AO50" i="1"/>
  <c r="AN50" i="1" s="1"/>
  <c r="AD52" i="1"/>
  <c r="AD60" i="1"/>
  <c r="AA61" i="1"/>
  <c r="AD63" i="1"/>
  <c r="AE67" i="1"/>
  <c r="L68" i="1"/>
  <c r="AJ68" i="1"/>
  <c r="AI68" i="1" s="1"/>
  <c r="AD76" i="1"/>
  <c r="L79" i="1"/>
  <c r="AE80" i="1"/>
  <c r="L85" i="1"/>
  <c r="AD86" i="1"/>
  <c r="AA89" i="1"/>
  <c r="AA90" i="1"/>
  <c r="AC90" i="1" s="1"/>
  <c r="AE94" i="1"/>
  <c r="Z96" i="1"/>
  <c r="AF96" i="1" s="1"/>
  <c r="Z97" i="1"/>
  <c r="AF97" i="1" s="1"/>
  <c r="AA98" i="1"/>
  <c r="AC98" i="1" s="1"/>
  <c r="AA62" i="1"/>
  <c r="AC62" i="1" s="1"/>
  <c r="L18" i="1"/>
  <c r="AO18" i="1"/>
  <c r="AP18" i="1" s="1"/>
  <c r="AM30" i="1"/>
  <c r="AK30" i="1" s="1"/>
  <c r="AL30" i="1" s="1"/>
  <c r="AJ33" i="1"/>
  <c r="AI33" i="1" s="1"/>
  <c r="AA38" i="1"/>
  <c r="AM44" i="1"/>
  <c r="AK44" i="1" s="1"/>
  <c r="AL44" i="1" s="1"/>
  <c r="AE60" i="1"/>
  <c r="L62" i="1"/>
  <c r="AD73" i="1"/>
  <c r="AD81" i="1"/>
  <c r="L82" i="1"/>
  <c r="L88" i="1"/>
  <c r="AM8" i="1"/>
  <c r="AK8" i="1" s="1"/>
  <c r="AL8" i="1" s="1"/>
  <c r="L53" i="1"/>
  <c r="AJ3" i="1"/>
  <c r="AE9" i="1"/>
  <c r="AA15" i="1"/>
  <c r="AC15" i="1" s="1"/>
  <c r="L2" i="1"/>
  <c r="AA4" i="1"/>
  <c r="AC4" i="1" s="1"/>
  <c r="AJ6" i="1"/>
  <c r="AI6" i="1" s="1"/>
  <c r="L7" i="1"/>
  <c r="AD11" i="1"/>
  <c r="AM12" i="1"/>
  <c r="AK12" i="1" s="1"/>
  <c r="AL12" i="1" s="1"/>
  <c r="AD15" i="1"/>
  <c r="AD16" i="1"/>
  <c r="AD19" i="1"/>
  <c r="L20" i="1"/>
  <c r="AO20" i="1"/>
  <c r="AP20" i="1" s="1"/>
  <c r="AA22" i="1"/>
  <c r="AC22" i="1" s="1"/>
  <c r="Z23" i="1"/>
  <c r="AF23" i="1" s="1"/>
  <c r="AJ23" i="1"/>
  <c r="L24" i="1"/>
  <c r="AA26" i="1"/>
  <c r="AC26" i="1" s="1"/>
  <c r="L27" i="1"/>
  <c r="Z30" i="1"/>
  <c r="AF30" i="1" s="1"/>
  <c r="Z31" i="1"/>
  <c r="AF31" i="1" s="1"/>
  <c r="AM31" i="1"/>
  <c r="AK31" i="1" s="1"/>
  <c r="AL31" i="1" s="1"/>
  <c r="Z36" i="1"/>
  <c r="AF36" i="1" s="1"/>
  <c r="AA39" i="1"/>
  <c r="AC39" i="1" s="1"/>
  <c r="AF40" i="1"/>
  <c r="L43" i="1"/>
  <c r="L44" i="1"/>
  <c r="AA47" i="1"/>
  <c r="AE49" i="1"/>
  <c r="AM51" i="1"/>
  <c r="AK51" i="1" s="1"/>
  <c r="AL51" i="1" s="1"/>
  <c r="AA53" i="1"/>
  <c r="AO55" i="1"/>
  <c r="AP55" i="1" s="1"/>
  <c r="AE61" i="1"/>
  <c r="AG65" i="1"/>
  <c r="L67" i="1"/>
  <c r="AJ72" i="1"/>
  <c r="AE73" i="1"/>
  <c r="L75" i="1"/>
  <c r="AE81" i="1"/>
  <c r="L83" i="1"/>
  <c r="AJ86" i="1"/>
  <c r="AI86" i="1" s="1"/>
  <c r="AD88" i="1"/>
  <c r="AA91" i="1"/>
  <c r="AC91" i="1" s="1"/>
  <c r="L93" i="1"/>
  <c r="AM94" i="1"/>
  <c r="AK94" i="1" s="1"/>
  <c r="AL94" i="1" s="1"/>
  <c r="AA99" i="1"/>
  <c r="AC99" i="1" s="1"/>
  <c r="AJ9" i="1"/>
  <c r="Z8" i="1"/>
  <c r="AF8" i="1" s="1"/>
  <c r="Z9" i="1"/>
  <c r="AF9" i="1" s="1"/>
  <c r="AA68" i="1"/>
  <c r="AC68" i="1" s="1"/>
  <c r="AE8" i="1"/>
  <c r="AD12" i="1"/>
  <c r="AE18" i="1"/>
  <c r="AD4" i="1"/>
  <c r="AJ8" i="1"/>
  <c r="AO12" i="1"/>
  <c r="AN12" i="1" s="1"/>
  <c r="AE15" i="1"/>
  <c r="AE19" i="1"/>
  <c r="AA23" i="1"/>
  <c r="AM23" i="1"/>
  <c r="AK23" i="1" s="1"/>
  <c r="AL23" i="1" s="1"/>
  <c r="AE26" i="1"/>
  <c r="AA30" i="1"/>
  <c r="AC30" i="1" s="1"/>
  <c r="AA31" i="1"/>
  <c r="AC31" i="1" s="1"/>
  <c r="L33" i="1"/>
  <c r="AD36" i="1"/>
  <c r="L38" i="1"/>
  <c r="AJ65" i="1"/>
  <c r="AI65" i="1" s="1"/>
  <c r="L76" i="1"/>
  <c r="L86" i="1"/>
  <c r="AE88" i="1"/>
  <c r="AD91" i="1"/>
  <c r="L94" i="1"/>
  <c r="L96" i="1"/>
  <c r="AD99" i="1"/>
  <c r="AP8" i="1"/>
  <c r="AN8" i="1"/>
  <c r="AP9" i="1"/>
  <c r="AN9" i="1"/>
  <c r="AI12" i="1"/>
  <c r="AH12" i="1"/>
  <c r="AP37" i="1"/>
  <c r="AN37" i="1"/>
  <c r="AC6" i="1"/>
  <c r="AH26" i="1"/>
  <c r="AI26" i="1"/>
  <c r="AN35" i="1"/>
  <c r="AP35" i="1"/>
  <c r="AG10" i="1"/>
  <c r="AO10" i="1"/>
  <c r="AJ28" i="1"/>
  <c r="AA28" i="1"/>
  <c r="AG37" i="1"/>
  <c r="AI44" i="1"/>
  <c r="AH44" i="1"/>
  <c r="AG5" i="1"/>
  <c r="AA25" i="1"/>
  <c r="Z25" i="1"/>
  <c r="AF25" i="1" s="1"/>
  <c r="AM25" i="1"/>
  <c r="AK25" i="1" s="1"/>
  <c r="AL25" i="1" s="1"/>
  <c r="AE25" i="1"/>
  <c r="AD34" i="1"/>
  <c r="AJ34" i="1"/>
  <c r="AA34" i="1"/>
  <c r="Z34" i="1"/>
  <c r="AF34" i="1" s="1"/>
  <c r="AI36" i="1"/>
  <c r="AH36" i="1"/>
  <c r="AP38" i="1"/>
  <c r="AN38" i="1"/>
  <c r="AN43" i="1"/>
  <c r="AP43" i="1"/>
  <c r="AC41" i="1"/>
  <c r="AE6" i="1"/>
  <c r="AM6" i="1"/>
  <c r="AK6" i="1" s="1"/>
  <c r="AL6" i="1" s="1"/>
  <c r="Z7" i="1"/>
  <c r="AF7" i="1" s="1"/>
  <c r="AA10" i="1"/>
  <c r="AG12" i="1"/>
  <c r="AA14" i="1"/>
  <c r="AJ14" i="1"/>
  <c r="AF18" i="1"/>
  <c r="AO28" i="1"/>
  <c r="AE34" i="1"/>
  <c r="AM37" i="1"/>
  <c r="AK37" i="1" s="1"/>
  <c r="AL37" i="1" s="1"/>
  <c r="AE37" i="1"/>
  <c r="AD37" i="1"/>
  <c r="AJ37" i="1"/>
  <c r="AA37" i="1"/>
  <c r="Z37" i="1"/>
  <c r="AF37" i="1" s="1"/>
  <c r="AO7" i="1"/>
  <c r="AA2" i="1"/>
  <c r="AD3" i="1"/>
  <c r="AG4" i="1"/>
  <c r="AO4" i="1"/>
  <c r="AJ5" i="1"/>
  <c r="AJ2" i="1"/>
  <c r="AE3" i="1"/>
  <c r="AM3" i="1"/>
  <c r="AK3" i="1" s="1"/>
  <c r="AL3" i="1" s="1"/>
  <c r="AA7" i="1"/>
  <c r="AD8" i="1"/>
  <c r="AG9" i="1"/>
  <c r="AJ10" i="1"/>
  <c r="AE11" i="1"/>
  <c r="AM11" i="1"/>
  <c r="AK11" i="1" s="1"/>
  <c r="AL11" i="1" s="1"/>
  <c r="Z12" i="1"/>
  <c r="AF12" i="1" s="1"/>
  <c r="AE13" i="1"/>
  <c r="AG18" i="1"/>
  <c r="AM24" i="1"/>
  <c r="AK24" i="1" s="1"/>
  <c r="AL24" i="1" s="1"/>
  <c r="AE24" i="1"/>
  <c r="AJ24" i="1"/>
  <c r="AO25" i="1"/>
  <c r="AD28" i="1"/>
  <c r="AN31" i="1"/>
  <c r="AP39" i="1"/>
  <c r="AN39" i="1"/>
  <c r="AI25" i="1"/>
  <c r="AH25" i="1"/>
  <c r="AG7" i="1"/>
  <c r="AM14" i="1"/>
  <c r="AK14" i="1" s="1"/>
  <c r="AL14" i="1" s="1"/>
  <c r="AA20" i="1"/>
  <c r="AJ20" i="1"/>
  <c r="AD21" i="1"/>
  <c r="AA21" i="1"/>
  <c r="AJ21" i="1"/>
  <c r="Z24" i="1"/>
  <c r="AF24" i="1" s="1"/>
  <c r="AD25" i="1"/>
  <c r="AE28" i="1"/>
  <c r="L31" i="1"/>
  <c r="AG34" i="1"/>
  <c r="AN65" i="1"/>
  <c r="AP65" i="1"/>
  <c r="AO2" i="1"/>
  <c r="AG6" i="1"/>
  <c r="AO6" i="1"/>
  <c r="AJ7" i="1"/>
  <c r="AE5" i="1"/>
  <c r="Z6" i="1"/>
  <c r="AF6" i="1" s="1"/>
  <c r="AD10" i="1"/>
  <c r="AG11" i="1"/>
  <c r="AO11" i="1"/>
  <c r="AE14" i="1"/>
  <c r="AM16" i="1"/>
  <c r="AK16" i="1" s="1"/>
  <c r="AL16" i="1" s="1"/>
  <c r="AE16" i="1"/>
  <c r="AJ16" i="1"/>
  <c r="Z17" i="1"/>
  <c r="AF17" i="1" s="1"/>
  <c r="AM17" i="1"/>
  <c r="AK17" i="1" s="1"/>
  <c r="AL17" i="1" s="1"/>
  <c r="AE17" i="1"/>
  <c r="AJ17" i="1"/>
  <c r="AJ18" i="1"/>
  <c r="Z19" i="1"/>
  <c r="AF19" i="1" s="1"/>
  <c r="AJ19" i="1"/>
  <c r="Z20" i="1"/>
  <c r="AF20" i="1" s="1"/>
  <c r="Z21" i="1"/>
  <c r="AF21" i="1" s="1"/>
  <c r="AA24" i="1"/>
  <c r="AO24" i="1"/>
  <c r="AP27" i="1"/>
  <c r="AG28" i="1"/>
  <c r="AM29" i="1"/>
  <c r="AK29" i="1" s="1"/>
  <c r="AL29" i="1" s="1"/>
  <c r="AE29" i="1"/>
  <c r="AD29" i="1"/>
  <c r="AA29" i="1"/>
  <c r="AN30" i="1"/>
  <c r="AM32" i="1"/>
  <c r="AK32" i="1" s="1"/>
  <c r="AL32" i="1" s="1"/>
  <c r="AE32" i="1"/>
  <c r="AJ32" i="1"/>
  <c r="AO32" i="1"/>
  <c r="AM34" i="1"/>
  <c r="AK34" i="1" s="1"/>
  <c r="AL34" i="1" s="1"/>
  <c r="AO5" i="1"/>
  <c r="AP34" i="1"/>
  <c r="AG2" i="1"/>
  <c r="Z5" i="1"/>
  <c r="AF5" i="1" s="1"/>
  <c r="Z2" i="1"/>
  <c r="AF2" i="1" s="1"/>
  <c r="AA5" i="1"/>
  <c r="AD5" i="1"/>
  <c r="AD2" i="1"/>
  <c r="AG3" i="1"/>
  <c r="AO3" i="1"/>
  <c r="AM5" i="1"/>
  <c r="AK5" i="1" s="1"/>
  <c r="AL5" i="1" s="1"/>
  <c r="AE2" i="1"/>
  <c r="AG8" i="1"/>
  <c r="AE10" i="1"/>
  <c r="AO14" i="1"/>
  <c r="L15" i="1"/>
  <c r="Z16" i="1"/>
  <c r="AF16" i="1" s="1"/>
  <c r="AA17" i="1"/>
  <c r="AA18" i="1"/>
  <c r="AA19" i="1"/>
  <c r="AM21" i="1"/>
  <c r="AK21" i="1" s="1"/>
  <c r="AL21" i="1" s="1"/>
  <c r="AG25" i="1"/>
  <c r="AD26" i="1"/>
  <c r="Z26" i="1"/>
  <c r="AF26" i="1" s="1"/>
  <c r="AM26" i="1"/>
  <c r="AK26" i="1" s="1"/>
  <c r="AL26" i="1" s="1"/>
  <c r="L30" i="1"/>
  <c r="AN34" i="1"/>
  <c r="AG40" i="1"/>
  <c r="AO40" i="1"/>
  <c r="AE42" i="1"/>
  <c r="AM42" i="1"/>
  <c r="AK42" i="1" s="1"/>
  <c r="AL42" i="1" s="1"/>
  <c r="AG45" i="1"/>
  <c r="L52" i="1"/>
  <c r="AD57" i="1"/>
  <c r="AO57" i="1"/>
  <c r="AD58" i="1"/>
  <c r="AO58" i="1"/>
  <c r="AH45" i="1"/>
  <c r="AE57" i="1"/>
  <c r="AE58" i="1"/>
  <c r="AP79" i="1"/>
  <c r="AN79" i="1"/>
  <c r="AG42" i="1"/>
  <c r="AO42" i="1"/>
  <c r="Z45" i="1"/>
  <c r="AF45" i="1" s="1"/>
  <c r="AP49" i="1"/>
  <c r="AP51" i="1"/>
  <c r="AJ64" i="1"/>
  <c r="AA64" i="1"/>
  <c r="Z64" i="1"/>
  <c r="AF64" i="1" s="1"/>
  <c r="AM64" i="1"/>
  <c r="AK64" i="1" s="1"/>
  <c r="AL64" i="1" s="1"/>
  <c r="AE64" i="1"/>
  <c r="AP92" i="1"/>
  <c r="AN92" i="1"/>
  <c r="AN93" i="1"/>
  <c r="AP93" i="1"/>
  <c r="AG15" i="1"/>
  <c r="AD22" i="1"/>
  <c r="AG23" i="1"/>
  <c r="AD30" i="1"/>
  <c r="AG31" i="1"/>
  <c r="AE33" i="1"/>
  <c r="AM33" i="1"/>
  <c r="AK33" i="1" s="1"/>
  <c r="AL33" i="1" s="1"/>
  <c r="AD38" i="1"/>
  <c r="AG39" i="1"/>
  <c r="AJ40" i="1"/>
  <c r="AE41" i="1"/>
  <c r="AM41" i="1"/>
  <c r="AK41" i="1" s="1"/>
  <c r="AL41" i="1" s="1"/>
  <c r="Z42" i="1"/>
  <c r="AF42" i="1" s="1"/>
  <c r="AA45" i="1"/>
  <c r="AM46" i="1"/>
  <c r="AK46" i="1" s="1"/>
  <c r="AL46" i="1" s="1"/>
  <c r="AE46" i="1"/>
  <c r="AF48" i="1"/>
  <c r="AG49" i="1"/>
  <c r="AG56" i="1"/>
  <c r="AD64" i="1"/>
  <c r="AG36" i="1"/>
  <c r="AO36" i="1"/>
  <c r="AA42" i="1"/>
  <c r="AG44" i="1"/>
  <c r="AO44" i="1"/>
  <c r="AH53" i="1"/>
  <c r="AA58" i="1"/>
  <c r="AJ58" i="1"/>
  <c r="L60" i="1"/>
  <c r="AN60" i="1"/>
  <c r="L61" i="1"/>
  <c r="AG64" i="1"/>
  <c r="AC66" i="1"/>
  <c r="AG33" i="1"/>
  <c r="AO33" i="1"/>
  <c r="AD40" i="1"/>
  <c r="AG41" i="1"/>
  <c r="AO41" i="1"/>
  <c r="AJ42" i="1"/>
  <c r="AD45" i="1"/>
  <c r="AM45" i="1"/>
  <c r="AK45" i="1" s="1"/>
  <c r="AL45" i="1" s="1"/>
  <c r="AA50" i="1"/>
  <c r="AJ50" i="1"/>
  <c r="AD51" i="1"/>
  <c r="AA51" i="1"/>
  <c r="AJ51" i="1"/>
  <c r="AM54" i="1"/>
  <c r="AK54" i="1" s="1"/>
  <c r="AL54" i="1" s="1"/>
  <c r="AE54" i="1"/>
  <c r="AJ54" i="1"/>
  <c r="Z55" i="1"/>
  <c r="AF55" i="1" s="1"/>
  <c r="AM55" i="1"/>
  <c r="AK55" i="1" s="1"/>
  <c r="AL55" i="1" s="1"/>
  <c r="AE55" i="1"/>
  <c r="AJ55" i="1"/>
  <c r="AJ56" i="1"/>
  <c r="Z57" i="1"/>
  <c r="AF57" i="1" s="1"/>
  <c r="AJ57" i="1"/>
  <c r="Z58" i="1"/>
  <c r="AF58" i="1" s="1"/>
  <c r="AP60" i="1"/>
  <c r="AI81" i="1"/>
  <c r="AH81" i="1"/>
  <c r="AG22" i="1"/>
  <c r="AG30" i="1"/>
  <c r="Z33" i="1"/>
  <c r="AB33" i="1" s="1"/>
  <c r="AA36" i="1"/>
  <c r="AG38" i="1"/>
  <c r="AE40" i="1"/>
  <c r="AM40" i="1"/>
  <c r="AK40" i="1" s="1"/>
  <c r="AL40" i="1" s="1"/>
  <c r="Z41" i="1"/>
  <c r="AF41" i="1" s="1"/>
  <c r="AA44" i="1"/>
  <c r="AE45" i="1"/>
  <c r="Z47" i="1"/>
  <c r="AF47" i="1" s="1"/>
  <c r="AM47" i="1"/>
  <c r="AK47" i="1" s="1"/>
  <c r="AL47" i="1" s="1"/>
  <c r="AE47" i="1"/>
  <c r="AJ47" i="1"/>
  <c r="AJ48" i="1"/>
  <c r="Z49" i="1"/>
  <c r="AF49" i="1" s="1"/>
  <c r="AJ49" i="1"/>
  <c r="Z50" i="1"/>
  <c r="AF50" i="1" s="1"/>
  <c r="Z51" i="1"/>
  <c r="AF51" i="1" s="1"/>
  <c r="Z54" i="1"/>
  <c r="AF54" i="1" s="1"/>
  <c r="AA55" i="1"/>
  <c r="AA56" i="1"/>
  <c r="AA57" i="1"/>
  <c r="AH61" i="1"/>
  <c r="AO64" i="1"/>
  <c r="AA70" i="1"/>
  <c r="AE70" i="1"/>
  <c r="AM70" i="1"/>
  <c r="AK70" i="1" s="1"/>
  <c r="AL70" i="1" s="1"/>
  <c r="AD70" i="1"/>
  <c r="AJ70" i="1"/>
  <c r="Z70" i="1"/>
  <c r="AF70" i="1" s="1"/>
  <c r="AG70" i="1"/>
  <c r="AO70" i="1"/>
  <c r="AG27" i="1"/>
  <c r="AG35" i="1"/>
  <c r="AG43" i="1"/>
  <c r="AO45" i="1"/>
  <c r="AA49" i="1"/>
  <c r="AA54" i="1"/>
  <c r="AM57" i="1"/>
  <c r="AK57" i="1" s="1"/>
  <c r="AL57" i="1" s="1"/>
  <c r="AM58" i="1"/>
  <c r="AK58" i="1" s="1"/>
  <c r="AL58" i="1" s="1"/>
  <c r="L59" i="1"/>
  <c r="AM65" i="1"/>
  <c r="AK65" i="1" s="1"/>
  <c r="AL65" i="1" s="1"/>
  <c r="AE65" i="1"/>
  <c r="AD65" i="1"/>
  <c r="AA65" i="1"/>
  <c r="Z65" i="1"/>
  <c r="AF65" i="1" s="1"/>
  <c r="AG62" i="1"/>
  <c r="AO62" i="1"/>
  <c r="AJ63" i="1"/>
  <c r="Z69" i="1"/>
  <c r="AF69" i="1" s="1"/>
  <c r="AE71" i="1"/>
  <c r="AO71" i="1"/>
  <c r="AD74" i="1"/>
  <c r="AO74" i="1"/>
  <c r="AD75" i="1"/>
  <c r="AO75" i="1"/>
  <c r="AE76" i="1"/>
  <c r="AO76" i="1"/>
  <c r="AP77" i="1"/>
  <c r="AD79" i="1"/>
  <c r="AA79" i="1"/>
  <c r="AM79" i="1"/>
  <c r="AK79" i="1" s="1"/>
  <c r="AL79" i="1" s="1"/>
  <c r="AQ79" i="1" s="1"/>
  <c r="AD92" i="1"/>
  <c r="AJ92" i="1"/>
  <c r="AA92" i="1"/>
  <c r="Z92" i="1"/>
  <c r="AF92" i="1" s="1"/>
  <c r="AM92" i="1"/>
  <c r="AK92" i="1" s="1"/>
  <c r="AL92" i="1" s="1"/>
  <c r="AE92" i="1"/>
  <c r="AG59" i="1"/>
  <c r="AO59" i="1"/>
  <c r="Z62" i="1"/>
  <c r="AF62" i="1" s="1"/>
  <c r="AD66" i="1"/>
  <c r="AG67" i="1"/>
  <c r="AO67" i="1"/>
  <c r="AD68" i="1"/>
  <c r="AM68" i="1"/>
  <c r="AK68" i="1" s="1"/>
  <c r="AL68" i="1" s="1"/>
  <c r="AA69" i="1"/>
  <c r="AJ69" i="1"/>
  <c r="L73" i="1"/>
  <c r="AF76" i="1"/>
  <c r="Z79" i="1"/>
  <c r="AF79" i="1" s="1"/>
  <c r="AD84" i="1"/>
  <c r="AJ84" i="1"/>
  <c r="AA84" i="1"/>
  <c r="Z84" i="1"/>
  <c r="AF84" i="1" s="1"/>
  <c r="AM84" i="1"/>
  <c r="AK84" i="1" s="1"/>
  <c r="AL84" i="1" s="1"/>
  <c r="AE84" i="1"/>
  <c r="AG92" i="1"/>
  <c r="AG53" i="1"/>
  <c r="AO53" i="1"/>
  <c r="AA59" i="1"/>
  <c r="AG61" i="1"/>
  <c r="AO61" i="1"/>
  <c r="AJ62" i="1"/>
  <c r="AE63" i="1"/>
  <c r="AM63" i="1"/>
  <c r="AK63" i="1" s="1"/>
  <c r="AL63" i="1" s="1"/>
  <c r="AA67" i="1"/>
  <c r="AF68" i="1"/>
  <c r="AO68" i="1"/>
  <c r="AH73" i="1"/>
  <c r="AA78" i="1"/>
  <c r="Z78" i="1"/>
  <c r="AF78" i="1" s="1"/>
  <c r="AE79" i="1"/>
  <c r="AG84" i="1"/>
  <c r="AC86" i="1"/>
  <c r="AP88" i="1"/>
  <c r="AN88" i="1"/>
  <c r="L97" i="1"/>
  <c r="AF63" i="1"/>
  <c r="AG66" i="1"/>
  <c r="AO66" i="1"/>
  <c r="AD69" i="1"/>
  <c r="AM69" i="1"/>
  <c r="AK69" i="1" s="1"/>
  <c r="AL69" i="1" s="1"/>
  <c r="AD71" i="1"/>
  <c r="AA71" i="1"/>
  <c r="AJ71" i="1"/>
  <c r="AM74" i="1"/>
  <c r="AK74" i="1" s="1"/>
  <c r="AL74" i="1" s="1"/>
  <c r="AE74" i="1"/>
  <c r="AJ74" i="1"/>
  <c r="Z75" i="1"/>
  <c r="AF75" i="1" s="1"/>
  <c r="AM75" i="1"/>
  <c r="AK75" i="1" s="1"/>
  <c r="AL75" i="1" s="1"/>
  <c r="AE75" i="1"/>
  <c r="AJ75" i="1"/>
  <c r="AJ76" i="1"/>
  <c r="AN80" i="1"/>
  <c r="AI93" i="1"/>
  <c r="AH93" i="1"/>
  <c r="AG63" i="1"/>
  <c r="AO63" i="1"/>
  <c r="Z66" i="1"/>
  <c r="AB66" i="1" s="1"/>
  <c r="AE69" i="1"/>
  <c r="AO69" i="1"/>
  <c r="Z71" i="1"/>
  <c r="AF71" i="1" s="1"/>
  <c r="Z74" i="1"/>
  <c r="AF74" i="1" s="1"/>
  <c r="AA75" i="1"/>
  <c r="AA76" i="1"/>
  <c r="AP78" i="1"/>
  <c r="AN78" i="1"/>
  <c r="AG79" i="1"/>
  <c r="AO84" i="1"/>
  <c r="AN85" i="1"/>
  <c r="AP85" i="1"/>
  <c r="AI89" i="1"/>
  <c r="AH89" i="1"/>
  <c r="AC94" i="1"/>
  <c r="AG52" i="1"/>
  <c r="AG60" i="1"/>
  <c r="AE62" i="1"/>
  <c r="AG69" i="1"/>
  <c r="AM71" i="1"/>
  <c r="AK71" i="1" s="1"/>
  <c r="AL71" i="1" s="1"/>
  <c r="AA74" i="1"/>
  <c r="AM76" i="1"/>
  <c r="AK76" i="1" s="1"/>
  <c r="AL76" i="1" s="1"/>
  <c r="AM77" i="1"/>
  <c r="AK77" i="1" s="1"/>
  <c r="AL77" i="1" s="1"/>
  <c r="AD78" i="1"/>
  <c r="AH79" i="1"/>
  <c r="AP96" i="1"/>
  <c r="AN96" i="1"/>
  <c r="L81" i="1"/>
  <c r="AI97" i="1"/>
  <c r="AH97" i="1"/>
  <c r="AG82" i="1"/>
  <c r="AO82" i="1"/>
  <c r="Z85" i="1"/>
  <c r="AG90" i="1"/>
  <c r="AO90" i="1"/>
  <c r="AJ91" i="1"/>
  <c r="Z93" i="1"/>
  <c r="AF93" i="1" s="1"/>
  <c r="AG98" i="1"/>
  <c r="AO98" i="1"/>
  <c r="AJ99" i="1"/>
  <c r="AG87" i="1"/>
  <c r="AO87" i="1"/>
  <c r="AA93" i="1"/>
  <c r="AD94" i="1"/>
  <c r="AG95" i="1"/>
  <c r="AO95" i="1"/>
  <c r="Z98" i="1"/>
  <c r="AF98" i="1" s="1"/>
  <c r="AG73" i="1"/>
  <c r="AO73" i="1"/>
  <c r="AG81" i="1"/>
  <c r="AO81" i="1"/>
  <c r="AJ82" i="1"/>
  <c r="AE83" i="1"/>
  <c r="AM83" i="1"/>
  <c r="AK83" i="1" s="1"/>
  <c r="AL83" i="1" s="1"/>
  <c r="AA87" i="1"/>
  <c r="AG89" i="1"/>
  <c r="AO89" i="1"/>
  <c r="AJ90" i="1"/>
  <c r="AE91" i="1"/>
  <c r="AM91" i="1"/>
  <c r="AK91" i="1" s="1"/>
  <c r="AL91" i="1" s="1"/>
  <c r="AA95" i="1"/>
  <c r="AD96" i="1"/>
  <c r="AG97" i="1"/>
  <c r="AO97" i="1"/>
  <c r="AJ98" i="1"/>
  <c r="AE99" i="1"/>
  <c r="AM99" i="1"/>
  <c r="AK99" i="1" s="1"/>
  <c r="AL99" i="1" s="1"/>
  <c r="AD85" i="1"/>
  <c r="AG86" i="1"/>
  <c r="AO86" i="1"/>
  <c r="AJ87" i="1"/>
  <c r="AD93" i="1"/>
  <c r="AG94" i="1"/>
  <c r="AO94" i="1"/>
  <c r="AD82" i="1"/>
  <c r="AG83" i="1"/>
  <c r="AO83" i="1"/>
  <c r="AE85" i="1"/>
  <c r="AM85" i="1"/>
  <c r="AK85" i="1" s="1"/>
  <c r="AL85" i="1" s="1"/>
  <c r="Z86" i="1"/>
  <c r="AB86" i="1" s="1"/>
  <c r="AD90" i="1"/>
  <c r="AG91" i="1"/>
  <c r="AO91" i="1"/>
  <c r="AE93" i="1"/>
  <c r="AM93" i="1"/>
  <c r="AK93" i="1" s="1"/>
  <c r="AL93" i="1" s="1"/>
  <c r="Z94" i="1"/>
  <c r="AF94" i="1" s="1"/>
  <c r="AG99" i="1"/>
  <c r="AO99" i="1"/>
  <c r="AG72" i="1"/>
  <c r="AG80" i="1"/>
  <c r="AE82" i="1"/>
  <c r="AD87" i="1"/>
  <c r="AG88" i="1"/>
  <c r="AE90" i="1"/>
  <c r="AG96" i="1"/>
  <c r="AE98" i="1"/>
  <c r="AG85" i="1"/>
  <c r="AE87" i="1"/>
  <c r="AG93" i="1"/>
  <c r="AP50" i="1" l="1"/>
  <c r="AB4" i="1"/>
  <c r="AB72" i="1"/>
  <c r="AN54" i="1"/>
  <c r="AH77" i="1"/>
  <c r="AI11" i="1"/>
  <c r="AH80" i="1"/>
  <c r="AB61" i="1"/>
  <c r="AC63" i="1"/>
  <c r="AP46" i="1"/>
  <c r="AC83" i="1"/>
  <c r="AN20" i="1"/>
  <c r="AI43" i="1"/>
  <c r="AQ43" i="1" s="1"/>
  <c r="AH22" i="1"/>
  <c r="AQ80" i="1"/>
  <c r="AB3" i="1"/>
  <c r="AH94" i="1"/>
  <c r="AP19" i="1"/>
  <c r="AB77" i="1"/>
  <c r="AB52" i="1"/>
  <c r="AQ96" i="1"/>
  <c r="AQ46" i="1"/>
  <c r="AH15" i="1"/>
  <c r="AN56" i="1"/>
  <c r="AB46" i="1"/>
  <c r="AN55" i="1"/>
  <c r="AB11" i="1"/>
  <c r="AB96" i="1"/>
  <c r="AF77" i="1"/>
  <c r="AN29" i="1"/>
  <c r="AB32" i="1"/>
  <c r="AB35" i="1"/>
  <c r="AC61" i="1"/>
  <c r="AH96" i="1"/>
  <c r="AH60" i="1"/>
  <c r="AQ60" i="1"/>
  <c r="AQ15" i="1"/>
  <c r="AB27" i="1"/>
  <c r="AB99" i="1"/>
  <c r="AB30" i="1"/>
  <c r="AB80" i="1"/>
  <c r="AB97" i="1"/>
  <c r="AI35" i="1"/>
  <c r="AQ35" i="1" s="1"/>
  <c r="AB43" i="1"/>
  <c r="AH65" i="1"/>
  <c r="AI30" i="1"/>
  <c r="AQ30" i="1" s="1"/>
  <c r="AB40" i="1"/>
  <c r="AB60" i="1"/>
  <c r="AH59" i="1"/>
  <c r="AF52" i="1"/>
  <c r="AH66" i="1"/>
  <c r="AC60" i="1"/>
  <c r="AN16" i="1"/>
  <c r="AH13" i="1"/>
  <c r="AQ13" i="1"/>
  <c r="AQ22" i="1"/>
  <c r="AP13" i="1"/>
  <c r="AQ78" i="1"/>
  <c r="AN17" i="1"/>
  <c r="AB39" i="1"/>
  <c r="AH46" i="1"/>
  <c r="AH86" i="1"/>
  <c r="AQ77" i="1"/>
  <c r="AH6" i="1"/>
  <c r="AH67" i="1"/>
  <c r="AB85" i="1"/>
  <c r="AC72" i="1"/>
  <c r="AB90" i="1"/>
  <c r="AF66" i="1"/>
  <c r="AB31" i="1"/>
  <c r="AN18" i="1"/>
  <c r="AB13" i="1"/>
  <c r="AN21" i="1"/>
  <c r="AH78" i="1"/>
  <c r="AB94" i="1"/>
  <c r="AI83" i="1"/>
  <c r="AQ83" i="1" s="1"/>
  <c r="AI88" i="1"/>
  <c r="AQ88" i="1" s="1"/>
  <c r="AQ26" i="1"/>
  <c r="AB91" i="1"/>
  <c r="AB82" i="1"/>
  <c r="AH68" i="1"/>
  <c r="AB12" i="1"/>
  <c r="AP12" i="1"/>
  <c r="AH52" i="1"/>
  <c r="AI52" i="1"/>
  <c r="AQ52" i="1" s="1"/>
  <c r="AH27" i="1"/>
  <c r="AI27" i="1"/>
  <c r="AQ27" i="1" s="1"/>
  <c r="AQ29" i="1"/>
  <c r="AB6" i="1"/>
  <c r="AB15" i="1"/>
  <c r="AF15" i="1"/>
  <c r="AB48" i="1"/>
  <c r="AH41" i="1"/>
  <c r="AB53" i="1"/>
  <c r="AC53" i="1"/>
  <c r="AI39" i="1"/>
  <c r="AQ39" i="1" s="1"/>
  <c r="AH39" i="1"/>
  <c r="AI95" i="1"/>
  <c r="AQ95" i="1" s="1"/>
  <c r="AH95" i="1"/>
  <c r="AB9" i="1"/>
  <c r="AC9" i="1"/>
  <c r="AQ93" i="1"/>
  <c r="AQ12" i="1"/>
  <c r="AB26" i="1"/>
  <c r="AI8" i="1"/>
  <c r="AQ8" i="1" s="1"/>
  <c r="AH8" i="1"/>
  <c r="AH72" i="1"/>
  <c r="AI72" i="1"/>
  <c r="AQ72" i="1" s="1"/>
  <c r="AI23" i="1"/>
  <c r="AQ23" i="1" s="1"/>
  <c r="AH23" i="1"/>
  <c r="AB22" i="1"/>
  <c r="AB8" i="1"/>
  <c r="AB81" i="1"/>
  <c r="AC81" i="1"/>
  <c r="AB68" i="1"/>
  <c r="AQ65" i="1"/>
  <c r="AB89" i="1"/>
  <c r="AC89" i="1"/>
  <c r="AH4" i="1"/>
  <c r="AI4" i="1"/>
  <c r="AQ4" i="1" s="1"/>
  <c r="AC38" i="1"/>
  <c r="AB38" i="1"/>
  <c r="AH33" i="1"/>
  <c r="AI38" i="1"/>
  <c r="AQ38" i="1" s="1"/>
  <c r="AI9" i="1"/>
  <c r="AQ9" i="1" s="1"/>
  <c r="AH9" i="1"/>
  <c r="AH3" i="1"/>
  <c r="AI3" i="1"/>
  <c r="AQ3" i="1" s="1"/>
  <c r="AB73" i="1"/>
  <c r="AB98" i="1"/>
  <c r="AC88" i="1"/>
  <c r="AB88" i="1"/>
  <c r="AP26" i="1"/>
  <c r="AN26" i="1"/>
  <c r="AB23" i="1"/>
  <c r="AC23" i="1"/>
  <c r="AB47" i="1"/>
  <c r="AC47" i="1"/>
  <c r="AP48" i="1"/>
  <c r="AN48" i="1"/>
  <c r="AI31" i="1"/>
  <c r="AQ31" i="1" s="1"/>
  <c r="AH31" i="1"/>
  <c r="AH85" i="1"/>
  <c r="AI85" i="1"/>
  <c r="AQ85" i="1" s="1"/>
  <c r="AH98" i="1"/>
  <c r="AI98" i="1"/>
  <c r="AQ98" i="1" s="1"/>
  <c r="AC84" i="1"/>
  <c r="AB84" i="1"/>
  <c r="AN40" i="1"/>
  <c r="AP40" i="1"/>
  <c r="AN24" i="1"/>
  <c r="AP24" i="1"/>
  <c r="AQ97" i="1"/>
  <c r="AP97" i="1"/>
  <c r="AN97" i="1"/>
  <c r="AQ89" i="1"/>
  <c r="AP89" i="1"/>
  <c r="AN89" i="1"/>
  <c r="AC93" i="1"/>
  <c r="AB93" i="1"/>
  <c r="AN82" i="1"/>
  <c r="AP82" i="1"/>
  <c r="AC75" i="1"/>
  <c r="AB75" i="1"/>
  <c r="AP63" i="1"/>
  <c r="AN63" i="1"/>
  <c r="AH76" i="1"/>
  <c r="AI76" i="1"/>
  <c r="AQ76" i="1" s="1"/>
  <c r="AI71" i="1"/>
  <c r="AQ71" i="1" s="1"/>
  <c r="AH71" i="1"/>
  <c r="AI84" i="1"/>
  <c r="AQ84" i="1" s="1"/>
  <c r="AH84" i="1"/>
  <c r="AH69" i="1"/>
  <c r="AI69" i="1"/>
  <c r="AQ69" i="1" s="1"/>
  <c r="AQ59" i="1"/>
  <c r="AP59" i="1"/>
  <c r="AN59" i="1"/>
  <c r="AN45" i="1"/>
  <c r="AQ45" i="1"/>
  <c r="AP45" i="1"/>
  <c r="AI49" i="1"/>
  <c r="AQ49" i="1" s="1"/>
  <c r="AH49" i="1"/>
  <c r="AH55" i="1"/>
  <c r="AI55" i="1"/>
  <c r="AQ55" i="1" s="1"/>
  <c r="AB51" i="1"/>
  <c r="AC51" i="1"/>
  <c r="AQ41" i="1"/>
  <c r="AP41" i="1"/>
  <c r="AN41" i="1"/>
  <c r="AQ44" i="1"/>
  <c r="AP44" i="1"/>
  <c r="AN44" i="1"/>
  <c r="AI64" i="1"/>
  <c r="AQ64" i="1" s="1"/>
  <c r="AH64" i="1"/>
  <c r="AN32" i="1"/>
  <c r="AP32" i="1"/>
  <c r="AB24" i="1"/>
  <c r="AC24" i="1"/>
  <c r="AC2" i="1"/>
  <c r="AB2" i="1"/>
  <c r="AI34" i="1"/>
  <c r="AQ34" i="1" s="1"/>
  <c r="AH34" i="1"/>
  <c r="AI28" i="1"/>
  <c r="AQ28" i="1" s="1"/>
  <c r="AH28" i="1"/>
  <c r="AB29" i="1"/>
  <c r="AC29" i="1"/>
  <c r="AI87" i="1"/>
  <c r="AQ87" i="1" s="1"/>
  <c r="AH87" i="1"/>
  <c r="AP73" i="1"/>
  <c r="AN73" i="1"/>
  <c r="AQ73" i="1"/>
  <c r="AN87" i="1"/>
  <c r="AP87" i="1"/>
  <c r="AI91" i="1"/>
  <c r="AQ91" i="1" s="1"/>
  <c r="AH91" i="1"/>
  <c r="AH75" i="1"/>
  <c r="AI75" i="1"/>
  <c r="AQ75" i="1" s="1"/>
  <c r="AC71" i="1"/>
  <c r="AB71" i="1"/>
  <c r="AC69" i="1"/>
  <c r="AB69" i="1"/>
  <c r="AP75" i="1"/>
  <c r="AN75" i="1"/>
  <c r="AH63" i="1"/>
  <c r="AI63" i="1"/>
  <c r="AQ63" i="1" s="1"/>
  <c r="AI70" i="1"/>
  <c r="AQ70" i="1" s="1"/>
  <c r="AH70" i="1"/>
  <c r="AB44" i="1"/>
  <c r="AC44" i="1"/>
  <c r="AB36" i="1"/>
  <c r="AC36" i="1"/>
  <c r="AN14" i="1"/>
  <c r="AP14" i="1"/>
  <c r="AI32" i="1"/>
  <c r="AQ32" i="1" s="1"/>
  <c r="AH32" i="1"/>
  <c r="AP11" i="1"/>
  <c r="AN11" i="1"/>
  <c r="AQ11" i="1"/>
  <c r="AP2" i="1"/>
  <c r="AN2" i="1"/>
  <c r="AI20" i="1"/>
  <c r="AQ20" i="1" s="1"/>
  <c r="AH20" i="1"/>
  <c r="AQ25" i="1"/>
  <c r="AP25" i="1"/>
  <c r="AN25" i="1"/>
  <c r="AP7" i="1"/>
  <c r="AN7" i="1"/>
  <c r="AB16" i="1"/>
  <c r="AI14" i="1"/>
  <c r="AQ14" i="1" s="1"/>
  <c r="AH14" i="1"/>
  <c r="AN10" i="1"/>
  <c r="AP10" i="1"/>
  <c r="AQ81" i="1"/>
  <c r="AP81" i="1"/>
  <c r="AN81" i="1"/>
  <c r="AQ53" i="1"/>
  <c r="AP53" i="1"/>
  <c r="AN53" i="1"/>
  <c r="AP76" i="1"/>
  <c r="AN76" i="1"/>
  <c r="AB62" i="1"/>
  <c r="AI51" i="1"/>
  <c r="AQ51" i="1" s="1"/>
  <c r="AH51" i="1"/>
  <c r="AB21" i="1"/>
  <c r="AC21" i="1"/>
  <c r="AF85" i="1"/>
  <c r="AQ86" i="1"/>
  <c r="AP86" i="1"/>
  <c r="AN86" i="1"/>
  <c r="AC87" i="1"/>
  <c r="AB87" i="1"/>
  <c r="AP84" i="1"/>
  <c r="AN84" i="1"/>
  <c r="AC78" i="1"/>
  <c r="AB78" i="1"/>
  <c r="AP62" i="1"/>
  <c r="AN62" i="1"/>
  <c r="AC57" i="1"/>
  <c r="AB57" i="1"/>
  <c r="AH48" i="1"/>
  <c r="AI48" i="1"/>
  <c r="AQ48" i="1" s="1"/>
  <c r="AI50" i="1"/>
  <c r="AQ50" i="1" s="1"/>
  <c r="AH50" i="1"/>
  <c r="AC42" i="1"/>
  <c r="AB42" i="1"/>
  <c r="AB45" i="1"/>
  <c r="AC45" i="1"/>
  <c r="AP3" i="1"/>
  <c r="AN3" i="1"/>
  <c r="AI16" i="1"/>
  <c r="AQ16" i="1" s="1"/>
  <c r="AH16" i="1"/>
  <c r="AI24" i="1"/>
  <c r="AQ24" i="1" s="1"/>
  <c r="AH24" i="1"/>
  <c r="AC14" i="1"/>
  <c r="AB14" i="1"/>
  <c r="AB41" i="1"/>
  <c r="AH56" i="1"/>
  <c r="AI56" i="1"/>
  <c r="AQ56" i="1" s="1"/>
  <c r="AC64" i="1"/>
  <c r="AB64" i="1"/>
  <c r="AP83" i="1"/>
  <c r="AN83" i="1"/>
  <c r="AC95" i="1"/>
  <c r="AB95" i="1"/>
  <c r="AF86" i="1"/>
  <c r="AI99" i="1"/>
  <c r="AQ99" i="1" s="1"/>
  <c r="AH99" i="1"/>
  <c r="AN90" i="1"/>
  <c r="AP90" i="1"/>
  <c r="AN69" i="1"/>
  <c r="AP69" i="1"/>
  <c r="AH62" i="1"/>
  <c r="AI62" i="1"/>
  <c r="AQ62" i="1" s="1"/>
  <c r="AN74" i="1"/>
  <c r="AP74" i="1"/>
  <c r="AC56" i="1"/>
  <c r="AB56" i="1"/>
  <c r="AH47" i="1"/>
  <c r="AI47" i="1"/>
  <c r="AQ47" i="1" s="1"/>
  <c r="AQ33" i="1"/>
  <c r="AP33" i="1"/>
  <c r="AN33" i="1"/>
  <c r="AI58" i="1"/>
  <c r="AQ58" i="1" s="1"/>
  <c r="AH58" i="1"/>
  <c r="AN58" i="1"/>
  <c r="AP58" i="1"/>
  <c r="AI19" i="1"/>
  <c r="AQ19" i="1" s="1"/>
  <c r="AH19" i="1"/>
  <c r="AB20" i="1"/>
  <c r="AC20" i="1"/>
  <c r="AI2" i="1"/>
  <c r="AQ2" i="1" s="1"/>
  <c r="AH2" i="1"/>
  <c r="AI92" i="1"/>
  <c r="AQ92" i="1" s="1"/>
  <c r="AH92" i="1"/>
  <c r="AC49" i="1"/>
  <c r="AB49" i="1"/>
  <c r="AI42" i="1"/>
  <c r="AH42" i="1"/>
  <c r="AC7" i="1"/>
  <c r="AB7" i="1"/>
  <c r="AB28" i="1"/>
  <c r="AC28" i="1"/>
  <c r="AP91" i="1"/>
  <c r="AN91" i="1"/>
  <c r="AQ61" i="1"/>
  <c r="AP61" i="1"/>
  <c r="AN61" i="1"/>
  <c r="AP67" i="1"/>
  <c r="AN67" i="1"/>
  <c r="AQ67" i="1"/>
  <c r="AC79" i="1"/>
  <c r="AB79" i="1"/>
  <c r="AB55" i="1"/>
  <c r="AC55" i="1"/>
  <c r="AI54" i="1"/>
  <c r="AQ54" i="1" s="1"/>
  <c r="AH54" i="1"/>
  <c r="AB50" i="1"/>
  <c r="AC50" i="1"/>
  <c r="AQ36" i="1"/>
  <c r="AP36" i="1"/>
  <c r="AN36" i="1"/>
  <c r="AC19" i="1"/>
  <c r="AB19" i="1"/>
  <c r="AH10" i="1"/>
  <c r="AI10" i="1"/>
  <c r="AQ10" i="1" s="1"/>
  <c r="AI5" i="1"/>
  <c r="AQ5" i="1" s="1"/>
  <c r="AH5" i="1"/>
  <c r="AC37" i="1"/>
  <c r="AB37" i="1"/>
  <c r="AC67" i="1"/>
  <c r="AB67" i="1"/>
  <c r="AI40" i="1"/>
  <c r="AQ40" i="1" s="1"/>
  <c r="AH40" i="1"/>
  <c r="AQ6" i="1"/>
  <c r="AP6" i="1"/>
  <c r="AN6" i="1"/>
  <c r="AC34" i="1"/>
  <c r="AB34" i="1"/>
  <c r="AN95" i="1"/>
  <c r="AP95" i="1"/>
  <c r="AN98" i="1"/>
  <c r="AP98" i="1"/>
  <c r="AB74" i="1"/>
  <c r="AC74" i="1"/>
  <c r="AI74" i="1"/>
  <c r="AQ74" i="1" s="1"/>
  <c r="AH74" i="1"/>
  <c r="AQ66" i="1"/>
  <c r="AP66" i="1"/>
  <c r="AN66" i="1"/>
  <c r="AQ68" i="1"/>
  <c r="AP68" i="1"/>
  <c r="AN68" i="1"/>
  <c r="AN71" i="1"/>
  <c r="AP71" i="1"/>
  <c r="AC70" i="1"/>
  <c r="AB70" i="1"/>
  <c r="AI57" i="1"/>
  <c r="AQ57" i="1" s="1"/>
  <c r="AH57" i="1"/>
  <c r="AC58" i="1"/>
  <c r="AB58" i="1"/>
  <c r="AN57" i="1"/>
  <c r="AP57" i="1"/>
  <c r="AC18" i="1"/>
  <c r="AB18" i="1"/>
  <c r="AN5" i="1"/>
  <c r="AP5" i="1"/>
  <c r="AH18" i="1"/>
  <c r="AI18" i="1"/>
  <c r="AQ18" i="1" s="1"/>
  <c r="AN4" i="1"/>
  <c r="AP4" i="1"/>
  <c r="AI37" i="1"/>
  <c r="AQ37" i="1" s="1"/>
  <c r="AH37" i="1"/>
  <c r="AC10" i="1"/>
  <c r="AB10" i="1"/>
  <c r="AC25" i="1"/>
  <c r="AB25" i="1"/>
  <c r="AH90" i="1"/>
  <c r="AI90" i="1"/>
  <c r="AQ90" i="1" s="1"/>
  <c r="AC76" i="1"/>
  <c r="AB76" i="1"/>
  <c r="AP99" i="1"/>
  <c r="AN99" i="1"/>
  <c r="AQ94" i="1"/>
  <c r="AP94" i="1"/>
  <c r="AN94" i="1"/>
  <c r="AI82" i="1"/>
  <c r="AQ82" i="1" s="1"/>
  <c r="AH82" i="1"/>
  <c r="AC59" i="1"/>
  <c r="AB59" i="1"/>
  <c r="AC92" i="1"/>
  <c r="AB92" i="1"/>
  <c r="AC65" i="1"/>
  <c r="AB65" i="1"/>
  <c r="AB54" i="1"/>
  <c r="AC54" i="1"/>
  <c r="AN70" i="1"/>
  <c r="AP70" i="1"/>
  <c r="AP64" i="1"/>
  <c r="AN64" i="1"/>
  <c r="AF33" i="1"/>
  <c r="AQ42" i="1"/>
  <c r="AP42" i="1"/>
  <c r="AN42" i="1"/>
  <c r="AC17" i="1"/>
  <c r="AB17" i="1"/>
  <c r="AC5" i="1"/>
  <c r="AB5" i="1"/>
  <c r="AH17" i="1"/>
  <c r="AI17" i="1"/>
  <c r="AQ17" i="1" s="1"/>
  <c r="AI7" i="1"/>
  <c r="AQ7" i="1" s="1"/>
  <c r="AH7" i="1"/>
  <c r="AI21" i="1"/>
  <c r="AQ21" i="1" s="1"/>
  <c r="AH21" i="1"/>
  <c r="AN28" i="1"/>
  <c r="AP28" i="1"/>
</calcChain>
</file>

<file path=xl/sharedStrings.xml><?xml version="1.0" encoding="utf-8"?>
<sst xmlns="http://schemas.openxmlformats.org/spreadsheetml/2006/main" count="435" uniqueCount="240">
  <si>
    <t>stevet</t>
  </si>
  <si>
    <t>FOC</t>
  </si>
  <si>
    <t>Bradley Briley</t>
  </si>
  <si>
    <t>BD3 9ED</t>
  </si>
  <si>
    <t>Abel Maravilla</t>
  </si>
  <si>
    <t>PE6 8LW</t>
  </si>
  <si>
    <t>Karla Eason</t>
  </si>
  <si>
    <t>TN22 3RT</t>
  </si>
  <si>
    <t>Paulita Lister</t>
  </si>
  <si>
    <t>SE22 0QW</t>
  </si>
  <si>
    <t>Vania Blomberg</t>
  </si>
  <si>
    <t>DN12 4BZ</t>
  </si>
  <si>
    <t>Hannelore Wenz</t>
  </si>
  <si>
    <t>CB1 2NJ</t>
  </si>
  <si>
    <t>Brandi Eshleman</t>
  </si>
  <si>
    <t>SN14 6XW</t>
  </si>
  <si>
    <t>Mistie Uselton</t>
  </si>
  <si>
    <t>NR20 3RD</t>
  </si>
  <si>
    <t>Caridad Enders</t>
  </si>
  <si>
    <t>DT1 2EL</t>
  </si>
  <si>
    <t>Diedra Croff</t>
  </si>
  <si>
    <t>EX35 6PB</t>
  </si>
  <si>
    <t>Dovie Ostrander</t>
  </si>
  <si>
    <t>DH9 9PB</t>
  </si>
  <si>
    <t>Marguerite Whigham</t>
  </si>
  <si>
    <t>NN16 9UJ</t>
  </si>
  <si>
    <t>Pasquale Lytton</t>
  </si>
  <si>
    <t>SG8 7JZ</t>
  </si>
  <si>
    <t>Natasha Sandridge</t>
  </si>
  <si>
    <t>HD6 2DP</t>
  </si>
  <si>
    <t>Lesha Bourgeois</t>
  </si>
  <si>
    <t>AB10 7AS</t>
  </si>
  <si>
    <t>Jermaine Hartlage</t>
  </si>
  <si>
    <t>S6 1WS</t>
  </si>
  <si>
    <t>Ivonne Kampen</t>
  </si>
  <si>
    <t>CF37 2SN</t>
  </si>
  <si>
    <t>Dorsey Polito</t>
  </si>
  <si>
    <t>IP22 1AQ</t>
  </si>
  <si>
    <t>Quiana Rachal</t>
  </si>
  <si>
    <t>ML2 7TQ</t>
  </si>
  <si>
    <t>Salvatore Saban</t>
  </si>
  <si>
    <t>GU9 0NB</t>
  </si>
  <si>
    <t>Junko Dowdell</t>
  </si>
  <si>
    <t>BN14 9LP</t>
  </si>
  <si>
    <t>Trey Trimm</t>
  </si>
  <si>
    <t>TD9 8PL</t>
  </si>
  <si>
    <t>Lieselotte Bair</t>
  </si>
  <si>
    <t>BL5 3AG</t>
  </si>
  <si>
    <t>Jacquelin Soliman</t>
  </si>
  <si>
    <t>CB8 0EA</t>
  </si>
  <si>
    <t>Judy Drager</t>
  </si>
  <si>
    <t>SY3 9EZ</t>
  </si>
  <si>
    <t>Kacey Richart</t>
  </si>
  <si>
    <t>ME19 4GB</t>
  </si>
  <si>
    <t>Yajaira Talbert</t>
  </si>
  <si>
    <t>DH9 0HS</t>
  </si>
  <si>
    <t>Stephany Marguez</t>
  </si>
  <si>
    <t>EX35 6AR</t>
  </si>
  <si>
    <t>Lynda Eilerman</t>
  </si>
  <si>
    <t>DE21 4DS</t>
  </si>
  <si>
    <t>Sherlyn Mcbay</t>
  </si>
  <si>
    <t>BS15 8AG</t>
  </si>
  <si>
    <t>Anastacia Hintzen</t>
  </si>
  <si>
    <t>SP1 2FA</t>
  </si>
  <si>
    <t>Consuela Evans</t>
  </si>
  <si>
    <t>SK10 5RS</t>
  </si>
  <si>
    <t>Maren Bagnall</t>
  </si>
  <si>
    <t>TW13 5NR</t>
  </si>
  <si>
    <t>Jennie Helms</t>
  </si>
  <si>
    <t>CO3 9AH</t>
  </si>
  <si>
    <t>Danyell Bains</t>
  </si>
  <si>
    <t>SY14 8JT</t>
  </si>
  <si>
    <t>Angelina Brunt</t>
  </si>
  <si>
    <t>SG18 0HT</t>
  </si>
  <si>
    <t>Lurline Orear</t>
  </si>
  <si>
    <t>BT17 9PX</t>
  </si>
  <si>
    <t>Iris Dellinger</t>
  </si>
  <si>
    <t>NG15 6EQ</t>
  </si>
  <si>
    <t>Adeline Rubalcava</t>
  </si>
  <si>
    <t>HA0 2RP</t>
  </si>
  <si>
    <t>Keila Yocum</t>
  </si>
  <si>
    <t>N16 8LP</t>
  </si>
  <si>
    <t>Lashonda Fregoso</t>
  </si>
  <si>
    <t>M24 5RZ</t>
  </si>
  <si>
    <t>Trinh Meunier</t>
  </si>
  <si>
    <t>BB12 9EX</t>
  </si>
  <si>
    <t>Irene Guynn</t>
  </si>
  <si>
    <t>G42 0NG</t>
  </si>
  <si>
    <t>Zofia Strobel</t>
  </si>
  <si>
    <t>DE12 7DB</t>
  </si>
  <si>
    <t>Milda Holsey</t>
  </si>
  <si>
    <t>CM0 7NU</t>
  </si>
  <si>
    <t>Tracee Dahlen</t>
  </si>
  <si>
    <t>DL13 5NQ</t>
  </si>
  <si>
    <t>Lorena Pringle</t>
  </si>
  <si>
    <t>N22 7UG</t>
  </si>
  <si>
    <t>Kirsten Yokley</t>
  </si>
  <si>
    <t>BB5 1PY</t>
  </si>
  <si>
    <t>Santina Scheff</t>
  </si>
  <si>
    <t>CW9 5RN</t>
  </si>
  <si>
    <t>Jennell Barber</t>
  </si>
  <si>
    <t>SW9 9PX</t>
  </si>
  <si>
    <t>Isis Wrede</t>
  </si>
  <si>
    <t>WC2N 4LL</t>
  </si>
  <si>
    <t>Verona Glanton</t>
  </si>
  <si>
    <t>LS22 6AG</t>
  </si>
  <si>
    <t>Maggie Vieyra</t>
  </si>
  <si>
    <t>CB22 4RD</t>
  </si>
  <si>
    <t>Elyse Edie</t>
  </si>
  <si>
    <t>CO5 9UG</t>
  </si>
  <si>
    <t>Marcene Huck</t>
  </si>
  <si>
    <t>RG8 8NL</t>
  </si>
  <si>
    <t>Hortense Vreeland</t>
  </si>
  <si>
    <t>S44 6EU</t>
  </si>
  <si>
    <t>Gemma Weddell</t>
  </si>
  <si>
    <t>SL7 1TB</t>
  </si>
  <si>
    <t>Breanna Woolston</t>
  </si>
  <si>
    <t>B79 9DB</t>
  </si>
  <si>
    <t>Mariette Pedro</t>
  </si>
  <si>
    <t>G45 0PW</t>
  </si>
  <si>
    <t>Erik Gately</t>
  </si>
  <si>
    <t>CM2 8UF</t>
  </si>
  <si>
    <t>Terica Pouliot</t>
  </si>
  <si>
    <t>HU13 0SP</t>
  </si>
  <si>
    <t>Antonia Fleischmann</t>
  </si>
  <si>
    <t>SA8 4DU</t>
  </si>
  <si>
    <t>Particia Valls</t>
  </si>
  <si>
    <t>BS35 2AX</t>
  </si>
  <si>
    <t>Savannah Delacerda</t>
  </si>
  <si>
    <t>S60 1HT</t>
  </si>
  <si>
    <t>Marcelo Landaverde</t>
  </si>
  <si>
    <t>HD4 5DH</t>
  </si>
  <si>
    <t>Dwain Ralls</t>
  </si>
  <si>
    <t>SA64 0HP</t>
  </si>
  <si>
    <t>Janis Gant</t>
  </si>
  <si>
    <t>EN2 7NU</t>
  </si>
  <si>
    <t>Tammie Fane</t>
  </si>
  <si>
    <t>SR3 3SZ</t>
  </si>
  <si>
    <t>Gwyn Milledge</t>
  </si>
  <si>
    <t>BA3 3DH</t>
  </si>
  <si>
    <t>Fay Feliz</t>
  </si>
  <si>
    <t>GY1 3YU</t>
  </si>
  <si>
    <t>Sharlene Ciotti</t>
  </si>
  <si>
    <t>PO15 6HR</t>
  </si>
  <si>
    <t>Deb Kohl</t>
  </si>
  <si>
    <t>IV27 4DP</t>
  </si>
  <si>
    <t>Malcom Epling</t>
  </si>
  <si>
    <t>S40 1LW</t>
  </si>
  <si>
    <t>Zada Mccraw</t>
  </si>
  <si>
    <t>S65 3RH</t>
  </si>
  <si>
    <t>Lucinda Clinard</t>
  </si>
  <si>
    <t>CH66 2JX</t>
  </si>
  <si>
    <t>Joel Decker</t>
  </si>
  <si>
    <t>YO41 5LW</t>
  </si>
  <si>
    <t>Orlando Sangster</t>
  </si>
  <si>
    <t>HX2 8DQ</t>
  </si>
  <si>
    <t>Johnathon Posada</t>
  </si>
  <si>
    <t>MK8 9BU</t>
  </si>
  <si>
    <t>Janene Mcewan</t>
  </si>
  <si>
    <t>AL5 3NS</t>
  </si>
  <si>
    <t>Mckinley Roysden</t>
  </si>
  <si>
    <t>AB34 5BJ</t>
  </si>
  <si>
    <t>Shelby Bowley</t>
  </si>
  <si>
    <t>SN6 6JR</t>
  </si>
  <si>
    <t>Annett Zhang</t>
  </si>
  <si>
    <t>AB56 4PD</t>
  </si>
  <si>
    <t>Leoma Domino</t>
  </si>
  <si>
    <t>WA10 2PG</t>
  </si>
  <si>
    <t>Maia Lukasiewicz</t>
  </si>
  <si>
    <t>CF3 0DE</t>
  </si>
  <si>
    <t>Khadijah Lesh</t>
  </si>
  <si>
    <t>GL2 7NB</t>
  </si>
  <si>
    <t>Lea Juliano</t>
  </si>
  <si>
    <t>S13 9AQ</t>
  </si>
  <si>
    <t>Stefany Meder</t>
  </si>
  <si>
    <t>BT79 0AH</t>
  </si>
  <si>
    <t>Jordan Slattery</t>
  </si>
  <si>
    <t>DE7 4AL</t>
  </si>
  <si>
    <t>Molly Neifert</t>
  </si>
  <si>
    <t>EH16 5RH</t>
  </si>
  <si>
    <t>Winnie Yingling</t>
  </si>
  <si>
    <t>W1T 4RG</t>
  </si>
  <si>
    <t>Niki Queener</t>
  </si>
  <si>
    <t>LL14 5DF</t>
  </si>
  <si>
    <t>Tia Gorney</t>
  </si>
  <si>
    <t>G60 5NB</t>
  </si>
  <si>
    <t>Dulce Fawley</t>
  </si>
  <si>
    <t>BS34 8PA</t>
  </si>
  <si>
    <t>Terrie Highsmith</t>
  </si>
  <si>
    <t>BT19 6DP</t>
  </si>
  <si>
    <t>Gilberte Mattos</t>
  </si>
  <si>
    <t>PO32 6QH</t>
  </si>
  <si>
    <t>Ebonie Tessman</t>
  </si>
  <si>
    <t>PR3 3JE</t>
  </si>
  <si>
    <t>Mayola Stahlman</t>
  </si>
  <si>
    <t>BN26 6JH</t>
  </si>
  <si>
    <t>Lani Pilger</t>
  </si>
  <si>
    <t>TQ12 1RN</t>
  </si>
  <si>
    <t>orderNum</t>
  </si>
  <si>
    <t>qNum</t>
  </si>
  <si>
    <t>date</t>
  </si>
  <si>
    <t>vehicle</t>
  </si>
  <si>
    <t>preparedBy</t>
  </si>
  <si>
    <t>baseCose</t>
  </si>
  <si>
    <t>paintCost</t>
  </si>
  <si>
    <t>delivery</t>
  </si>
  <si>
    <t>VAT</t>
  </si>
  <si>
    <t>roadFundLicence</t>
  </si>
  <si>
    <t>govtFirstRegFee</t>
  </si>
  <si>
    <t>OTR</t>
  </si>
  <si>
    <t>dateOfReg</t>
  </si>
  <si>
    <t>mileage</t>
  </si>
  <si>
    <t>exteriorColor</t>
  </si>
  <si>
    <t>interiorColor</t>
  </si>
  <si>
    <t>options</t>
  </si>
  <si>
    <t>customerName</t>
  </si>
  <si>
    <t>clientCompany</t>
  </si>
  <si>
    <t>contactNumber</t>
  </si>
  <si>
    <t>deliveryAddress</t>
  </si>
  <si>
    <t>invoiceTo</t>
  </si>
  <si>
    <t>registerTo</t>
  </si>
  <si>
    <t>additionalInfo</t>
  </si>
  <si>
    <t>status</t>
  </si>
  <si>
    <t>ETA</t>
  </si>
  <si>
    <t>orderConfirmed</t>
  </si>
  <si>
    <t>dateOfConfirmation</t>
  </si>
  <si>
    <t>nameWhoConfirmed</t>
  </si>
  <si>
    <t>regNum</t>
  </si>
  <si>
    <t>chassisNum</t>
  </si>
  <si>
    <t>actualDeliveryDate</t>
  </si>
  <si>
    <t>confirmedByGlobal</t>
  </si>
  <si>
    <t>checkedKeeper</t>
  </si>
  <si>
    <t>AFRLLink</t>
  </si>
  <si>
    <t>checkedInvoicedAmount</t>
  </si>
  <si>
    <t>checkedWhoInvoiceTo</t>
  </si>
  <si>
    <t>InvoiceLink</t>
  </si>
  <si>
    <t>deliveryMileage</t>
  </si>
  <si>
    <t>checkedSignee</t>
  </si>
  <si>
    <t>deliveryNoteLink</t>
  </si>
  <si>
    <t>paymentRecieved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</si>
</sst>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C15E-7DD3-4562-B0C4-E3E6389D02AE}">
  <dimension ref="A1:AQ99"/>
  <sheetViews>
    <sheetView tabSelected="1" topLeftCell="Z1" workbookViewId="0">
      <selection activeCell="Y2" sqref="Y2:Y99"/>
    </sheetView>
  </sheetViews>
  <sheetFormatPr defaultRowHeight="15" x14ac:dyDescent="0.25"/>
  <cols>
    <col min="1" max="1" width="10.140625" bestFit="1" customWidth="1"/>
    <col min="2" max="2" width="6.42578125" bestFit="1" customWidth="1"/>
    <col min="3" max="3" width="10.7109375" bestFit="1" customWidth="1"/>
    <col min="4" max="4" width="9.5703125" bestFit="1" customWidth="1"/>
    <col min="5" max="5" width="11.28515625" bestFit="1" customWidth="1"/>
    <col min="6" max="6" width="9.42578125" bestFit="1" customWidth="1"/>
    <col min="8" max="8" width="8.28515625" bestFit="1" customWidth="1"/>
    <col min="9" max="9" width="7.5703125" bestFit="1" customWidth="1"/>
    <col min="10" max="10" width="16.140625" bestFit="1" customWidth="1"/>
    <col min="11" max="11" width="15.42578125" bestFit="1" customWidth="1"/>
    <col min="12" max="12" width="8.5703125" bestFit="1" customWidth="1"/>
    <col min="13" max="13" width="10.7109375" bestFit="1" customWidth="1"/>
    <col min="14" max="14" width="8.140625" bestFit="1" customWidth="1"/>
    <col min="15" max="15" width="12.85546875" bestFit="1" customWidth="1"/>
    <col min="16" max="16" width="12.42578125" bestFit="1" customWidth="1"/>
    <col min="17" max="17" width="7.7109375" bestFit="1" customWidth="1"/>
    <col min="18" max="18" width="20" bestFit="1" customWidth="1"/>
    <col min="19" max="19" width="14.42578125" bestFit="1" customWidth="1"/>
    <col min="20" max="20" width="14.85546875" bestFit="1" customWidth="1"/>
    <col min="21" max="21" width="15.5703125" bestFit="1" customWidth="1"/>
    <col min="22" max="22" width="11.42578125" bestFit="1" customWidth="1"/>
    <col min="23" max="23" width="29" bestFit="1" customWidth="1"/>
    <col min="24" max="24" width="13.7109375" bestFit="1" customWidth="1"/>
    <col min="25" max="25" width="26.85546875" bestFit="1" customWidth="1"/>
    <col min="26" max="26" width="10.7109375" bestFit="1" customWidth="1"/>
    <col min="27" max="27" width="15.42578125" bestFit="1" customWidth="1"/>
    <col min="28" max="28" width="19.140625" bestFit="1" customWidth="1"/>
    <col min="29" max="29" width="19.85546875" bestFit="1" customWidth="1"/>
    <col min="30" max="30" width="9.42578125" bestFit="1" customWidth="1"/>
    <col min="31" max="31" width="11.42578125" bestFit="1" customWidth="1"/>
    <col min="32" max="32" width="18.140625" bestFit="1" customWidth="1"/>
    <col min="33" max="33" width="18.28515625" bestFit="1" customWidth="1"/>
    <col min="34" max="34" width="10.7109375" bestFit="1" customWidth="1"/>
    <col min="35" max="35" width="14.85546875" bestFit="1" customWidth="1"/>
    <col min="36" max="36" width="24.5703125" bestFit="1" customWidth="1"/>
    <col min="37" max="37" width="23.42578125" bestFit="1" customWidth="1"/>
    <col min="38" max="38" width="21.42578125" bestFit="1" customWidth="1"/>
    <col min="39" max="39" width="24.5703125" bestFit="1" customWidth="1"/>
    <col min="40" max="40" width="15.5703125" bestFit="1" customWidth="1"/>
    <col min="41" max="41" width="14.42578125" bestFit="1" customWidth="1"/>
    <col min="42" max="42" width="24.5703125" bestFit="1" customWidth="1"/>
    <col min="43" max="43" width="17.28515625" bestFit="1" customWidth="1"/>
  </cols>
  <sheetData>
    <row r="1" spans="1:43" x14ac:dyDescent="0.25">
      <c r="A1" t="s">
        <v>198</v>
      </c>
      <c r="B1" t="s">
        <v>199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210</v>
      </c>
      <c r="AI1" t="s">
        <v>231</v>
      </c>
      <c r="AJ1" t="s">
        <v>232</v>
      </c>
      <c r="AK1" t="s">
        <v>233</v>
      </c>
      <c r="AL1" t="s">
        <v>234</v>
      </c>
      <c r="AM1" t="s">
        <v>235</v>
      </c>
      <c r="AN1" t="s">
        <v>236</v>
      </c>
      <c r="AO1" t="s">
        <v>237</v>
      </c>
      <c r="AP1" t="s">
        <v>238</v>
      </c>
      <c r="AQ1" t="s">
        <v>239</v>
      </c>
    </row>
    <row r="2" spans="1:43" x14ac:dyDescent="0.25">
      <c r="A2">
        <v>1</v>
      </c>
      <c r="B2" t="str">
        <f ca="1">"Q"&amp;RANDBETWEEN(1000,9999)</f>
        <v>Q4483</v>
      </c>
      <c r="C2" s="1">
        <f ca="1">RANDBETWEEN(DATE(2019,1,1),DATE(2020,3,28))</f>
        <v>43781</v>
      </c>
      <c r="D2" t="str">
        <f ca="1">CHOOSE(RANDBETWEEN(1,4),"Ford","Mercades","Nissan", "VW")</f>
        <v>VW</v>
      </c>
      <c r="E2" t="s">
        <v>0</v>
      </c>
      <c r="F2" s="2">
        <f ca="1">RANDBETWEEN(5000, 12000)</f>
        <v>8966</v>
      </c>
      <c r="G2" s="2">
        <f ca="1">RANDBETWEEN(0, 200)</f>
        <v>52</v>
      </c>
      <c r="H2" t="s">
        <v>1</v>
      </c>
      <c r="I2" s="2">
        <f ca="1">RANDBETWEEN(800,2000)</f>
        <v>1150</v>
      </c>
      <c r="J2" s="2">
        <f ca="1">RANDBETWEEN(0,300)</f>
        <v>26</v>
      </c>
      <c r="K2" s="2">
        <f ca="1">RANDBETWEEN(0,200)</f>
        <v>148</v>
      </c>
      <c r="L2" s="2">
        <f ca="1">F2+G2+K2</f>
        <v>9166</v>
      </c>
      <c r="M2" s="1">
        <f ca="1">CHOOSE(RANDBETWEEN(1,2),"",RANDBETWEEN(DATE(2019,1,1),DATE(2020,3,28)))</f>
        <v>43577</v>
      </c>
      <c r="N2" s="3">
        <v>0</v>
      </c>
      <c r="O2" t="str">
        <f ca="1">CHOOSE(RANDBETWEEN(1,5),"","red","blue","green","white")</f>
        <v>blue</v>
      </c>
      <c r="P2" t="str">
        <f ca="1">CHOOSE(RANDBETWEEN(1,5),"","red","blue","green","white")</f>
        <v/>
      </c>
      <c r="R2" s="4" t="s">
        <v>2</v>
      </c>
      <c r="S2" t="str">
        <f ca="1">CHOOSE(RANDBETWEEN(1,5),"Co-op","PwC","Global","Vodafone","McDonalds")</f>
        <v>McDonalds</v>
      </c>
      <c r="T2" t="str">
        <f ca="1">"07"&amp;RANDBETWEEN(111111111,999999999)</f>
        <v>07319891031</v>
      </c>
      <c r="U2" t="s">
        <v>3</v>
      </c>
      <c r="V2" t="str">
        <f ca="1">CHOOSE(RANDBETWEEN(1,4), "Global Vans", "Funder1", "Funder2", "Funder3")</f>
        <v>Funder2</v>
      </c>
      <c r="W2" t="str">
        <f>R2&amp;" "&amp;U2</f>
        <v>Bradley Briley BD3 9ED</v>
      </c>
      <c r="Y2" t="str">
        <f ca="1">CHOOSE(RANDBETWEEN(1,7), "new", "awaiting reg", "delivery date requested", "awaiting global confirmation", "confirmed delivery", "documents processing", "completed")</f>
        <v>new</v>
      </c>
      <c r="Z2" s="1" t="str">
        <f ca="1">IF(OR(Y2="new",Y2="awaiting reg"),"",RANDBETWEEN(DATE(2020,5,1),DATE(2020,12,30)))</f>
        <v/>
      </c>
      <c r="AA2" t="b">
        <f ca="1">IF(OR(Y2="new",Y2="awaiting reg"), FALSE, CHOOSE(RANDBETWEEN(1,4),TRUE,TRUE,TRUE,FALSE))</f>
        <v>0</v>
      </c>
      <c r="AB2" s="1" t="str">
        <f ca="1">IF(AA2=TRUE, Z2-DATE(0,3,0), "")</f>
        <v/>
      </c>
      <c r="AC2" t="str">
        <f ca="1">IF(AA2=TRUE, CHOOSE(RANDBETWEEN(1,4),"Dave","Mike","Sarah", "Mia"), "")</f>
        <v/>
      </c>
      <c r="AD2" t="str">
        <f ca="1">IF(NOT(OR(Y2="new",Y2="awaiting reg")),CHAR(RANDBETWEEN(65,90))&amp;CHAR(RANDBETWEEN(65,90))&amp;RANDBETWEEN(0,68)&amp;" "&amp;CHAR(RANDBETWEEN(65,90))&amp;CHAR(RANDBETWEEN(65,90)),"")</f>
        <v/>
      </c>
      <c r="AE2" s="3" t="str">
        <f ca="1">IF(NOT(OR(Y2="new",Y2="awaiting reg")),RANDBETWEEN(1111111111,9999999999),"")</f>
        <v/>
      </c>
      <c r="AF2" s="1" t="str">
        <f ca="1">IF(OR(Y2="new", Y2="awaiting reg", Y2="delivery date requested"),"",Z2+15)</f>
        <v/>
      </c>
      <c r="AG2" t="b">
        <f ca="1">IF(OR(Y2="confirmed delivery",Y2="awaiting payment",Y2="completed"),TRUE,FALSE)</f>
        <v>0</v>
      </c>
      <c r="AH2" s="1" t="str">
        <f ca="1">IF(AJ2="styles/assets/preview.pdf", RANDBETWEEN(DATE(2019,1,1),DATE(2020,3,28)),"")</f>
        <v/>
      </c>
      <c r="AI2" t="b">
        <f ca="1">IF(AJ2="styles/assets/preview.pdf",TRUE,FALSE)</f>
        <v>0</v>
      </c>
      <c r="AJ2" t="str">
        <f ca="1">IF(OR(Y2="completed",Y2="awaiting payment", Y2="confirmed delivery"),IF(Y2="confirmed delivery",CHOOSE(RANDBETWEEN(1,3),"styles/assets/preview.pdf","",""),"styles/assets/preview.pdf"),"")</f>
        <v/>
      </c>
      <c r="AK2" t="b">
        <f ca="1">IF(AM2="styles/assets/preview.pdf",TRUE,FALSE)</f>
        <v>0</v>
      </c>
      <c r="AL2" t="b">
        <f ca="1">AK2</f>
        <v>0</v>
      </c>
      <c r="AM2" t="str">
        <f ca="1">IF(OR(Y2="completed",Y2="awaiting payment", Y2="confirmed delivery"),IF(Y2="confirmed delivery",CHOOSE(RANDBETWEEN(1,3),"styles/assets/preview.pdf","",""),"styles/assets/preview.pdf"),"")</f>
        <v/>
      </c>
      <c r="AN2" t="str">
        <f ca="1">IF(AO2=TRUE, RANDBETWEEN(0,100),"")</f>
        <v/>
      </c>
      <c r="AO2" t="b">
        <f ca="1">IF(OR(Y2="completed",Y2="awaiting payment", Y2="confirmed delivery"),IF(Y2="confirmed delivery",CHOOSE(RANDBETWEEN(1,3),TRUE,FALSE,FALSE),TRUE),FALSE)</f>
        <v>0</v>
      </c>
      <c r="AP2" t="str">
        <f ca="1">IF(AO2=TRUE, "styles/assets/preview.pdf","")</f>
        <v/>
      </c>
      <c r="AQ2" t="b">
        <f ca="1">IF(OR(AO2=TRUE,AL2=TRUE,AI2=TRUE), CHOOSE(RANDBETWEEN(1,4),TRUE,FALSE,FALSE,FALSE),FALSE)</f>
        <v>0</v>
      </c>
    </row>
    <row r="3" spans="1:43" x14ac:dyDescent="0.25">
      <c r="A3">
        <f>1+A2</f>
        <v>2</v>
      </c>
      <c r="B3" t="str">
        <f t="shared" ref="B3:B66" ca="1" si="0">"Q"&amp;RANDBETWEEN(1000,9999)</f>
        <v>Q1724</v>
      </c>
      <c r="C3" s="1">
        <f ca="1">RANDBETWEEN(DATE(2019,1,1),DATE(2020,3,28))</f>
        <v>43721</v>
      </c>
      <c r="D3" t="str">
        <f t="shared" ref="D3:D66" ca="1" si="1">CHOOSE(RANDBETWEEN(1,4),"Ford","Mercades","Nissan", "VW")</f>
        <v>VW</v>
      </c>
      <c r="E3" t="s">
        <v>0</v>
      </c>
      <c r="F3" s="2">
        <f t="shared" ref="F3:F66" ca="1" si="2">RANDBETWEEN(5000, 12000)</f>
        <v>6463</v>
      </c>
      <c r="G3" s="2">
        <f t="shared" ref="G3:G66" ca="1" si="3">RANDBETWEEN(0, 200)</f>
        <v>175</v>
      </c>
      <c r="H3" t="s">
        <v>1</v>
      </c>
      <c r="I3" s="2">
        <f t="shared" ref="I3:I66" ca="1" si="4">RANDBETWEEN(800,2000)</f>
        <v>1982</v>
      </c>
      <c r="J3" s="2">
        <f t="shared" ref="J3:J66" ca="1" si="5">RANDBETWEEN(0,300)</f>
        <v>238</v>
      </c>
      <c r="K3" s="2">
        <f t="shared" ref="K3:K66" ca="1" si="6">RANDBETWEEN(0,200)</f>
        <v>69</v>
      </c>
      <c r="L3" s="2">
        <f t="shared" ref="L3:L66" ca="1" si="7">F3+G3+K3</f>
        <v>6707</v>
      </c>
      <c r="M3" s="1" t="str">
        <f t="shared" ref="M3:M66" ca="1" si="8">CHOOSE(RANDBETWEEN(1,2),"",RANDBETWEEN(DATE(2019,1,1),DATE(2020,3,28)))</f>
        <v/>
      </c>
      <c r="N3" s="3">
        <v>0</v>
      </c>
      <c r="O3" t="str">
        <f t="shared" ref="O3:P66" ca="1" si="9">CHOOSE(RANDBETWEEN(1,5),"","red","blue","green","white")</f>
        <v>red</v>
      </c>
      <c r="P3" t="str">
        <f t="shared" ca="1" si="9"/>
        <v>blue</v>
      </c>
      <c r="R3" t="s">
        <v>4</v>
      </c>
      <c r="S3" t="str">
        <f t="shared" ref="S3:S66" ca="1" si="10">CHOOSE(RANDBETWEEN(1,5),"Co-op","PwC","Global","Vodafone","McDonalds")</f>
        <v>Vodafone</v>
      </c>
      <c r="T3" t="str">
        <f t="shared" ref="T3:T66" ca="1" si="11">"07"&amp;RANDBETWEEN(111111111,999999999)</f>
        <v>07254068632</v>
      </c>
      <c r="U3" t="s">
        <v>5</v>
      </c>
      <c r="V3" t="str">
        <f t="shared" ref="V3:V66" ca="1" si="12">CHOOSE(RANDBETWEEN(1,4), "Global Vans", "Funder1", "Funder2", "Funder3")</f>
        <v>Funder3</v>
      </c>
      <c r="W3" t="str">
        <f t="shared" ref="W3:W66" si="13">R3&amp;" "&amp;U3</f>
        <v>Abel Maravilla PE6 8LW</v>
      </c>
      <c r="Y3" t="str">
        <f t="shared" ref="Y3:Y66" ca="1" si="14">CHOOSE(RANDBETWEEN(1,7), "new", "awaiting reg", "delivery date requested", "awaiting global confirmation", "confirmed delivery", "documents processing", "completed")</f>
        <v>documents processing</v>
      </c>
      <c r="Z3" s="1">
        <f t="shared" ref="Z3:Z66" ca="1" si="15">IF(OR(Y3="new",Y3="awaiting reg"),"",RANDBETWEEN(DATE(2020,5,1),DATE(2020,12,30)))</f>
        <v>44078</v>
      </c>
      <c r="AA3" t="b">
        <f t="shared" ref="AA3:AA66" ca="1" si="16">IF(OR(Y3="new",Y3="awaiting reg"), FALSE, CHOOSE(RANDBETWEEN(1,4),TRUE,TRUE,TRUE,FALSE))</f>
        <v>1</v>
      </c>
      <c r="AB3" s="1">
        <f ca="1">IF(AA3=TRUE, Z3-DATE(0,3,0), "")</f>
        <v>44018</v>
      </c>
      <c r="AC3" t="str">
        <f t="shared" ref="AC3:AC66" ca="1" si="17">IF(AA3=TRUE, CHOOSE(RANDBETWEEN(1,4),"Dave","Mike","Sarah", "Mia"), "")</f>
        <v>Dave</v>
      </c>
      <c r="AD3" t="str">
        <f ca="1">IF(NOT(OR(Y3="new",Y3="awaiting reg")),CHAR(RANDBETWEEN(65,90))&amp;CHAR(RANDBETWEEN(65,90))&amp;RANDBETWEEN(0,68)&amp;" "&amp;CHAR(RANDBETWEEN(65,90))&amp;CHAR(RANDBETWEEN(65,90)),"")</f>
        <v>QN21 IK</v>
      </c>
      <c r="AE3" s="3">
        <f t="shared" ref="AE3:AE66" ca="1" si="18">IF(NOT(OR(Y3="new",Y3="awaiting reg")),RANDBETWEEN(1111111111,9999999999),"")</f>
        <v>1250762510</v>
      </c>
      <c r="AF3" s="1">
        <f t="shared" ref="AF3:AF66" ca="1" si="19">IF(OR(Y3="new", Y3="awaiting reg", Y3="delivery date requested"),"",Z3+15)</f>
        <v>44093</v>
      </c>
      <c r="AG3" t="b">
        <f t="shared" ref="AG3:AG66" ca="1" si="20">IF(OR(Y3="confirmed delivery",Y3="awaiting payment",Y3="completed"),TRUE,FALSE)</f>
        <v>0</v>
      </c>
      <c r="AH3" s="1" t="str">
        <f t="shared" ref="AH3:AH66" ca="1" si="21">IF(AJ3="styles/assets/preview.pdf", RANDBETWEEN(DATE(2019,1,1),DATE(2020,3,28)),"")</f>
        <v/>
      </c>
      <c r="AI3" t="b">
        <f t="shared" ref="AI3:AI66" ca="1" si="22">IF(AJ3="styles/assets/preview.pdf",TRUE,FALSE)</f>
        <v>0</v>
      </c>
      <c r="AJ3" t="str">
        <f t="shared" ref="AJ3:AJ66" ca="1" si="23">IF(OR(Y3="completed",Y3="awaiting payment", Y3="confirmed delivery"),IF(Y3="confirmed delivery",CHOOSE(RANDBETWEEN(1,3),"styles/assets/preview.pdf","",""),"styles/assets/preview.pdf"),"")</f>
        <v/>
      </c>
      <c r="AK3" t="b">
        <f t="shared" ref="AK3:AK66" ca="1" si="24">IF(AM3="styles/assets/preview.pdf",TRUE,FALSE)</f>
        <v>0</v>
      </c>
      <c r="AL3" t="b">
        <f t="shared" ref="AL3:AL66" ca="1" si="25">AK3</f>
        <v>0</v>
      </c>
      <c r="AM3" t="str">
        <f t="shared" ref="AM3:AM66" ca="1" si="26">IF(OR(Y3="completed",Y3="awaiting payment", Y3="confirmed delivery"),IF(Y3="confirmed delivery",CHOOSE(RANDBETWEEN(1,3),"styles/assets/preview.pdf","",""),"styles/assets/preview.pdf"),"")</f>
        <v/>
      </c>
      <c r="AN3" t="str">
        <f t="shared" ref="AN3:AN66" ca="1" si="27">IF(AO3=TRUE, RANDBETWEEN(0,100),"")</f>
        <v/>
      </c>
      <c r="AO3" t="b">
        <f t="shared" ref="AO3:AO66" ca="1" si="28">IF(OR(Y3="completed",Y3="awaiting payment", Y3="confirmed delivery"),IF(Y3="confirmed delivery",CHOOSE(RANDBETWEEN(1,3),TRUE,FALSE,FALSE),TRUE),FALSE)</f>
        <v>0</v>
      </c>
      <c r="AP3" t="str">
        <f t="shared" ref="AP3:AP66" ca="1" si="29">IF(AO3=TRUE, "styles/assets/preview.pdf","")</f>
        <v/>
      </c>
      <c r="AQ3" t="b">
        <f t="shared" ref="AQ3:AQ66" ca="1" si="30">IF(OR(AO3=TRUE,AL3=TRUE,AI3=TRUE), CHOOSE(RANDBETWEEN(1,4),TRUE,FALSE,FALSE,FALSE),FALSE)</f>
        <v>0</v>
      </c>
    </row>
    <row r="4" spans="1:43" x14ac:dyDescent="0.25">
      <c r="A4">
        <f t="shared" ref="A4:A67" si="31">1+A3</f>
        <v>3</v>
      </c>
      <c r="B4" t="str">
        <f t="shared" ca="1" si="0"/>
        <v>Q5874</v>
      </c>
      <c r="C4" s="1">
        <f t="shared" ref="C4:C67" ca="1" si="32">RANDBETWEEN(DATE(2019,1,1),DATE(2020,3,28))</f>
        <v>43564</v>
      </c>
      <c r="D4" t="str">
        <f t="shared" ca="1" si="1"/>
        <v>Nissan</v>
      </c>
      <c r="E4" t="s">
        <v>0</v>
      </c>
      <c r="F4" s="2">
        <f t="shared" ca="1" si="2"/>
        <v>8918</v>
      </c>
      <c r="G4" s="2">
        <f t="shared" ca="1" si="3"/>
        <v>113</v>
      </c>
      <c r="H4" t="s">
        <v>1</v>
      </c>
      <c r="I4" s="2">
        <f t="shared" ca="1" si="4"/>
        <v>1226</v>
      </c>
      <c r="J4" s="2">
        <f t="shared" ca="1" si="5"/>
        <v>22</v>
      </c>
      <c r="K4" s="2">
        <f t="shared" ca="1" si="6"/>
        <v>196</v>
      </c>
      <c r="L4" s="2">
        <f t="shared" ca="1" si="7"/>
        <v>9227</v>
      </c>
      <c r="M4" s="1" t="str">
        <f t="shared" ca="1" si="8"/>
        <v/>
      </c>
      <c r="N4" s="3">
        <v>0</v>
      </c>
      <c r="O4" t="str">
        <f t="shared" ca="1" si="9"/>
        <v/>
      </c>
      <c r="P4" t="str">
        <f t="shared" ca="1" si="9"/>
        <v>blue</v>
      </c>
      <c r="R4" t="s">
        <v>6</v>
      </c>
      <c r="S4" t="str">
        <f t="shared" ca="1" si="10"/>
        <v>Global</v>
      </c>
      <c r="T4" t="str">
        <f t="shared" ca="1" si="11"/>
        <v>07667270425</v>
      </c>
      <c r="U4" t="s">
        <v>7</v>
      </c>
      <c r="V4" t="str">
        <f t="shared" ca="1" si="12"/>
        <v>Funder3</v>
      </c>
      <c r="W4" t="str">
        <f t="shared" si="13"/>
        <v>Karla Eason TN22 3RT</v>
      </c>
      <c r="Y4" t="str">
        <f t="shared" ca="1" si="14"/>
        <v>delivery date requested</v>
      </c>
      <c r="Z4" s="1">
        <f t="shared" ca="1" si="15"/>
        <v>44113</v>
      </c>
      <c r="AA4" t="b">
        <f t="shared" ca="1" si="16"/>
        <v>1</v>
      </c>
      <c r="AB4" s="1">
        <f t="shared" ref="AB4:AB67" ca="1" si="33">IF(AA4=TRUE, Z4-DATE(0,3,0), "")</f>
        <v>44053</v>
      </c>
      <c r="AC4" t="str">
        <f t="shared" ca="1" si="17"/>
        <v>Mia</v>
      </c>
      <c r="AD4" t="str">
        <f t="shared" ref="AD4:AD67" ca="1" si="34">IF(NOT(OR(Y4="new",Y4="awaiting reg")),CHAR(RANDBETWEEN(65,90))&amp;CHAR(RANDBETWEEN(65,90))&amp;RANDBETWEEN(0,68)&amp;" "&amp;CHAR(RANDBETWEEN(65,90))&amp;CHAR(RANDBETWEEN(65,90)),"")</f>
        <v>OY8 UI</v>
      </c>
      <c r="AE4" s="3">
        <f t="shared" ca="1" si="18"/>
        <v>8396152866</v>
      </c>
      <c r="AF4" s="1" t="str">
        <f t="shared" ca="1" si="19"/>
        <v/>
      </c>
      <c r="AG4" t="b">
        <f t="shared" ca="1" si="20"/>
        <v>0</v>
      </c>
      <c r="AH4" s="1" t="str">
        <f t="shared" ca="1" si="21"/>
        <v/>
      </c>
      <c r="AI4" t="b">
        <f t="shared" ca="1" si="22"/>
        <v>0</v>
      </c>
      <c r="AJ4" t="str">
        <f t="shared" ca="1" si="23"/>
        <v/>
      </c>
      <c r="AK4" t="b">
        <f t="shared" ca="1" si="24"/>
        <v>0</v>
      </c>
      <c r="AL4" t="b">
        <f t="shared" ca="1" si="25"/>
        <v>0</v>
      </c>
      <c r="AM4" t="str">
        <f t="shared" ca="1" si="26"/>
        <v/>
      </c>
      <c r="AN4" t="str">
        <f t="shared" ca="1" si="27"/>
        <v/>
      </c>
      <c r="AO4" t="b">
        <f t="shared" ca="1" si="28"/>
        <v>0</v>
      </c>
      <c r="AP4" t="str">
        <f t="shared" ca="1" si="29"/>
        <v/>
      </c>
      <c r="AQ4" t="b">
        <f t="shared" ca="1" si="30"/>
        <v>0</v>
      </c>
    </row>
    <row r="5" spans="1:43" x14ac:dyDescent="0.25">
      <c r="A5">
        <f t="shared" si="31"/>
        <v>4</v>
      </c>
      <c r="B5" t="str">
        <f t="shared" ca="1" si="0"/>
        <v>Q1839</v>
      </c>
      <c r="C5" s="1">
        <f t="shared" ca="1" si="32"/>
        <v>43708</v>
      </c>
      <c r="D5" t="str">
        <f t="shared" ca="1" si="1"/>
        <v>Nissan</v>
      </c>
      <c r="E5" t="s">
        <v>0</v>
      </c>
      <c r="F5" s="2">
        <f t="shared" ca="1" si="2"/>
        <v>6854</v>
      </c>
      <c r="G5" s="2">
        <f t="shared" ca="1" si="3"/>
        <v>172</v>
      </c>
      <c r="H5" t="s">
        <v>1</v>
      </c>
      <c r="I5" s="2">
        <f t="shared" ca="1" si="4"/>
        <v>808</v>
      </c>
      <c r="J5" s="2">
        <f t="shared" ca="1" si="5"/>
        <v>191</v>
      </c>
      <c r="K5" s="2">
        <f t="shared" ca="1" si="6"/>
        <v>193</v>
      </c>
      <c r="L5" s="2">
        <f t="shared" ca="1" si="7"/>
        <v>7219</v>
      </c>
      <c r="M5" s="1" t="str">
        <f t="shared" ca="1" si="8"/>
        <v/>
      </c>
      <c r="N5" s="3">
        <v>0</v>
      </c>
      <c r="O5" t="str">
        <f t="shared" ca="1" si="9"/>
        <v>green</v>
      </c>
      <c r="P5" t="str">
        <f t="shared" ca="1" si="9"/>
        <v>red</v>
      </c>
      <c r="R5" t="s">
        <v>8</v>
      </c>
      <c r="S5" t="str">
        <f t="shared" ca="1" si="10"/>
        <v>PwC</v>
      </c>
      <c r="T5" t="str">
        <f t="shared" ca="1" si="11"/>
        <v>07126565966</v>
      </c>
      <c r="U5" t="s">
        <v>9</v>
      </c>
      <c r="V5" t="str">
        <f t="shared" ca="1" si="12"/>
        <v>Funder3</v>
      </c>
      <c r="W5" t="str">
        <f t="shared" si="13"/>
        <v>Paulita Lister SE22 0QW</v>
      </c>
      <c r="Y5" t="str">
        <f t="shared" ca="1" si="14"/>
        <v>confirmed delivery</v>
      </c>
      <c r="Z5" s="1">
        <f t="shared" ca="1" si="15"/>
        <v>44058</v>
      </c>
      <c r="AA5" t="b">
        <f t="shared" ca="1" si="16"/>
        <v>1</v>
      </c>
      <c r="AB5" s="1">
        <f t="shared" ca="1" si="33"/>
        <v>43998</v>
      </c>
      <c r="AC5" t="str">
        <f t="shared" ca="1" si="17"/>
        <v>Sarah</v>
      </c>
      <c r="AD5" t="str">
        <f t="shared" ca="1" si="34"/>
        <v>WM18 TC</v>
      </c>
      <c r="AE5" s="3">
        <f t="shared" ca="1" si="18"/>
        <v>2638605928</v>
      </c>
      <c r="AF5" s="1">
        <f t="shared" ca="1" si="19"/>
        <v>44073</v>
      </c>
      <c r="AG5" t="b">
        <f t="shared" ca="1" si="20"/>
        <v>1</v>
      </c>
      <c r="AH5" s="1" t="str">
        <f t="shared" ca="1" si="21"/>
        <v/>
      </c>
      <c r="AI5" t="b">
        <f t="shared" ca="1" si="22"/>
        <v>0</v>
      </c>
      <c r="AJ5" t="str">
        <f t="shared" ca="1" si="23"/>
        <v/>
      </c>
      <c r="AK5" t="b">
        <f t="shared" ca="1" si="24"/>
        <v>1</v>
      </c>
      <c r="AL5" t="b">
        <f t="shared" ca="1" si="25"/>
        <v>1</v>
      </c>
      <c r="AM5" t="str">
        <f t="shared" ca="1" si="26"/>
        <v>styles/assets/preview.pdf</v>
      </c>
      <c r="AN5">
        <f t="shared" ca="1" si="27"/>
        <v>42</v>
      </c>
      <c r="AO5" t="b">
        <f t="shared" ca="1" si="28"/>
        <v>1</v>
      </c>
      <c r="AP5" t="str">
        <f t="shared" ca="1" si="29"/>
        <v>styles/assets/preview.pdf</v>
      </c>
      <c r="AQ5" t="b">
        <f t="shared" ca="1" si="30"/>
        <v>0</v>
      </c>
    </row>
    <row r="6" spans="1:43" x14ac:dyDescent="0.25">
      <c r="A6">
        <f t="shared" si="31"/>
        <v>5</v>
      </c>
      <c r="B6" t="str">
        <f t="shared" ca="1" si="0"/>
        <v>Q9010</v>
      </c>
      <c r="C6" s="1">
        <f t="shared" ca="1" si="32"/>
        <v>43816</v>
      </c>
      <c r="D6" t="str">
        <f t="shared" ca="1" si="1"/>
        <v>Mercades</v>
      </c>
      <c r="E6" t="s">
        <v>0</v>
      </c>
      <c r="F6" s="2">
        <f t="shared" ca="1" si="2"/>
        <v>7595</v>
      </c>
      <c r="G6" s="2">
        <f t="shared" ca="1" si="3"/>
        <v>145</v>
      </c>
      <c r="H6" t="s">
        <v>1</v>
      </c>
      <c r="I6" s="2">
        <f t="shared" ca="1" si="4"/>
        <v>820</v>
      </c>
      <c r="J6" s="2">
        <f t="shared" ca="1" si="5"/>
        <v>37</v>
      </c>
      <c r="K6" s="2">
        <f t="shared" ca="1" si="6"/>
        <v>166</v>
      </c>
      <c r="L6" s="2">
        <f t="shared" ca="1" si="7"/>
        <v>7906</v>
      </c>
      <c r="M6" s="1">
        <f t="shared" ca="1" si="8"/>
        <v>43881</v>
      </c>
      <c r="N6" s="3">
        <v>0</v>
      </c>
      <c r="O6" t="str">
        <f t="shared" ca="1" si="9"/>
        <v>red</v>
      </c>
      <c r="P6" t="str">
        <f t="shared" ca="1" si="9"/>
        <v>red</v>
      </c>
      <c r="R6" t="s">
        <v>10</v>
      </c>
      <c r="S6" t="str">
        <f t="shared" ca="1" si="10"/>
        <v>Global</v>
      </c>
      <c r="T6" t="str">
        <f t="shared" ca="1" si="11"/>
        <v>07566475209</v>
      </c>
      <c r="U6" t="s">
        <v>11</v>
      </c>
      <c r="V6" t="str">
        <f t="shared" ca="1" si="12"/>
        <v>Funder1</v>
      </c>
      <c r="W6" t="str">
        <f t="shared" si="13"/>
        <v>Vania Blomberg DN12 4BZ</v>
      </c>
      <c r="Y6" t="str">
        <f t="shared" ca="1" si="14"/>
        <v>awaiting global confirmation</v>
      </c>
      <c r="Z6" s="1">
        <f t="shared" ca="1" si="15"/>
        <v>44140</v>
      </c>
      <c r="AA6" t="b">
        <f t="shared" ca="1" si="16"/>
        <v>1</v>
      </c>
      <c r="AB6" s="1">
        <f t="shared" ca="1" si="33"/>
        <v>44080</v>
      </c>
      <c r="AC6" t="str">
        <f t="shared" ca="1" si="17"/>
        <v>Sarah</v>
      </c>
      <c r="AD6" t="str">
        <f t="shared" ca="1" si="34"/>
        <v>TD58 UK</v>
      </c>
      <c r="AE6" s="3">
        <f t="shared" ca="1" si="18"/>
        <v>2772952282</v>
      </c>
      <c r="AF6" s="1">
        <f t="shared" ca="1" si="19"/>
        <v>44155</v>
      </c>
      <c r="AG6" t="b">
        <f t="shared" ca="1" si="20"/>
        <v>0</v>
      </c>
      <c r="AH6" s="1" t="str">
        <f t="shared" ca="1" si="21"/>
        <v/>
      </c>
      <c r="AI6" t="b">
        <f t="shared" ca="1" si="22"/>
        <v>0</v>
      </c>
      <c r="AJ6" t="str">
        <f t="shared" ca="1" si="23"/>
        <v/>
      </c>
      <c r="AK6" t="b">
        <f t="shared" ca="1" si="24"/>
        <v>0</v>
      </c>
      <c r="AL6" t="b">
        <f t="shared" ca="1" si="25"/>
        <v>0</v>
      </c>
      <c r="AM6" t="str">
        <f t="shared" ca="1" si="26"/>
        <v/>
      </c>
      <c r="AN6" t="str">
        <f t="shared" ca="1" si="27"/>
        <v/>
      </c>
      <c r="AO6" t="b">
        <f t="shared" ca="1" si="28"/>
        <v>0</v>
      </c>
      <c r="AP6" t="str">
        <f t="shared" ca="1" si="29"/>
        <v/>
      </c>
      <c r="AQ6" t="b">
        <f t="shared" ca="1" si="30"/>
        <v>0</v>
      </c>
    </row>
    <row r="7" spans="1:43" x14ac:dyDescent="0.25">
      <c r="A7">
        <f t="shared" si="31"/>
        <v>6</v>
      </c>
      <c r="B7" t="str">
        <f t="shared" ca="1" si="0"/>
        <v>Q6794</v>
      </c>
      <c r="C7" s="1">
        <f t="shared" ca="1" si="32"/>
        <v>43790</v>
      </c>
      <c r="D7" t="str">
        <f t="shared" ca="1" si="1"/>
        <v>VW</v>
      </c>
      <c r="E7" t="s">
        <v>0</v>
      </c>
      <c r="F7" s="2">
        <f t="shared" ca="1" si="2"/>
        <v>5995</v>
      </c>
      <c r="G7" s="2">
        <f t="shared" ca="1" si="3"/>
        <v>177</v>
      </c>
      <c r="H7" t="s">
        <v>1</v>
      </c>
      <c r="I7" s="2">
        <f t="shared" ca="1" si="4"/>
        <v>1697</v>
      </c>
      <c r="J7" s="2">
        <f t="shared" ca="1" si="5"/>
        <v>72</v>
      </c>
      <c r="K7" s="2">
        <f t="shared" ca="1" si="6"/>
        <v>55</v>
      </c>
      <c r="L7" s="2">
        <f t="shared" ca="1" si="7"/>
        <v>6227</v>
      </c>
      <c r="M7" s="1" t="str">
        <f t="shared" ca="1" si="8"/>
        <v/>
      </c>
      <c r="N7" s="3">
        <v>0</v>
      </c>
      <c r="O7" t="str">
        <f t="shared" ca="1" si="9"/>
        <v>green</v>
      </c>
      <c r="P7" t="str">
        <f t="shared" ca="1" si="9"/>
        <v>blue</v>
      </c>
      <c r="R7" t="s">
        <v>12</v>
      </c>
      <c r="S7" t="str">
        <f t="shared" ca="1" si="10"/>
        <v>Global</v>
      </c>
      <c r="T7" t="str">
        <f t="shared" ca="1" si="11"/>
        <v>07882846639</v>
      </c>
      <c r="U7" t="s">
        <v>13</v>
      </c>
      <c r="V7" t="str">
        <f t="shared" ca="1" si="12"/>
        <v>Funder2</v>
      </c>
      <c r="W7" t="str">
        <f t="shared" si="13"/>
        <v>Hannelore Wenz CB1 2NJ</v>
      </c>
      <c r="Y7" t="str">
        <f t="shared" ca="1" si="14"/>
        <v>awaiting global confirmation</v>
      </c>
      <c r="Z7" s="1">
        <f t="shared" ca="1" si="15"/>
        <v>44189</v>
      </c>
      <c r="AA7" t="b">
        <f t="shared" ca="1" si="16"/>
        <v>1</v>
      </c>
      <c r="AB7" s="1">
        <f t="shared" ca="1" si="33"/>
        <v>44129</v>
      </c>
      <c r="AC7" t="str">
        <f t="shared" ca="1" si="17"/>
        <v>Mike</v>
      </c>
      <c r="AD7" t="str">
        <f t="shared" ca="1" si="34"/>
        <v>DV12 PN</v>
      </c>
      <c r="AE7" s="3">
        <f t="shared" ca="1" si="18"/>
        <v>3058352379</v>
      </c>
      <c r="AF7" s="1">
        <f t="shared" ca="1" si="19"/>
        <v>44204</v>
      </c>
      <c r="AG7" t="b">
        <f t="shared" ca="1" si="20"/>
        <v>0</v>
      </c>
      <c r="AH7" s="1" t="str">
        <f t="shared" ca="1" si="21"/>
        <v/>
      </c>
      <c r="AI7" t="b">
        <f t="shared" ca="1" si="22"/>
        <v>0</v>
      </c>
      <c r="AJ7" t="str">
        <f t="shared" ca="1" si="23"/>
        <v/>
      </c>
      <c r="AK7" t="b">
        <f t="shared" ca="1" si="24"/>
        <v>0</v>
      </c>
      <c r="AL7" t="b">
        <f t="shared" ca="1" si="25"/>
        <v>0</v>
      </c>
      <c r="AM7" t="str">
        <f t="shared" ca="1" si="26"/>
        <v/>
      </c>
      <c r="AN7" t="str">
        <f t="shared" ca="1" si="27"/>
        <v/>
      </c>
      <c r="AO7" t="b">
        <f t="shared" ca="1" si="28"/>
        <v>0</v>
      </c>
      <c r="AP7" t="str">
        <f t="shared" ca="1" si="29"/>
        <v/>
      </c>
      <c r="AQ7" t="b">
        <f t="shared" ca="1" si="30"/>
        <v>0</v>
      </c>
    </row>
    <row r="8" spans="1:43" x14ac:dyDescent="0.25">
      <c r="A8">
        <f t="shared" si="31"/>
        <v>7</v>
      </c>
      <c r="B8" t="str">
        <f t="shared" ca="1" si="0"/>
        <v>Q6878</v>
      </c>
      <c r="C8" s="1">
        <f t="shared" ca="1" si="32"/>
        <v>43891</v>
      </c>
      <c r="D8" t="str">
        <f t="shared" ca="1" si="1"/>
        <v>VW</v>
      </c>
      <c r="E8" t="s">
        <v>0</v>
      </c>
      <c r="F8" s="2">
        <f t="shared" ca="1" si="2"/>
        <v>9030</v>
      </c>
      <c r="G8" s="2">
        <f t="shared" ca="1" si="3"/>
        <v>9</v>
      </c>
      <c r="H8" t="s">
        <v>1</v>
      </c>
      <c r="I8" s="2">
        <f t="shared" ca="1" si="4"/>
        <v>1262</v>
      </c>
      <c r="J8" s="2">
        <f t="shared" ca="1" si="5"/>
        <v>182</v>
      </c>
      <c r="K8" s="2">
        <f t="shared" ca="1" si="6"/>
        <v>190</v>
      </c>
      <c r="L8" s="2">
        <f t="shared" ca="1" si="7"/>
        <v>9229</v>
      </c>
      <c r="M8" s="1" t="str">
        <f t="shared" ca="1" si="8"/>
        <v/>
      </c>
      <c r="N8" s="3">
        <v>0</v>
      </c>
      <c r="O8" t="str">
        <f t="shared" ca="1" si="9"/>
        <v>red</v>
      </c>
      <c r="P8" t="str">
        <f t="shared" ca="1" si="9"/>
        <v>red</v>
      </c>
      <c r="R8" t="s">
        <v>14</v>
      </c>
      <c r="S8" t="str">
        <f t="shared" ca="1" si="10"/>
        <v>McDonalds</v>
      </c>
      <c r="T8" t="str">
        <f t="shared" ca="1" si="11"/>
        <v>07347481336</v>
      </c>
      <c r="U8" t="s">
        <v>15</v>
      </c>
      <c r="V8" t="str">
        <f t="shared" ca="1" si="12"/>
        <v>Funder3</v>
      </c>
      <c r="W8" t="str">
        <f t="shared" si="13"/>
        <v>Brandi Eshleman SN14 6XW</v>
      </c>
      <c r="Y8" t="str">
        <f t="shared" ca="1" si="14"/>
        <v>confirmed delivery</v>
      </c>
      <c r="Z8" s="1">
        <f t="shared" ca="1" si="15"/>
        <v>43955</v>
      </c>
      <c r="AA8" t="b">
        <f t="shared" ca="1" si="16"/>
        <v>1</v>
      </c>
      <c r="AB8" s="1">
        <f t="shared" ca="1" si="33"/>
        <v>43895</v>
      </c>
      <c r="AC8" t="str">
        <f t="shared" ca="1" si="17"/>
        <v>Mike</v>
      </c>
      <c r="AD8" t="str">
        <f t="shared" ca="1" si="34"/>
        <v>VC11 XP</v>
      </c>
      <c r="AE8" s="3">
        <f t="shared" ca="1" si="18"/>
        <v>2067112538</v>
      </c>
      <c r="AF8" s="1">
        <f t="shared" ca="1" si="19"/>
        <v>43970</v>
      </c>
      <c r="AG8" t="b">
        <f t="shared" ca="1" si="20"/>
        <v>1</v>
      </c>
      <c r="AH8" s="1" t="str">
        <f t="shared" ca="1" si="21"/>
        <v/>
      </c>
      <c r="AI8" t="b">
        <f t="shared" ca="1" si="22"/>
        <v>0</v>
      </c>
      <c r="AJ8" t="str">
        <f t="shared" ca="1" si="23"/>
        <v/>
      </c>
      <c r="AK8" t="b">
        <f t="shared" ca="1" si="24"/>
        <v>0</v>
      </c>
      <c r="AL8" t="b">
        <f t="shared" ca="1" si="25"/>
        <v>0</v>
      </c>
      <c r="AM8" t="str">
        <f t="shared" ca="1" si="26"/>
        <v/>
      </c>
      <c r="AN8" t="str">
        <f t="shared" ca="1" si="27"/>
        <v/>
      </c>
      <c r="AO8" t="b">
        <f t="shared" ca="1" si="28"/>
        <v>0</v>
      </c>
      <c r="AP8" t="str">
        <f t="shared" ca="1" si="29"/>
        <v/>
      </c>
      <c r="AQ8" t="b">
        <f t="shared" ca="1" si="30"/>
        <v>0</v>
      </c>
    </row>
    <row r="9" spans="1:43" x14ac:dyDescent="0.25">
      <c r="A9">
        <f t="shared" si="31"/>
        <v>8</v>
      </c>
      <c r="B9" t="str">
        <f t="shared" ca="1" si="0"/>
        <v>Q7441</v>
      </c>
      <c r="C9" s="1">
        <f t="shared" ca="1" si="32"/>
        <v>43599</v>
      </c>
      <c r="D9" t="str">
        <f t="shared" ca="1" si="1"/>
        <v>Mercades</v>
      </c>
      <c r="E9" t="s">
        <v>0</v>
      </c>
      <c r="F9" s="2">
        <f t="shared" ca="1" si="2"/>
        <v>9942</v>
      </c>
      <c r="G9" s="2">
        <f t="shared" ca="1" si="3"/>
        <v>129</v>
      </c>
      <c r="H9" t="s">
        <v>1</v>
      </c>
      <c r="I9" s="2">
        <f t="shared" ca="1" si="4"/>
        <v>1688</v>
      </c>
      <c r="J9" s="2">
        <f t="shared" ca="1" si="5"/>
        <v>32</v>
      </c>
      <c r="K9" s="2">
        <f t="shared" ca="1" si="6"/>
        <v>37</v>
      </c>
      <c r="L9" s="2">
        <f t="shared" ca="1" si="7"/>
        <v>10108</v>
      </c>
      <c r="M9" s="1">
        <f t="shared" ca="1" si="8"/>
        <v>43783</v>
      </c>
      <c r="N9" s="3">
        <v>0</v>
      </c>
      <c r="O9" t="str">
        <f t="shared" ca="1" si="9"/>
        <v/>
      </c>
      <c r="P9" t="str">
        <f t="shared" ca="1" si="9"/>
        <v>blue</v>
      </c>
      <c r="R9" t="s">
        <v>16</v>
      </c>
      <c r="S9" t="str">
        <f t="shared" ca="1" si="10"/>
        <v>Global</v>
      </c>
      <c r="T9" t="str">
        <f t="shared" ca="1" si="11"/>
        <v>07736262709</v>
      </c>
      <c r="U9" t="s">
        <v>17</v>
      </c>
      <c r="V9" t="str">
        <f t="shared" ca="1" si="12"/>
        <v>Funder3</v>
      </c>
      <c r="W9" t="str">
        <f t="shared" si="13"/>
        <v>Mistie Uselton NR20 3RD</v>
      </c>
      <c r="Y9" t="str">
        <f t="shared" ca="1" si="14"/>
        <v>completed</v>
      </c>
      <c r="Z9" s="1">
        <f t="shared" ca="1" si="15"/>
        <v>44145</v>
      </c>
      <c r="AA9" t="b">
        <f t="shared" ca="1" si="16"/>
        <v>1</v>
      </c>
      <c r="AB9" s="1">
        <f t="shared" ca="1" si="33"/>
        <v>44085</v>
      </c>
      <c r="AC9" t="str">
        <f t="shared" ca="1" si="17"/>
        <v>Mike</v>
      </c>
      <c r="AD9" t="str">
        <f t="shared" ca="1" si="34"/>
        <v>BK4 PE</v>
      </c>
      <c r="AE9" s="3">
        <f t="shared" ca="1" si="18"/>
        <v>8271731467</v>
      </c>
      <c r="AF9" s="1">
        <f t="shared" ca="1" si="19"/>
        <v>44160</v>
      </c>
      <c r="AG9" t="b">
        <f t="shared" ca="1" si="20"/>
        <v>1</v>
      </c>
      <c r="AH9" s="1">
        <f t="shared" ca="1" si="21"/>
        <v>43820</v>
      </c>
      <c r="AI9" t="b">
        <f t="shared" ca="1" si="22"/>
        <v>1</v>
      </c>
      <c r="AJ9" t="str">
        <f t="shared" ca="1" si="23"/>
        <v>styles/assets/preview.pdf</v>
      </c>
      <c r="AK9" t="b">
        <f t="shared" ca="1" si="24"/>
        <v>1</v>
      </c>
      <c r="AL9" t="b">
        <f t="shared" ca="1" si="25"/>
        <v>1</v>
      </c>
      <c r="AM9" t="str">
        <f t="shared" ca="1" si="26"/>
        <v>styles/assets/preview.pdf</v>
      </c>
      <c r="AN9">
        <f t="shared" ca="1" si="27"/>
        <v>12</v>
      </c>
      <c r="AO9" t="b">
        <f t="shared" ca="1" si="28"/>
        <v>1</v>
      </c>
      <c r="AP9" t="str">
        <f t="shared" ca="1" si="29"/>
        <v>styles/assets/preview.pdf</v>
      </c>
      <c r="AQ9" t="b">
        <f t="shared" ca="1" si="30"/>
        <v>0</v>
      </c>
    </row>
    <row r="10" spans="1:43" x14ac:dyDescent="0.25">
      <c r="A10">
        <f t="shared" si="31"/>
        <v>9</v>
      </c>
      <c r="B10" t="str">
        <f t="shared" ca="1" si="0"/>
        <v>Q3426</v>
      </c>
      <c r="C10" s="1">
        <f t="shared" ca="1" si="32"/>
        <v>43678</v>
      </c>
      <c r="D10" t="str">
        <f t="shared" ca="1" si="1"/>
        <v>VW</v>
      </c>
      <c r="E10" t="s">
        <v>0</v>
      </c>
      <c r="F10" s="2">
        <f t="shared" ca="1" si="2"/>
        <v>10203</v>
      </c>
      <c r="G10" s="2">
        <f t="shared" ca="1" si="3"/>
        <v>132</v>
      </c>
      <c r="H10" t="s">
        <v>1</v>
      </c>
      <c r="I10" s="2">
        <f t="shared" ca="1" si="4"/>
        <v>1349</v>
      </c>
      <c r="J10" s="2">
        <f t="shared" ca="1" si="5"/>
        <v>213</v>
      </c>
      <c r="K10" s="2">
        <f t="shared" ca="1" si="6"/>
        <v>142</v>
      </c>
      <c r="L10" s="2">
        <f t="shared" ca="1" si="7"/>
        <v>10477</v>
      </c>
      <c r="M10" s="1">
        <f t="shared" ca="1" si="8"/>
        <v>43606</v>
      </c>
      <c r="N10" s="3">
        <v>0</v>
      </c>
      <c r="O10" t="str">
        <f t="shared" ca="1" si="9"/>
        <v>red</v>
      </c>
      <c r="P10" t="str">
        <f t="shared" ca="1" si="9"/>
        <v>green</v>
      </c>
      <c r="R10" t="s">
        <v>18</v>
      </c>
      <c r="S10" t="str">
        <f t="shared" ca="1" si="10"/>
        <v>PwC</v>
      </c>
      <c r="T10" t="str">
        <f t="shared" ca="1" si="11"/>
        <v>07999995110</v>
      </c>
      <c r="U10" t="s">
        <v>19</v>
      </c>
      <c r="V10" t="str">
        <f t="shared" ca="1" si="12"/>
        <v>Funder2</v>
      </c>
      <c r="W10" t="str">
        <f t="shared" si="13"/>
        <v>Caridad Enders DT1 2EL</v>
      </c>
      <c r="Y10" t="str">
        <f t="shared" ca="1" si="14"/>
        <v>confirmed delivery</v>
      </c>
      <c r="Z10" s="1">
        <f t="shared" ca="1" si="15"/>
        <v>43978</v>
      </c>
      <c r="AA10" t="b">
        <f t="shared" ca="1" si="16"/>
        <v>0</v>
      </c>
      <c r="AB10" s="1" t="str">
        <f t="shared" ca="1" si="33"/>
        <v/>
      </c>
      <c r="AC10" t="str">
        <f t="shared" ca="1" si="17"/>
        <v/>
      </c>
      <c r="AD10" t="str">
        <f t="shared" ca="1" si="34"/>
        <v>AP38 IX</v>
      </c>
      <c r="AE10" s="3">
        <f t="shared" ca="1" si="18"/>
        <v>4349942411</v>
      </c>
      <c r="AF10" s="1">
        <f t="shared" ca="1" si="19"/>
        <v>43993</v>
      </c>
      <c r="AG10" t="b">
        <f t="shared" ca="1" si="20"/>
        <v>1</v>
      </c>
      <c r="AH10" s="1" t="str">
        <f t="shared" ca="1" si="21"/>
        <v/>
      </c>
      <c r="AI10" t="b">
        <f t="shared" ca="1" si="22"/>
        <v>0</v>
      </c>
      <c r="AJ10" t="str">
        <f t="shared" ca="1" si="23"/>
        <v/>
      </c>
      <c r="AK10" t="b">
        <f t="shared" ca="1" si="24"/>
        <v>1</v>
      </c>
      <c r="AL10" t="b">
        <f t="shared" ca="1" si="25"/>
        <v>1</v>
      </c>
      <c r="AM10" t="str">
        <f t="shared" ca="1" si="26"/>
        <v>styles/assets/preview.pdf</v>
      </c>
      <c r="AN10" t="str">
        <f t="shared" ca="1" si="27"/>
        <v/>
      </c>
      <c r="AO10" t="b">
        <f t="shared" ca="1" si="28"/>
        <v>0</v>
      </c>
      <c r="AP10" t="str">
        <f t="shared" ca="1" si="29"/>
        <v/>
      </c>
      <c r="AQ10" t="b">
        <f t="shared" ca="1" si="30"/>
        <v>0</v>
      </c>
    </row>
    <row r="11" spans="1:43" x14ac:dyDescent="0.25">
      <c r="A11">
        <f t="shared" si="31"/>
        <v>10</v>
      </c>
      <c r="B11" t="str">
        <f t="shared" ca="1" si="0"/>
        <v>Q3953</v>
      </c>
      <c r="C11" s="1">
        <f t="shared" ca="1" si="32"/>
        <v>43491</v>
      </c>
      <c r="D11" t="str">
        <f t="shared" ca="1" si="1"/>
        <v>Nissan</v>
      </c>
      <c r="E11" t="s">
        <v>0</v>
      </c>
      <c r="F11" s="2">
        <f t="shared" ca="1" si="2"/>
        <v>6112</v>
      </c>
      <c r="G11" s="2">
        <f t="shared" ca="1" si="3"/>
        <v>124</v>
      </c>
      <c r="H11" t="s">
        <v>1</v>
      </c>
      <c r="I11" s="2">
        <f t="shared" ca="1" si="4"/>
        <v>1778</v>
      </c>
      <c r="J11" s="2">
        <f t="shared" ca="1" si="5"/>
        <v>292</v>
      </c>
      <c r="K11" s="2">
        <f t="shared" ca="1" si="6"/>
        <v>57</v>
      </c>
      <c r="L11" s="2">
        <f t="shared" ca="1" si="7"/>
        <v>6293</v>
      </c>
      <c r="M11" s="1" t="str">
        <f t="shared" ca="1" si="8"/>
        <v/>
      </c>
      <c r="N11" s="3">
        <v>0</v>
      </c>
      <c r="O11" t="str">
        <f t="shared" ca="1" si="9"/>
        <v>blue</v>
      </c>
      <c r="P11" t="str">
        <f t="shared" ca="1" si="9"/>
        <v>green</v>
      </c>
      <c r="R11" t="s">
        <v>20</v>
      </c>
      <c r="S11" t="str">
        <f t="shared" ca="1" si="10"/>
        <v>Vodafone</v>
      </c>
      <c r="T11" t="str">
        <f t="shared" ca="1" si="11"/>
        <v>07954913365</v>
      </c>
      <c r="U11" t="s">
        <v>21</v>
      </c>
      <c r="V11" t="str">
        <f t="shared" ca="1" si="12"/>
        <v>Global Vans</v>
      </c>
      <c r="W11" t="str">
        <f t="shared" si="13"/>
        <v>Diedra Croff EX35 6PB</v>
      </c>
      <c r="Y11" t="str">
        <f t="shared" ca="1" si="14"/>
        <v>confirmed delivery</v>
      </c>
      <c r="Z11" s="1">
        <f t="shared" ca="1" si="15"/>
        <v>44159</v>
      </c>
      <c r="AA11" t="b">
        <f t="shared" ca="1" si="16"/>
        <v>1</v>
      </c>
      <c r="AB11" s="1">
        <f t="shared" ca="1" si="33"/>
        <v>44099</v>
      </c>
      <c r="AC11" t="str">
        <f t="shared" ca="1" si="17"/>
        <v>Mike</v>
      </c>
      <c r="AD11" t="str">
        <f t="shared" ca="1" si="34"/>
        <v>ON20 WM</v>
      </c>
      <c r="AE11" s="3">
        <f t="shared" ca="1" si="18"/>
        <v>4398070711</v>
      </c>
      <c r="AF11" s="1">
        <f t="shared" ca="1" si="19"/>
        <v>44174</v>
      </c>
      <c r="AG11" t="b">
        <f t="shared" ca="1" si="20"/>
        <v>1</v>
      </c>
      <c r="AH11" s="1" t="str">
        <f t="shared" ca="1" si="21"/>
        <v/>
      </c>
      <c r="AI11" t="b">
        <f t="shared" ca="1" si="22"/>
        <v>0</v>
      </c>
      <c r="AJ11" t="str">
        <f t="shared" ca="1" si="23"/>
        <v/>
      </c>
      <c r="AK11" t="b">
        <f t="shared" ca="1" si="24"/>
        <v>0</v>
      </c>
      <c r="AL11" t="b">
        <f t="shared" ca="1" si="25"/>
        <v>0</v>
      </c>
      <c r="AM11" t="str">
        <f t="shared" ca="1" si="26"/>
        <v/>
      </c>
      <c r="AN11">
        <f t="shared" ca="1" si="27"/>
        <v>39</v>
      </c>
      <c r="AO11" t="b">
        <f t="shared" ca="1" si="28"/>
        <v>1</v>
      </c>
      <c r="AP11" t="str">
        <f t="shared" ca="1" si="29"/>
        <v>styles/assets/preview.pdf</v>
      </c>
      <c r="AQ11" t="b">
        <f t="shared" ca="1" si="30"/>
        <v>1</v>
      </c>
    </row>
    <row r="12" spans="1:43" x14ac:dyDescent="0.25">
      <c r="A12">
        <f t="shared" si="31"/>
        <v>11</v>
      </c>
      <c r="B12" t="str">
        <f t="shared" ca="1" si="0"/>
        <v>Q5039</v>
      </c>
      <c r="C12" s="1">
        <f t="shared" ca="1" si="32"/>
        <v>43825</v>
      </c>
      <c r="D12" t="str">
        <f t="shared" ca="1" si="1"/>
        <v>Nissan</v>
      </c>
      <c r="E12" t="s">
        <v>0</v>
      </c>
      <c r="F12" s="2">
        <f t="shared" ca="1" si="2"/>
        <v>7735</v>
      </c>
      <c r="G12" s="2">
        <f t="shared" ca="1" si="3"/>
        <v>136</v>
      </c>
      <c r="H12" t="s">
        <v>1</v>
      </c>
      <c r="I12" s="2">
        <f t="shared" ca="1" si="4"/>
        <v>1620</v>
      </c>
      <c r="J12" s="2">
        <f t="shared" ca="1" si="5"/>
        <v>21</v>
      </c>
      <c r="K12" s="2">
        <f t="shared" ca="1" si="6"/>
        <v>73</v>
      </c>
      <c r="L12" s="2">
        <f t="shared" ca="1" si="7"/>
        <v>7944</v>
      </c>
      <c r="M12" s="1">
        <f t="shared" ca="1" si="8"/>
        <v>43769</v>
      </c>
      <c r="N12" s="3">
        <v>0</v>
      </c>
      <c r="O12" t="str">
        <f t="shared" ca="1" si="9"/>
        <v>blue</v>
      </c>
      <c r="P12" t="str">
        <f t="shared" ca="1" si="9"/>
        <v>red</v>
      </c>
      <c r="R12" t="s">
        <v>22</v>
      </c>
      <c r="S12" t="str">
        <f t="shared" ca="1" si="10"/>
        <v>McDonalds</v>
      </c>
      <c r="T12" t="str">
        <f t="shared" ca="1" si="11"/>
        <v>07118463318</v>
      </c>
      <c r="U12" t="s">
        <v>23</v>
      </c>
      <c r="V12" t="str">
        <f t="shared" ca="1" si="12"/>
        <v>Funder2</v>
      </c>
      <c r="W12" t="str">
        <f t="shared" si="13"/>
        <v>Dovie Ostrander DH9 9PB</v>
      </c>
      <c r="Y12" t="str">
        <f t="shared" ca="1" si="14"/>
        <v>completed</v>
      </c>
      <c r="Z12" s="1">
        <f t="shared" ca="1" si="15"/>
        <v>44037</v>
      </c>
      <c r="AA12" t="b">
        <f t="shared" ca="1" si="16"/>
        <v>1</v>
      </c>
      <c r="AB12" s="1">
        <f t="shared" ca="1" si="33"/>
        <v>43977</v>
      </c>
      <c r="AC12" t="str">
        <f t="shared" ca="1" si="17"/>
        <v>Mike</v>
      </c>
      <c r="AD12" t="str">
        <f t="shared" ca="1" si="34"/>
        <v>GV56 GK</v>
      </c>
      <c r="AE12" s="3">
        <f t="shared" ca="1" si="18"/>
        <v>3061993005</v>
      </c>
      <c r="AF12" s="1">
        <f t="shared" ca="1" si="19"/>
        <v>44052</v>
      </c>
      <c r="AG12" t="b">
        <f t="shared" ca="1" si="20"/>
        <v>1</v>
      </c>
      <c r="AH12" s="1">
        <f t="shared" ca="1" si="21"/>
        <v>43761</v>
      </c>
      <c r="AI12" t="b">
        <f t="shared" ca="1" si="22"/>
        <v>1</v>
      </c>
      <c r="AJ12" t="str">
        <f t="shared" ca="1" si="23"/>
        <v>styles/assets/preview.pdf</v>
      </c>
      <c r="AK12" t="b">
        <f t="shared" ca="1" si="24"/>
        <v>1</v>
      </c>
      <c r="AL12" t="b">
        <f t="shared" ca="1" si="25"/>
        <v>1</v>
      </c>
      <c r="AM12" t="str">
        <f t="shared" ca="1" si="26"/>
        <v>styles/assets/preview.pdf</v>
      </c>
      <c r="AN12">
        <f t="shared" ca="1" si="27"/>
        <v>60</v>
      </c>
      <c r="AO12" t="b">
        <f t="shared" ca="1" si="28"/>
        <v>1</v>
      </c>
      <c r="AP12" t="str">
        <f t="shared" ca="1" si="29"/>
        <v>styles/assets/preview.pdf</v>
      </c>
      <c r="AQ12" t="b">
        <f t="shared" ca="1" si="30"/>
        <v>1</v>
      </c>
    </row>
    <row r="13" spans="1:43" x14ac:dyDescent="0.25">
      <c r="A13">
        <f t="shared" si="31"/>
        <v>12</v>
      </c>
      <c r="B13" t="str">
        <f t="shared" ca="1" si="0"/>
        <v>Q1590</v>
      </c>
      <c r="C13" s="1">
        <f t="shared" ca="1" si="32"/>
        <v>43836</v>
      </c>
      <c r="D13" t="str">
        <f t="shared" ca="1" si="1"/>
        <v>Ford</v>
      </c>
      <c r="E13" t="s">
        <v>0</v>
      </c>
      <c r="F13" s="2">
        <f t="shared" ca="1" si="2"/>
        <v>6969</v>
      </c>
      <c r="G13" s="2">
        <f t="shared" ca="1" si="3"/>
        <v>51</v>
      </c>
      <c r="H13" t="s">
        <v>1</v>
      </c>
      <c r="I13" s="2">
        <f t="shared" ca="1" si="4"/>
        <v>800</v>
      </c>
      <c r="J13" s="2">
        <f t="shared" ca="1" si="5"/>
        <v>36</v>
      </c>
      <c r="K13" s="2">
        <f t="shared" ca="1" si="6"/>
        <v>55</v>
      </c>
      <c r="L13" s="2">
        <f t="shared" ca="1" si="7"/>
        <v>7075</v>
      </c>
      <c r="M13" s="1">
        <f t="shared" ca="1" si="8"/>
        <v>43607</v>
      </c>
      <c r="N13" s="3">
        <v>0</v>
      </c>
      <c r="O13" t="str">
        <f t="shared" ca="1" si="9"/>
        <v>green</v>
      </c>
      <c r="P13" t="str">
        <f t="shared" ca="1" si="9"/>
        <v/>
      </c>
      <c r="R13" t="s">
        <v>24</v>
      </c>
      <c r="S13" t="str">
        <f t="shared" ca="1" si="10"/>
        <v>Vodafone</v>
      </c>
      <c r="T13" t="str">
        <f t="shared" ca="1" si="11"/>
        <v>07776008081</v>
      </c>
      <c r="U13" t="s">
        <v>25</v>
      </c>
      <c r="V13" t="str">
        <f t="shared" ca="1" si="12"/>
        <v>Funder1</v>
      </c>
      <c r="W13" t="str">
        <f t="shared" si="13"/>
        <v>Marguerite Whigham NN16 9UJ</v>
      </c>
      <c r="Y13" t="str">
        <f t="shared" ca="1" si="14"/>
        <v>awaiting reg</v>
      </c>
      <c r="Z13" s="1" t="str">
        <f t="shared" ca="1" si="15"/>
        <v/>
      </c>
      <c r="AA13" t="b">
        <f t="shared" ca="1" si="16"/>
        <v>0</v>
      </c>
      <c r="AB13" s="1" t="str">
        <f t="shared" ca="1" si="33"/>
        <v/>
      </c>
      <c r="AC13" t="str">
        <f t="shared" ca="1" si="17"/>
        <v/>
      </c>
      <c r="AD13" t="str">
        <f t="shared" ca="1" si="34"/>
        <v/>
      </c>
      <c r="AE13" s="3" t="str">
        <f t="shared" ca="1" si="18"/>
        <v/>
      </c>
      <c r="AF13" s="1" t="str">
        <f t="shared" ca="1" si="19"/>
        <v/>
      </c>
      <c r="AG13" t="b">
        <f t="shared" ca="1" si="20"/>
        <v>0</v>
      </c>
      <c r="AH13" s="1" t="str">
        <f t="shared" ca="1" si="21"/>
        <v/>
      </c>
      <c r="AI13" t="b">
        <f t="shared" ca="1" si="22"/>
        <v>0</v>
      </c>
      <c r="AJ13" t="str">
        <f t="shared" ca="1" si="23"/>
        <v/>
      </c>
      <c r="AK13" t="b">
        <f t="shared" ca="1" si="24"/>
        <v>0</v>
      </c>
      <c r="AL13" t="b">
        <f t="shared" ca="1" si="25"/>
        <v>0</v>
      </c>
      <c r="AM13" t="str">
        <f t="shared" ca="1" si="26"/>
        <v/>
      </c>
      <c r="AN13" t="str">
        <f t="shared" ca="1" si="27"/>
        <v/>
      </c>
      <c r="AO13" t="b">
        <f t="shared" ca="1" si="28"/>
        <v>0</v>
      </c>
      <c r="AP13" t="str">
        <f t="shared" ca="1" si="29"/>
        <v/>
      </c>
      <c r="AQ13" t="b">
        <f t="shared" ca="1" si="30"/>
        <v>0</v>
      </c>
    </row>
    <row r="14" spans="1:43" x14ac:dyDescent="0.25">
      <c r="A14">
        <f t="shared" si="31"/>
        <v>13</v>
      </c>
      <c r="B14" t="str">
        <f t="shared" ca="1" si="0"/>
        <v>Q1705</v>
      </c>
      <c r="C14" s="1">
        <f t="shared" ca="1" si="32"/>
        <v>43881</v>
      </c>
      <c r="D14" t="str">
        <f t="shared" ca="1" si="1"/>
        <v>Ford</v>
      </c>
      <c r="E14" t="s">
        <v>0</v>
      </c>
      <c r="F14" s="2">
        <f t="shared" ca="1" si="2"/>
        <v>5954</v>
      </c>
      <c r="G14" s="2">
        <f t="shared" ca="1" si="3"/>
        <v>159</v>
      </c>
      <c r="H14" t="s">
        <v>1</v>
      </c>
      <c r="I14" s="2">
        <f t="shared" ca="1" si="4"/>
        <v>1467</v>
      </c>
      <c r="J14" s="2">
        <f t="shared" ca="1" si="5"/>
        <v>166</v>
      </c>
      <c r="K14" s="2">
        <f t="shared" ca="1" si="6"/>
        <v>74</v>
      </c>
      <c r="L14" s="2">
        <f t="shared" ca="1" si="7"/>
        <v>6187</v>
      </c>
      <c r="M14" s="1">
        <f t="shared" ca="1" si="8"/>
        <v>43567</v>
      </c>
      <c r="N14" s="3">
        <v>0</v>
      </c>
      <c r="O14" t="str">
        <f t="shared" ca="1" si="9"/>
        <v/>
      </c>
      <c r="P14" t="str">
        <f t="shared" ca="1" si="9"/>
        <v>white</v>
      </c>
      <c r="R14" t="s">
        <v>26</v>
      </c>
      <c r="S14" t="str">
        <f t="shared" ca="1" si="10"/>
        <v>Vodafone</v>
      </c>
      <c r="T14" t="str">
        <f t="shared" ca="1" si="11"/>
        <v>07262539035</v>
      </c>
      <c r="U14" t="s">
        <v>27</v>
      </c>
      <c r="V14" t="str">
        <f t="shared" ca="1" si="12"/>
        <v>Funder1</v>
      </c>
      <c r="W14" t="str">
        <f t="shared" si="13"/>
        <v>Pasquale Lytton SG8 7JZ</v>
      </c>
      <c r="Y14" t="str">
        <f t="shared" ca="1" si="14"/>
        <v>delivery date requested</v>
      </c>
      <c r="Z14" s="1">
        <f t="shared" ca="1" si="15"/>
        <v>44128</v>
      </c>
      <c r="AA14" t="b">
        <f t="shared" ca="1" si="16"/>
        <v>1</v>
      </c>
      <c r="AB14" s="1">
        <f t="shared" ca="1" si="33"/>
        <v>44068</v>
      </c>
      <c r="AC14" t="str">
        <f t="shared" ca="1" si="17"/>
        <v>Sarah</v>
      </c>
      <c r="AD14" t="str">
        <f t="shared" ca="1" si="34"/>
        <v>RX49 AU</v>
      </c>
      <c r="AE14" s="3">
        <f t="shared" ca="1" si="18"/>
        <v>8971417433</v>
      </c>
      <c r="AF14" s="1" t="str">
        <f t="shared" ca="1" si="19"/>
        <v/>
      </c>
      <c r="AG14" t="b">
        <f t="shared" ca="1" si="20"/>
        <v>0</v>
      </c>
      <c r="AH14" s="1" t="str">
        <f t="shared" ca="1" si="21"/>
        <v/>
      </c>
      <c r="AI14" t="b">
        <f t="shared" ca="1" si="22"/>
        <v>0</v>
      </c>
      <c r="AJ14" t="str">
        <f t="shared" ca="1" si="23"/>
        <v/>
      </c>
      <c r="AK14" t="b">
        <f t="shared" ca="1" si="24"/>
        <v>0</v>
      </c>
      <c r="AL14" t="b">
        <f t="shared" ca="1" si="25"/>
        <v>0</v>
      </c>
      <c r="AM14" t="str">
        <f t="shared" ca="1" si="26"/>
        <v/>
      </c>
      <c r="AN14" t="str">
        <f t="shared" ca="1" si="27"/>
        <v/>
      </c>
      <c r="AO14" t="b">
        <f t="shared" ca="1" si="28"/>
        <v>0</v>
      </c>
      <c r="AP14" t="str">
        <f t="shared" ca="1" si="29"/>
        <v/>
      </c>
      <c r="AQ14" t="b">
        <f t="shared" ca="1" si="30"/>
        <v>0</v>
      </c>
    </row>
    <row r="15" spans="1:43" x14ac:dyDescent="0.25">
      <c r="A15">
        <f t="shared" si="31"/>
        <v>14</v>
      </c>
      <c r="B15" t="str">
        <f t="shared" ca="1" si="0"/>
        <v>Q1726</v>
      </c>
      <c r="C15" s="1">
        <f t="shared" ca="1" si="32"/>
        <v>43805</v>
      </c>
      <c r="D15" t="str">
        <f t="shared" ca="1" si="1"/>
        <v>Ford</v>
      </c>
      <c r="E15" t="s">
        <v>0</v>
      </c>
      <c r="F15" s="2">
        <f t="shared" ca="1" si="2"/>
        <v>10504</v>
      </c>
      <c r="G15" s="2">
        <f t="shared" ca="1" si="3"/>
        <v>23</v>
      </c>
      <c r="H15" t="s">
        <v>1</v>
      </c>
      <c r="I15" s="2">
        <f t="shared" ca="1" si="4"/>
        <v>947</v>
      </c>
      <c r="J15" s="2">
        <f t="shared" ca="1" si="5"/>
        <v>298</v>
      </c>
      <c r="K15" s="2">
        <f t="shared" ca="1" si="6"/>
        <v>129</v>
      </c>
      <c r="L15" s="2">
        <f t="shared" ca="1" si="7"/>
        <v>10656</v>
      </c>
      <c r="M15" s="1">
        <f t="shared" ca="1" si="8"/>
        <v>43777</v>
      </c>
      <c r="N15" s="3">
        <v>0</v>
      </c>
      <c r="O15" t="str">
        <f t="shared" ca="1" si="9"/>
        <v>green</v>
      </c>
      <c r="P15" t="str">
        <f t="shared" ca="1" si="9"/>
        <v>red</v>
      </c>
      <c r="R15" t="s">
        <v>28</v>
      </c>
      <c r="S15" t="str">
        <f t="shared" ca="1" si="10"/>
        <v>Global</v>
      </c>
      <c r="T15" t="str">
        <f t="shared" ca="1" si="11"/>
        <v>07297703460</v>
      </c>
      <c r="U15" t="s">
        <v>29</v>
      </c>
      <c r="V15" t="str">
        <f t="shared" ca="1" si="12"/>
        <v>Funder2</v>
      </c>
      <c r="W15" t="str">
        <f t="shared" si="13"/>
        <v>Natasha Sandridge HD6 2DP</v>
      </c>
      <c r="Y15" t="str">
        <f t="shared" ca="1" si="14"/>
        <v>confirmed delivery</v>
      </c>
      <c r="Z15" s="1">
        <f t="shared" ca="1" si="15"/>
        <v>44076</v>
      </c>
      <c r="AA15" t="b">
        <f t="shared" ca="1" si="16"/>
        <v>1</v>
      </c>
      <c r="AB15" s="1">
        <f t="shared" ca="1" si="33"/>
        <v>44016</v>
      </c>
      <c r="AC15" t="str">
        <f t="shared" ca="1" si="17"/>
        <v>Sarah</v>
      </c>
      <c r="AD15" t="str">
        <f t="shared" ca="1" si="34"/>
        <v>RH59 PB</v>
      </c>
      <c r="AE15" s="3">
        <f t="shared" ca="1" si="18"/>
        <v>9292205150</v>
      </c>
      <c r="AF15" s="1">
        <f t="shared" ca="1" si="19"/>
        <v>44091</v>
      </c>
      <c r="AG15" t="b">
        <f t="shared" ca="1" si="20"/>
        <v>1</v>
      </c>
      <c r="AH15" s="1" t="str">
        <f t="shared" ca="1" si="21"/>
        <v/>
      </c>
      <c r="AI15" t="b">
        <f t="shared" ca="1" si="22"/>
        <v>0</v>
      </c>
      <c r="AJ15" t="str">
        <f t="shared" ca="1" si="23"/>
        <v/>
      </c>
      <c r="AK15" t="b">
        <f t="shared" ca="1" si="24"/>
        <v>0</v>
      </c>
      <c r="AL15" t="b">
        <f t="shared" ca="1" si="25"/>
        <v>0</v>
      </c>
      <c r="AM15" t="str">
        <f t="shared" ca="1" si="26"/>
        <v/>
      </c>
      <c r="AN15" t="str">
        <f t="shared" ca="1" si="27"/>
        <v/>
      </c>
      <c r="AO15" t="b">
        <f t="shared" ca="1" si="28"/>
        <v>0</v>
      </c>
      <c r="AP15" t="str">
        <f t="shared" ca="1" si="29"/>
        <v/>
      </c>
      <c r="AQ15" t="b">
        <f t="shared" ca="1" si="30"/>
        <v>0</v>
      </c>
    </row>
    <row r="16" spans="1:43" x14ac:dyDescent="0.25">
      <c r="A16">
        <f t="shared" si="31"/>
        <v>15</v>
      </c>
      <c r="B16" t="str">
        <f t="shared" ca="1" si="0"/>
        <v>Q3387</v>
      </c>
      <c r="C16" s="1">
        <f t="shared" ca="1" si="32"/>
        <v>43896</v>
      </c>
      <c r="D16" t="str">
        <f t="shared" ca="1" si="1"/>
        <v>VW</v>
      </c>
      <c r="E16" t="s">
        <v>0</v>
      </c>
      <c r="F16" s="2">
        <f t="shared" ca="1" si="2"/>
        <v>6491</v>
      </c>
      <c r="G16" s="2">
        <f t="shared" ca="1" si="3"/>
        <v>45</v>
      </c>
      <c r="H16" t="s">
        <v>1</v>
      </c>
      <c r="I16" s="2">
        <f t="shared" ca="1" si="4"/>
        <v>1685</v>
      </c>
      <c r="J16" s="2">
        <f t="shared" ca="1" si="5"/>
        <v>3</v>
      </c>
      <c r="K16" s="2">
        <f t="shared" ca="1" si="6"/>
        <v>122</v>
      </c>
      <c r="L16" s="2">
        <f t="shared" ca="1" si="7"/>
        <v>6658</v>
      </c>
      <c r="M16" s="1">
        <f t="shared" ca="1" si="8"/>
        <v>43879</v>
      </c>
      <c r="N16" s="3">
        <v>0</v>
      </c>
      <c r="O16" t="str">
        <f t="shared" ca="1" si="9"/>
        <v/>
      </c>
      <c r="P16" t="str">
        <f t="shared" ca="1" si="9"/>
        <v>white</v>
      </c>
      <c r="R16" t="s">
        <v>30</v>
      </c>
      <c r="S16" t="str">
        <f t="shared" ca="1" si="10"/>
        <v>McDonalds</v>
      </c>
      <c r="T16" t="str">
        <f t="shared" ca="1" si="11"/>
        <v>07598321260</v>
      </c>
      <c r="U16" t="s">
        <v>31</v>
      </c>
      <c r="V16" t="str">
        <f t="shared" ca="1" si="12"/>
        <v>Funder3</v>
      </c>
      <c r="W16" t="str">
        <f t="shared" si="13"/>
        <v>Lesha Bourgeois AB10 7AS</v>
      </c>
      <c r="Y16" t="str">
        <f t="shared" ca="1" si="14"/>
        <v>new</v>
      </c>
      <c r="Z16" s="1" t="str">
        <f t="shared" ca="1" si="15"/>
        <v/>
      </c>
      <c r="AA16" t="b">
        <f t="shared" ca="1" si="16"/>
        <v>0</v>
      </c>
      <c r="AB16" s="1" t="str">
        <f t="shared" ca="1" si="33"/>
        <v/>
      </c>
      <c r="AC16" t="str">
        <f t="shared" ca="1" si="17"/>
        <v/>
      </c>
      <c r="AD16" t="str">
        <f t="shared" ca="1" si="34"/>
        <v/>
      </c>
      <c r="AE16" s="3" t="str">
        <f t="shared" ca="1" si="18"/>
        <v/>
      </c>
      <c r="AF16" s="1" t="str">
        <f t="shared" ca="1" si="19"/>
        <v/>
      </c>
      <c r="AG16" t="b">
        <f t="shared" ca="1" si="20"/>
        <v>0</v>
      </c>
      <c r="AH16" s="1" t="str">
        <f t="shared" ca="1" si="21"/>
        <v/>
      </c>
      <c r="AI16" t="b">
        <f t="shared" ca="1" si="22"/>
        <v>0</v>
      </c>
      <c r="AJ16" t="str">
        <f t="shared" ca="1" si="23"/>
        <v/>
      </c>
      <c r="AK16" t="b">
        <f t="shared" ca="1" si="24"/>
        <v>0</v>
      </c>
      <c r="AL16" t="b">
        <f t="shared" ca="1" si="25"/>
        <v>0</v>
      </c>
      <c r="AM16" t="str">
        <f t="shared" ca="1" si="26"/>
        <v/>
      </c>
      <c r="AN16" t="str">
        <f t="shared" ca="1" si="27"/>
        <v/>
      </c>
      <c r="AO16" t="b">
        <f t="shared" ca="1" si="28"/>
        <v>0</v>
      </c>
      <c r="AP16" t="str">
        <f t="shared" ca="1" si="29"/>
        <v/>
      </c>
      <c r="AQ16" t="b">
        <f t="shared" ca="1" si="30"/>
        <v>0</v>
      </c>
    </row>
    <row r="17" spans="1:43" x14ac:dyDescent="0.25">
      <c r="A17">
        <f t="shared" si="31"/>
        <v>16</v>
      </c>
      <c r="B17" t="str">
        <f t="shared" ca="1" si="0"/>
        <v>Q4907</v>
      </c>
      <c r="C17" s="1">
        <f t="shared" ca="1" si="32"/>
        <v>43729</v>
      </c>
      <c r="D17" t="str">
        <f t="shared" ca="1" si="1"/>
        <v>Mercades</v>
      </c>
      <c r="E17" t="s">
        <v>0</v>
      </c>
      <c r="F17" s="2">
        <f t="shared" ca="1" si="2"/>
        <v>7906</v>
      </c>
      <c r="G17" s="2">
        <f t="shared" ca="1" si="3"/>
        <v>0</v>
      </c>
      <c r="H17" t="s">
        <v>1</v>
      </c>
      <c r="I17" s="2">
        <f t="shared" ca="1" si="4"/>
        <v>1331</v>
      </c>
      <c r="J17" s="2">
        <f t="shared" ca="1" si="5"/>
        <v>58</v>
      </c>
      <c r="K17" s="2">
        <f t="shared" ca="1" si="6"/>
        <v>43</v>
      </c>
      <c r="L17" s="2">
        <f t="shared" ca="1" si="7"/>
        <v>7949</v>
      </c>
      <c r="M17" s="1">
        <f t="shared" ca="1" si="8"/>
        <v>43755</v>
      </c>
      <c r="N17" s="3">
        <v>0</v>
      </c>
      <c r="O17" t="str">
        <f t="shared" ca="1" si="9"/>
        <v>blue</v>
      </c>
      <c r="P17" t="str">
        <f t="shared" ca="1" si="9"/>
        <v>blue</v>
      </c>
      <c r="R17" t="s">
        <v>32</v>
      </c>
      <c r="S17" t="str">
        <f t="shared" ca="1" si="10"/>
        <v>Global</v>
      </c>
      <c r="T17" t="str">
        <f t="shared" ca="1" si="11"/>
        <v>07836875342</v>
      </c>
      <c r="U17" t="s">
        <v>33</v>
      </c>
      <c r="V17" t="str">
        <f t="shared" ca="1" si="12"/>
        <v>Global Vans</v>
      </c>
      <c r="W17" t="str">
        <f t="shared" si="13"/>
        <v>Jermaine Hartlage S6 1WS</v>
      </c>
      <c r="Y17" t="str">
        <f t="shared" ca="1" si="14"/>
        <v>awaiting reg</v>
      </c>
      <c r="Z17" s="1" t="str">
        <f t="shared" ca="1" si="15"/>
        <v/>
      </c>
      <c r="AA17" t="b">
        <f t="shared" ca="1" si="16"/>
        <v>0</v>
      </c>
      <c r="AB17" s="1" t="str">
        <f t="shared" ca="1" si="33"/>
        <v/>
      </c>
      <c r="AC17" t="str">
        <f t="shared" ca="1" si="17"/>
        <v/>
      </c>
      <c r="AD17" t="str">
        <f t="shared" ca="1" si="34"/>
        <v/>
      </c>
      <c r="AE17" s="3" t="str">
        <f t="shared" ca="1" si="18"/>
        <v/>
      </c>
      <c r="AF17" s="1" t="str">
        <f t="shared" ca="1" si="19"/>
        <v/>
      </c>
      <c r="AG17" t="b">
        <f t="shared" ca="1" si="20"/>
        <v>0</v>
      </c>
      <c r="AH17" s="1" t="str">
        <f t="shared" ca="1" si="21"/>
        <v/>
      </c>
      <c r="AI17" t="b">
        <f t="shared" ca="1" si="22"/>
        <v>0</v>
      </c>
      <c r="AJ17" t="str">
        <f t="shared" ca="1" si="23"/>
        <v/>
      </c>
      <c r="AK17" t="b">
        <f t="shared" ca="1" si="24"/>
        <v>0</v>
      </c>
      <c r="AL17" t="b">
        <f t="shared" ca="1" si="25"/>
        <v>0</v>
      </c>
      <c r="AM17" t="str">
        <f t="shared" ca="1" si="26"/>
        <v/>
      </c>
      <c r="AN17" t="str">
        <f t="shared" ca="1" si="27"/>
        <v/>
      </c>
      <c r="AO17" t="b">
        <f t="shared" ca="1" si="28"/>
        <v>0</v>
      </c>
      <c r="AP17" t="str">
        <f t="shared" ca="1" si="29"/>
        <v/>
      </c>
      <c r="AQ17" t="b">
        <f t="shared" ca="1" si="30"/>
        <v>0</v>
      </c>
    </row>
    <row r="18" spans="1:43" x14ac:dyDescent="0.25">
      <c r="A18">
        <f t="shared" si="31"/>
        <v>17</v>
      </c>
      <c r="B18" t="str">
        <f t="shared" ca="1" si="0"/>
        <v>Q7782</v>
      </c>
      <c r="C18" s="1">
        <f t="shared" ca="1" si="32"/>
        <v>43708</v>
      </c>
      <c r="D18" t="str">
        <f t="shared" ca="1" si="1"/>
        <v>VW</v>
      </c>
      <c r="E18" t="s">
        <v>0</v>
      </c>
      <c r="F18" s="2">
        <f t="shared" ca="1" si="2"/>
        <v>10380</v>
      </c>
      <c r="G18" s="2">
        <f t="shared" ca="1" si="3"/>
        <v>48</v>
      </c>
      <c r="H18" t="s">
        <v>1</v>
      </c>
      <c r="I18" s="2">
        <f t="shared" ca="1" si="4"/>
        <v>1734</v>
      </c>
      <c r="J18" s="2">
        <f t="shared" ca="1" si="5"/>
        <v>13</v>
      </c>
      <c r="K18" s="2">
        <f t="shared" ca="1" si="6"/>
        <v>83</v>
      </c>
      <c r="L18" s="2">
        <f t="shared" ca="1" si="7"/>
        <v>10511</v>
      </c>
      <c r="M18" s="1">
        <f t="shared" ca="1" si="8"/>
        <v>43574</v>
      </c>
      <c r="N18" s="3">
        <v>0</v>
      </c>
      <c r="O18" t="str">
        <f t="shared" ca="1" si="9"/>
        <v>red</v>
      </c>
      <c r="P18" t="str">
        <f t="shared" ca="1" si="9"/>
        <v>green</v>
      </c>
      <c r="R18" t="s">
        <v>34</v>
      </c>
      <c r="S18" t="str">
        <f t="shared" ca="1" si="10"/>
        <v>Global</v>
      </c>
      <c r="T18" t="str">
        <f t="shared" ca="1" si="11"/>
        <v>07988903341</v>
      </c>
      <c r="U18" t="s">
        <v>35</v>
      </c>
      <c r="V18" t="str">
        <f t="shared" ca="1" si="12"/>
        <v>Funder2</v>
      </c>
      <c r="W18" t="str">
        <f t="shared" si="13"/>
        <v>Ivonne Kampen CF37 2SN</v>
      </c>
      <c r="Y18" t="str">
        <f t="shared" ca="1" si="14"/>
        <v>delivery date requested</v>
      </c>
      <c r="Z18" s="1">
        <f t="shared" ca="1" si="15"/>
        <v>44001</v>
      </c>
      <c r="AA18" t="b">
        <f t="shared" ca="1" si="16"/>
        <v>1</v>
      </c>
      <c r="AB18" s="1">
        <f t="shared" ca="1" si="33"/>
        <v>43941</v>
      </c>
      <c r="AC18" t="str">
        <f t="shared" ca="1" si="17"/>
        <v>Mike</v>
      </c>
      <c r="AD18" t="str">
        <f t="shared" ca="1" si="34"/>
        <v>XB19 AS</v>
      </c>
      <c r="AE18" s="3">
        <f t="shared" ca="1" si="18"/>
        <v>5055716701</v>
      </c>
      <c r="AF18" s="1" t="str">
        <f t="shared" ca="1" si="19"/>
        <v/>
      </c>
      <c r="AG18" t="b">
        <f t="shared" ca="1" si="20"/>
        <v>0</v>
      </c>
      <c r="AH18" s="1" t="str">
        <f t="shared" ca="1" si="21"/>
        <v/>
      </c>
      <c r="AI18" t="b">
        <f t="shared" ca="1" si="22"/>
        <v>0</v>
      </c>
      <c r="AJ18" t="str">
        <f t="shared" ca="1" si="23"/>
        <v/>
      </c>
      <c r="AK18" t="b">
        <f t="shared" ca="1" si="24"/>
        <v>0</v>
      </c>
      <c r="AL18" t="b">
        <f t="shared" ca="1" si="25"/>
        <v>0</v>
      </c>
      <c r="AM18" t="str">
        <f t="shared" ca="1" si="26"/>
        <v/>
      </c>
      <c r="AN18" t="str">
        <f t="shared" ca="1" si="27"/>
        <v/>
      </c>
      <c r="AO18" t="b">
        <f t="shared" ca="1" si="28"/>
        <v>0</v>
      </c>
      <c r="AP18" t="str">
        <f t="shared" ca="1" si="29"/>
        <v/>
      </c>
      <c r="AQ18" t="b">
        <f t="shared" ca="1" si="30"/>
        <v>0</v>
      </c>
    </row>
    <row r="19" spans="1:43" x14ac:dyDescent="0.25">
      <c r="A19">
        <f t="shared" si="31"/>
        <v>18</v>
      </c>
      <c r="B19" t="str">
        <f t="shared" ca="1" si="0"/>
        <v>Q6073</v>
      </c>
      <c r="C19" s="1">
        <f t="shared" ca="1" si="32"/>
        <v>43772</v>
      </c>
      <c r="D19" t="str">
        <f t="shared" ca="1" si="1"/>
        <v>Ford</v>
      </c>
      <c r="E19" t="s">
        <v>0</v>
      </c>
      <c r="F19" s="2">
        <f t="shared" ca="1" si="2"/>
        <v>11089</v>
      </c>
      <c r="G19" s="2">
        <f t="shared" ca="1" si="3"/>
        <v>140</v>
      </c>
      <c r="H19" t="s">
        <v>1</v>
      </c>
      <c r="I19" s="2">
        <f t="shared" ca="1" si="4"/>
        <v>1736</v>
      </c>
      <c r="J19" s="2">
        <f t="shared" ca="1" si="5"/>
        <v>250</v>
      </c>
      <c r="K19" s="2">
        <f t="shared" ca="1" si="6"/>
        <v>7</v>
      </c>
      <c r="L19" s="2">
        <f t="shared" ca="1" si="7"/>
        <v>11236</v>
      </c>
      <c r="M19" s="1">
        <f t="shared" ca="1" si="8"/>
        <v>43859</v>
      </c>
      <c r="N19" s="3">
        <v>0</v>
      </c>
      <c r="O19" t="str">
        <f t="shared" ca="1" si="9"/>
        <v>blue</v>
      </c>
      <c r="P19" t="str">
        <f t="shared" ca="1" si="9"/>
        <v>blue</v>
      </c>
      <c r="R19" t="s">
        <v>36</v>
      </c>
      <c r="S19" t="str">
        <f t="shared" ca="1" si="10"/>
        <v>McDonalds</v>
      </c>
      <c r="T19" t="str">
        <f t="shared" ca="1" si="11"/>
        <v>07204874662</v>
      </c>
      <c r="U19" t="s">
        <v>37</v>
      </c>
      <c r="V19" t="str">
        <f t="shared" ca="1" si="12"/>
        <v>Funder3</v>
      </c>
      <c r="W19" t="str">
        <f t="shared" si="13"/>
        <v>Dorsey Polito IP22 1AQ</v>
      </c>
      <c r="Y19" t="str">
        <f t="shared" ca="1" si="14"/>
        <v>new</v>
      </c>
      <c r="Z19" s="1" t="str">
        <f t="shared" ca="1" si="15"/>
        <v/>
      </c>
      <c r="AA19" t="b">
        <f t="shared" ca="1" si="16"/>
        <v>0</v>
      </c>
      <c r="AB19" s="1" t="str">
        <f t="shared" ca="1" si="33"/>
        <v/>
      </c>
      <c r="AC19" t="str">
        <f t="shared" ca="1" si="17"/>
        <v/>
      </c>
      <c r="AD19" t="str">
        <f t="shared" ca="1" si="34"/>
        <v/>
      </c>
      <c r="AE19" s="3" t="str">
        <f t="shared" ca="1" si="18"/>
        <v/>
      </c>
      <c r="AF19" s="1" t="str">
        <f t="shared" ca="1" si="19"/>
        <v/>
      </c>
      <c r="AG19" t="b">
        <f t="shared" ca="1" si="20"/>
        <v>0</v>
      </c>
      <c r="AH19" s="1" t="str">
        <f t="shared" ca="1" si="21"/>
        <v/>
      </c>
      <c r="AI19" t="b">
        <f t="shared" ca="1" si="22"/>
        <v>0</v>
      </c>
      <c r="AJ19" t="str">
        <f t="shared" ca="1" si="23"/>
        <v/>
      </c>
      <c r="AK19" t="b">
        <f t="shared" ca="1" si="24"/>
        <v>0</v>
      </c>
      <c r="AL19" t="b">
        <f t="shared" ca="1" si="25"/>
        <v>0</v>
      </c>
      <c r="AM19" t="str">
        <f t="shared" ca="1" si="26"/>
        <v/>
      </c>
      <c r="AN19" t="str">
        <f t="shared" ca="1" si="27"/>
        <v/>
      </c>
      <c r="AO19" t="b">
        <f t="shared" ca="1" si="28"/>
        <v>0</v>
      </c>
      <c r="AP19" t="str">
        <f t="shared" ca="1" si="29"/>
        <v/>
      </c>
      <c r="AQ19" t="b">
        <f t="shared" ca="1" si="30"/>
        <v>0</v>
      </c>
    </row>
    <row r="20" spans="1:43" x14ac:dyDescent="0.25">
      <c r="A20">
        <f t="shared" si="31"/>
        <v>19</v>
      </c>
      <c r="B20" t="str">
        <f t="shared" ca="1" si="0"/>
        <v>Q8410</v>
      </c>
      <c r="C20" s="1">
        <f t="shared" ca="1" si="32"/>
        <v>43669</v>
      </c>
      <c r="D20" t="str">
        <f t="shared" ca="1" si="1"/>
        <v>Ford</v>
      </c>
      <c r="E20" t="s">
        <v>0</v>
      </c>
      <c r="F20" s="2">
        <f t="shared" ca="1" si="2"/>
        <v>9751</v>
      </c>
      <c r="G20" s="2">
        <f t="shared" ca="1" si="3"/>
        <v>46</v>
      </c>
      <c r="H20" t="s">
        <v>1</v>
      </c>
      <c r="I20" s="2">
        <f t="shared" ca="1" si="4"/>
        <v>1414</v>
      </c>
      <c r="J20" s="2">
        <f t="shared" ca="1" si="5"/>
        <v>279</v>
      </c>
      <c r="K20" s="2">
        <f t="shared" ca="1" si="6"/>
        <v>49</v>
      </c>
      <c r="L20" s="2">
        <f t="shared" ca="1" si="7"/>
        <v>9846</v>
      </c>
      <c r="M20" s="1" t="str">
        <f t="shared" ca="1" si="8"/>
        <v/>
      </c>
      <c r="N20" s="3">
        <v>0</v>
      </c>
      <c r="O20" t="str">
        <f t="shared" ca="1" si="9"/>
        <v>red</v>
      </c>
      <c r="P20" t="str">
        <f t="shared" ca="1" si="9"/>
        <v>red</v>
      </c>
      <c r="R20" t="s">
        <v>38</v>
      </c>
      <c r="S20" t="str">
        <f t="shared" ca="1" si="10"/>
        <v>Global</v>
      </c>
      <c r="T20" t="str">
        <f t="shared" ca="1" si="11"/>
        <v>07841190554</v>
      </c>
      <c r="U20" t="s">
        <v>39</v>
      </c>
      <c r="V20" t="str">
        <f t="shared" ca="1" si="12"/>
        <v>Funder2</v>
      </c>
      <c r="W20" t="str">
        <f t="shared" si="13"/>
        <v>Quiana Rachal ML2 7TQ</v>
      </c>
      <c r="Y20" t="str">
        <f t="shared" ca="1" si="14"/>
        <v>new</v>
      </c>
      <c r="Z20" s="1" t="str">
        <f t="shared" ca="1" si="15"/>
        <v/>
      </c>
      <c r="AA20" t="b">
        <f t="shared" ca="1" si="16"/>
        <v>0</v>
      </c>
      <c r="AB20" s="1" t="str">
        <f t="shared" ca="1" si="33"/>
        <v/>
      </c>
      <c r="AC20" t="str">
        <f t="shared" ca="1" si="17"/>
        <v/>
      </c>
      <c r="AD20" t="str">
        <f t="shared" ca="1" si="34"/>
        <v/>
      </c>
      <c r="AE20" s="3" t="str">
        <f t="shared" ca="1" si="18"/>
        <v/>
      </c>
      <c r="AF20" s="1" t="str">
        <f t="shared" ca="1" si="19"/>
        <v/>
      </c>
      <c r="AG20" t="b">
        <f t="shared" ca="1" si="20"/>
        <v>0</v>
      </c>
      <c r="AH20" s="1" t="str">
        <f t="shared" ca="1" si="21"/>
        <v/>
      </c>
      <c r="AI20" t="b">
        <f t="shared" ca="1" si="22"/>
        <v>0</v>
      </c>
      <c r="AJ20" t="str">
        <f t="shared" ca="1" si="23"/>
        <v/>
      </c>
      <c r="AK20" t="b">
        <f t="shared" ca="1" si="24"/>
        <v>0</v>
      </c>
      <c r="AL20" t="b">
        <f t="shared" ca="1" si="25"/>
        <v>0</v>
      </c>
      <c r="AM20" t="str">
        <f t="shared" ca="1" si="26"/>
        <v/>
      </c>
      <c r="AN20" t="str">
        <f t="shared" ca="1" si="27"/>
        <v/>
      </c>
      <c r="AO20" t="b">
        <f t="shared" ca="1" si="28"/>
        <v>0</v>
      </c>
      <c r="AP20" t="str">
        <f t="shared" ca="1" si="29"/>
        <v/>
      </c>
      <c r="AQ20" t="b">
        <f t="shared" ca="1" si="30"/>
        <v>0</v>
      </c>
    </row>
    <row r="21" spans="1:43" x14ac:dyDescent="0.25">
      <c r="A21">
        <f t="shared" si="31"/>
        <v>20</v>
      </c>
      <c r="B21" t="str">
        <f t="shared" ca="1" si="0"/>
        <v>Q9802</v>
      </c>
      <c r="C21" s="1">
        <f t="shared" ca="1" si="32"/>
        <v>43564</v>
      </c>
      <c r="D21" t="str">
        <f t="shared" ca="1" si="1"/>
        <v>Mercades</v>
      </c>
      <c r="E21" t="s">
        <v>0</v>
      </c>
      <c r="F21" s="2">
        <f t="shared" ca="1" si="2"/>
        <v>6326</v>
      </c>
      <c r="G21" s="2">
        <f t="shared" ca="1" si="3"/>
        <v>119</v>
      </c>
      <c r="H21" t="s">
        <v>1</v>
      </c>
      <c r="I21" s="2">
        <f t="shared" ca="1" si="4"/>
        <v>1674</v>
      </c>
      <c r="J21" s="2">
        <f t="shared" ca="1" si="5"/>
        <v>128</v>
      </c>
      <c r="K21" s="2">
        <f t="shared" ca="1" si="6"/>
        <v>161</v>
      </c>
      <c r="L21" s="2">
        <f t="shared" ca="1" si="7"/>
        <v>6606</v>
      </c>
      <c r="M21" s="1">
        <f t="shared" ca="1" si="8"/>
        <v>43483</v>
      </c>
      <c r="N21" s="3">
        <v>0</v>
      </c>
      <c r="O21" t="str">
        <f t="shared" ca="1" si="9"/>
        <v/>
      </c>
      <c r="P21" t="str">
        <f t="shared" ca="1" si="9"/>
        <v>green</v>
      </c>
      <c r="R21" t="s">
        <v>40</v>
      </c>
      <c r="S21" t="str">
        <f t="shared" ca="1" si="10"/>
        <v>McDonalds</v>
      </c>
      <c r="T21" t="str">
        <f t="shared" ca="1" si="11"/>
        <v>07374198960</v>
      </c>
      <c r="U21" t="s">
        <v>41</v>
      </c>
      <c r="V21" t="str">
        <f t="shared" ca="1" si="12"/>
        <v>Global Vans</v>
      </c>
      <c r="W21" t="str">
        <f t="shared" si="13"/>
        <v>Salvatore Saban GU9 0NB</v>
      </c>
      <c r="Y21" t="str">
        <f t="shared" ca="1" si="14"/>
        <v>confirmed delivery</v>
      </c>
      <c r="Z21" s="1">
        <f t="shared" ca="1" si="15"/>
        <v>44030</v>
      </c>
      <c r="AA21" t="b">
        <f t="shared" ca="1" si="16"/>
        <v>1</v>
      </c>
      <c r="AB21" s="1">
        <f t="shared" ca="1" si="33"/>
        <v>43970</v>
      </c>
      <c r="AC21" t="str">
        <f t="shared" ca="1" si="17"/>
        <v>Mia</v>
      </c>
      <c r="AD21" t="str">
        <f t="shared" ca="1" si="34"/>
        <v>KU42 KW</v>
      </c>
      <c r="AE21" s="3">
        <f t="shared" ca="1" si="18"/>
        <v>8260512012</v>
      </c>
      <c r="AF21" s="1">
        <f t="shared" ca="1" si="19"/>
        <v>44045</v>
      </c>
      <c r="AG21" t="b">
        <f t="shared" ca="1" si="20"/>
        <v>1</v>
      </c>
      <c r="AH21" s="1">
        <f t="shared" ca="1" si="21"/>
        <v>43907</v>
      </c>
      <c r="AI21" t="b">
        <f t="shared" ca="1" si="22"/>
        <v>1</v>
      </c>
      <c r="AJ21" t="str">
        <f t="shared" ca="1" si="23"/>
        <v>styles/assets/preview.pdf</v>
      </c>
      <c r="AK21" t="b">
        <f t="shared" ca="1" si="24"/>
        <v>0</v>
      </c>
      <c r="AL21" t="b">
        <f t="shared" ca="1" si="25"/>
        <v>0</v>
      </c>
      <c r="AM21" t="str">
        <f t="shared" ca="1" si="26"/>
        <v/>
      </c>
      <c r="AN21" t="str">
        <f t="shared" ca="1" si="27"/>
        <v/>
      </c>
      <c r="AO21" t="b">
        <f t="shared" ca="1" si="28"/>
        <v>0</v>
      </c>
      <c r="AP21" t="str">
        <f t="shared" ca="1" si="29"/>
        <v/>
      </c>
      <c r="AQ21" t="b">
        <f t="shared" ca="1" si="30"/>
        <v>1</v>
      </c>
    </row>
    <row r="22" spans="1:43" x14ac:dyDescent="0.25">
      <c r="A22">
        <f t="shared" si="31"/>
        <v>21</v>
      </c>
      <c r="B22" t="str">
        <f t="shared" ca="1" si="0"/>
        <v>Q5521</v>
      </c>
      <c r="C22" s="1">
        <f t="shared" ca="1" si="32"/>
        <v>43585</v>
      </c>
      <c r="D22" t="str">
        <f t="shared" ca="1" si="1"/>
        <v>Mercades</v>
      </c>
      <c r="E22" t="s">
        <v>0</v>
      </c>
      <c r="F22" s="2">
        <f t="shared" ca="1" si="2"/>
        <v>10237</v>
      </c>
      <c r="G22" s="2">
        <f t="shared" ca="1" si="3"/>
        <v>103</v>
      </c>
      <c r="H22" t="s">
        <v>1</v>
      </c>
      <c r="I22" s="2">
        <f t="shared" ca="1" si="4"/>
        <v>1745</v>
      </c>
      <c r="J22" s="2">
        <f t="shared" ca="1" si="5"/>
        <v>166</v>
      </c>
      <c r="K22" s="2">
        <f t="shared" ca="1" si="6"/>
        <v>34</v>
      </c>
      <c r="L22" s="2">
        <f t="shared" ca="1" si="7"/>
        <v>10374</v>
      </c>
      <c r="M22" s="1">
        <f t="shared" ca="1" si="8"/>
        <v>43869</v>
      </c>
      <c r="N22" s="3">
        <v>0</v>
      </c>
      <c r="O22" t="str">
        <f t="shared" ca="1" si="9"/>
        <v>white</v>
      </c>
      <c r="P22" t="str">
        <f t="shared" ca="1" si="9"/>
        <v>green</v>
      </c>
      <c r="R22" t="s">
        <v>42</v>
      </c>
      <c r="S22" t="str">
        <f t="shared" ca="1" si="10"/>
        <v>Vodafone</v>
      </c>
      <c r="T22" t="str">
        <f t="shared" ca="1" si="11"/>
        <v>07766185084</v>
      </c>
      <c r="U22" t="s">
        <v>43</v>
      </c>
      <c r="V22" t="str">
        <f t="shared" ca="1" si="12"/>
        <v>Funder1</v>
      </c>
      <c r="W22" t="str">
        <f t="shared" si="13"/>
        <v>Junko Dowdell BN14 9LP</v>
      </c>
      <c r="Y22" t="str">
        <f t="shared" ca="1" si="14"/>
        <v>confirmed delivery</v>
      </c>
      <c r="Z22" s="1">
        <f t="shared" ca="1" si="15"/>
        <v>44160</v>
      </c>
      <c r="AA22" t="b">
        <f t="shared" ca="1" si="16"/>
        <v>1</v>
      </c>
      <c r="AB22" s="1">
        <f t="shared" ca="1" si="33"/>
        <v>44100</v>
      </c>
      <c r="AC22" t="str">
        <f t="shared" ca="1" si="17"/>
        <v>Dave</v>
      </c>
      <c r="AD22" t="str">
        <f t="shared" ca="1" si="34"/>
        <v>ZK50 VD</v>
      </c>
      <c r="AE22" s="3">
        <f t="shared" ca="1" si="18"/>
        <v>2854576831</v>
      </c>
      <c r="AF22" s="1">
        <f t="shared" ca="1" si="19"/>
        <v>44175</v>
      </c>
      <c r="AG22" t="b">
        <f t="shared" ca="1" si="20"/>
        <v>1</v>
      </c>
      <c r="AH22" s="1" t="str">
        <f t="shared" ca="1" si="21"/>
        <v/>
      </c>
      <c r="AI22" t="b">
        <f t="shared" ca="1" si="22"/>
        <v>0</v>
      </c>
      <c r="AJ22" t="str">
        <f t="shared" ca="1" si="23"/>
        <v/>
      </c>
      <c r="AK22" t="b">
        <f t="shared" ca="1" si="24"/>
        <v>0</v>
      </c>
      <c r="AL22" t="b">
        <f t="shared" ca="1" si="25"/>
        <v>0</v>
      </c>
      <c r="AM22" t="str">
        <f t="shared" ca="1" si="26"/>
        <v/>
      </c>
      <c r="AN22" t="str">
        <f t="shared" ca="1" si="27"/>
        <v/>
      </c>
      <c r="AO22" t="b">
        <f t="shared" ca="1" si="28"/>
        <v>0</v>
      </c>
      <c r="AP22" t="str">
        <f t="shared" ca="1" si="29"/>
        <v/>
      </c>
      <c r="AQ22" t="b">
        <f t="shared" ca="1" si="30"/>
        <v>0</v>
      </c>
    </row>
    <row r="23" spans="1:43" x14ac:dyDescent="0.25">
      <c r="A23">
        <f t="shared" si="31"/>
        <v>22</v>
      </c>
      <c r="B23" t="str">
        <f t="shared" ca="1" si="0"/>
        <v>Q1563</v>
      </c>
      <c r="C23" s="1">
        <f t="shared" ca="1" si="32"/>
        <v>43490</v>
      </c>
      <c r="D23" t="str">
        <f t="shared" ca="1" si="1"/>
        <v>Mercades</v>
      </c>
      <c r="E23" t="s">
        <v>0</v>
      </c>
      <c r="F23" s="2">
        <f t="shared" ca="1" si="2"/>
        <v>9872</v>
      </c>
      <c r="G23" s="2">
        <f t="shared" ca="1" si="3"/>
        <v>130</v>
      </c>
      <c r="H23" t="s">
        <v>1</v>
      </c>
      <c r="I23" s="2">
        <f t="shared" ca="1" si="4"/>
        <v>1179</v>
      </c>
      <c r="J23" s="2">
        <f t="shared" ca="1" si="5"/>
        <v>156</v>
      </c>
      <c r="K23" s="2">
        <f t="shared" ca="1" si="6"/>
        <v>111</v>
      </c>
      <c r="L23" s="2">
        <f t="shared" ca="1" si="7"/>
        <v>10113</v>
      </c>
      <c r="M23" s="1" t="str">
        <f t="shared" ca="1" si="8"/>
        <v/>
      </c>
      <c r="N23" s="3">
        <v>0</v>
      </c>
      <c r="O23" t="str">
        <f t="shared" ca="1" si="9"/>
        <v/>
      </c>
      <c r="P23" t="str">
        <f t="shared" ca="1" si="9"/>
        <v>red</v>
      </c>
      <c r="R23" t="s">
        <v>44</v>
      </c>
      <c r="S23" t="str">
        <f t="shared" ca="1" si="10"/>
        <v>Co-op</v>
      </c>
      <c r="T23" t="str">
        <f t="shared" ca="1" si="11"/>
        <v>07189480554</v>
      </c>
      <c r="U23" t="s">
        <v>45</v>
      </c>
      <c r="V23" t="str">
        <f t="shared" ca="1" si="12"/>
        <v>Funder3</v>
      </c>
      <c r="W23" t="str">
        <f t="shared" si="13"/>
        <v>Trey Trimm TD9 8PL</v>
      </c>
      <c r="Y23" t="str">
        <f t="shared" ca="1" si="14"/>
        <v>awaiting reg</v>
      </c>
      <c r="Z23" s="1" t="str">
        <f t="shared" ca="1" si="15"/>
        <v/>
      </c>
      <c r="AA23" t="b">
        <f t="shared" ca="1" si="16"/>
        <v>0</v>
      </c>
      <c r="AB23" s="1" t="str">
        <f t="shared" ca="1" si="33"/>
        <v/>
      </c>
      <c r="AC23" t="str">
        <f t="shared" ca="1" si="17"/>
        <v/>
      </c>
      <c r="AD23" t="str">
        <f t="shared" ca="1" si="34"/>
        <v/>
      </c>
      <c r="AE23" s="3" t="str">
        <f t="shared" ca="1" si="18"/>
        <v/>
      </c>
      <c r="AF23" s="1" t="str">
        <f t="shared" ca="1" si="19"/>
        <v/>
      </c>
      <c r="AG23" t="b">
        <f t="shared" ca="1" si="20"/>
        <v>0</v>
      </c>
      <c r="AH23" s="1" t="str">
        <f t="shared" ca="1" si="21"/>
        <v/>
      </c>
      <c r="AI23" t="b">
        <f t="shared" ca="1" si="22"/>
        <v>0</v>
      </c>
      <c r="AJ23" t="str">
        <f t="shared" ca="1" si="23"/>
        <v/>
      </c>
      <c r="AK23" t="b">
        <f t="shared" ca="1" si="24"/>
        <v>0</v>
      </c>
      <c r="AL23" t="b">
        <f t="shared" ca="1" si="25"/>
        <v>0</v>
      </c>
      <c r="AM23" t="str">
        <f t="shared" ca="1" si="26"/>
        <v/>
      </c>
      <c r="AN23" t="str">
        <f t="shared" ca="1" si="27"/>
        <v/>
      </c>
      <c r="AO23" t="b">
        <f t="shared" ca="1" si="28"/>
        <v>0</v>
      </c>
      <c r="AP23" t="str">
        <f t="shared" ca="1" si="29"/>
        <v/>
      </c>
      <c r="AQ23" t="b">
        <f t="shared" ca="1" si="30"/>
        <v>0</v>
      </c>
    </row>
    <row r="24" spans="1:43" x14ac:dyDescent="0.25">
      <c r="A24">
        <f t="shared" si="31"/>
        <v>23</v>
      </c>
      <c r="B24" t="str">
        <f t="shared" ca="1" si="0"/>
        <v>Q5061</v>
      </c>
      <c r="C24" s="1">
        <f t="shared" ca="1" si="32"/>
        <v>43896</v>
      </c>
      <c r="D24" t="str">
        <f t="shared" ca="1" si="1"/>
        <v>Mercades</v>
      </c>
      <c r="E24" t="s">
        <v>0</v>
      </c>
      <c r="F24" s="2">
        <f t="shared" ca="1" si="2"/>
        <v>8374</v>
      </c>
      <c r="G24" s="2">
        <f t="shared" ca="1" si="3"/>
        <v>102</v>
      </c>
      <c r="H24" t="s">
        <v>1</v>
      </c>
      <c r="I24" s="2">
        <f t="shared" ca="1" si="4"/>
        <v>1036</v>
      </c>
      <c r="J24" s="2">
        <f t="shared" ca="1" si="5"/>
        <v>118</v>
      </c>
      <c r="K24" s="2">
        <f t="shared" ca="1" si="6"/>
        <v>85</v>
      </c>
      <c r="L24" s="2">
        <f t="shared" ca="1" si="7"/>
        <v>8561</v>
      </c>
      <c r="M24" s="1" t="str">
        <f t="shared" ca="1" si="8"/>
        <v/>
      </c>
      <c r="N24" s="3">
        <v>0</v>
      </c>
      <c r="O24" t="str">
        <f t="shared" ca="1" si="9"/>
        <v>green</v>
      </c>
      <c r="P24" t="str">
        <f t="shared" ca="1" si="9"/>
        <v/>
      </c>
      <c r="R24" t="s">
        <v>46</v>
      </c>
      <c r="S24" t="str">
        <f t="shared" ca="1" si="10"/>
        <v>Vodafone</v>
      </c>
      <c r="T24" t="str">
        <f t="shared" ca="1" si="11"/>
        <v>07194901606</v>
      </c>
      <c r="U24" t="s">
        <v>47</v>
      </c>
      <c r="V24" t="str">
        <f t="shared" ca="1" si="12"/>
        <v>Funder1</v>
      </c>
      <c r="W24" t="str">
        <f t="shared" si="13"/>
        <v>Lieselotte Bair BL5 3AG</v>
      </c>
      <c r="Y24" t="str">
        <f t="shared" ca="1" si="14"/>
        <v>documents processing</v>
      </c>
      <c r="Z24" s="1">
        <f t="shared" ca="1" si="15"/>
        <v>44153</v>
      </c>
      <c r="AA24" t="b">
        <f t="shared" ca="1" si="16"/>
        <v>1</v>
      </c>
      <c r="AB24" s="1">
        <f t="shared" ca="1" si="33"/>
        <v>44093</v>
      </c>
      <c r="AC24" t="str">
        <f t="shared" ca="1" si="17"/>
        <v>Mike</v>
      </c>
      <c r="AD24" t="str">
        <f t="shared" ca="1" si="34"/>
        <v>ZD63 SL</v>
      </c>
      <c r="AE24" s="3">
        <f t="shared" ca="1" si="18"/>
        <v>5457561355</v>
      </c>
      <c r="AF24" s="1">
        <f t="shared" ca="1" si="19"/>
        <v>44168</v>
      </c>
      <c r="AG24" t="b">
        <f t="shared" ca="1" si="20"/>
        <v>0</v>
      </c>
      <c r="AH24" s="1" t="str">
        <f t="shared" ca="1" si="21"/>
        <v/>
      </c>
      <c r="AI24" t="b">
        <f t="shared" ca="1" si="22"/>
        <v>0</v>
      </c>
      <c r="AJ24" t="str">
        <f t="shared" ca="1" si="23"/>
        <v/>
      </c>
      <c r="AK24" t="b">
        <f t="shared" ca="1" si="24"/>
        <v>0</v>
      </c>
      <c r="AL24" t="b">
        <f t="shared" ca="1" si="25"/>
        <v>0</v>
      </c>
      <c r="AM24" t="str">
        <f t="shared" ca="1" si="26"/>
        <v/>
      </c>
      <c r="AN24" t="str">
        <f t="shared" ca="1" si="27"/>
        <v/>
      </c>
      <c r="AO24" t="b">
        <f t="shared" ca="1" si="28"/>
        <v>0</v>
      </c>
      <c r="AP24" t="str">
        <f t="shared" ca="1" si="29"/>
        <v/>
      </c>
      <c r="AQ24" t="b">
        <f t="shared" ca="1" si="30"/>
        <v>0</v>
      </c>
    </row>
    <row r="25" spans="1:43" x14ac:dyDescent="0.25">
      <c r="A25">
        <f t="shared" si="31"/>
        <v>24</v>
      </c>
      <c r="B25" t="str">
        <f t="shared" ca="1" si="0"/>
        <v>Q4759</v>
      </c>
      <c r="C25" s="1">
        <f t="shared" ca="1" si="32"/>
        <v>43817</v>
      </c>
      <c r="D25" t="str">
        <f t="shared" ca="1" si="1"/>
        <v>Nissan</v>
      </c>
      <c r="E25" t="s">
        <v>0</v>
      </c>
      <c r="F25" s="2">
        <f t="shared" ca="1" si="2"/>
        <v>11647</v>
      </c>
      <c r="G25" s="2">
        <f t="shared" ca="1" si="3"/>
        <v>19</v>
      </c>
      <c r="H25" t="s">
        <v>1</v>
      </c>
      <c r="I25" s="2">
        <f t="shared" ca="1" si="4"/>
        <v>1855</v>
      </c>
      <c r="J25" s="2">
        <f t="shared" ca="1" si="5"/>
        <v>117</v>
      </c>
      <c r="K25" s="2">
        <f t="shared" ca="1" si="6"/>
        <v>54</v>
      </c>
      <c r="L25" s="2">
        <f t="shared" ca="1" si="7"/>
        <v>11720</v>
      </c>
      <c r="M25" s="1">
        <f t="shared" ca="1" si="8"/>
        <v>43743</v>
      </c>
      <c r="N25" s="3">
        <v>0</v>
      </c>
      <c r="O25" t="str">
        <f t="shared" ca="1" si="9"/>
        <v>white</v>
      </c>
      <c r="P25" t="str">
        <f t="shared" ca="1" si="9"/>
        <v>white</v>
      </c>
      <c r="R25" t="s">
        <v>48</v>
      </c>
      <c r="S25" t="str">
        <f t="shared" ca="1" si="10"/>
        <v>Global</v>
      </c>
      <c r="T25" t="str">
        <f t="shared" ca="1" si="11"/>
        <v>07696409300</v>
      </c>
      <c r="U25" t="s">
        <v>49</v>
      </c>
      <c r="V25" t="str">
        <f t="shared" ca="1" si="12"/>
        <v>Funder2</v>
      </c>
      <c r="W25" t="str">
        <f t="shared" si="13"/>
        <v>Jacquelin Soliman CB8 0EA</v>
      </c>
      <c r="Y25" t="str">
        <f t="shared" ca="1" si="14"/>
        <v>documents processing</v>
      </c>
      <c r="Z25" s="1">
        <f t="shared" ca="1" si="15"/>
        <v>44045</v>
      </c>
      <c r="AA25" t="b">
        <f t="shared" ca="1" si="16"/>
        <v>0</v>
      </c>
      <c r="AB25" s="1" t="str">
        <f t="shared" ca="1" si="33"/>
        <v/>
      </c>
      <c r="AC25" t="str">
        <f t="shared" ca="1" si="17"/>
        <v/>
      </c>
      <c r="AD25" t="str">
        <f t="shared" ca="1" si="34"/>
        <v>JL46 YW</v>
      </c>
      <c r="AE25" s="3">
        <f t="shared" ca="1" si="18"/>
        <v>1601145014</v>
      </c>
      <c r="AF25" s="1">
        <f t="shared" ca="1" si="19"/>
        <v>44060</v>
      </c>
      <c r="AG25" t="b">
        <f t="shared" ca="1" si="20"/>
        <v>0</v>
      </c>
      <c r="AH25" s="1" t="str">
        <f t="shared" ca="1" si="21"/>
        <v/>
      </c>
      <c r="AI25" t="b">
        <f t="shared" ca="1" si="22"/>
        <v>0</v>
      </c>
      <c r="AJ25" t="str">
        <f t="shared" ca="1" si="23"/>
        <v/>
      </c>
      <c r="AK25" t="b">
        <f t="shared" ca="1" si="24"/>
        <v>0</v>
      </c>
      <c r="AL25" t="b">
        <f t="shared" ca="1" si="25"/>
        <v>0</v>
      </c>
      <c r="AM25" t="str">
        <f t="shared" ca="1" si="26"/>
        <v/>
      </c>
      <c r="AN25" t="str">
        <f t="shared" ca="1" si="27"/>
        <v/>
      </c>
      <c r="AO25" t="b">
        <f t="shared" ca="1" si="28"/>
        <v>0</v>
      </c>
      <c r="AP25" t="str">
        <f t="shared" ca="1" si="29"/>
        <v/>
      </c>
      <c r="AQ25" t="b">
        <f t="shared" ca="1" si="30"/>
        <v>0</v>
      </c>
    </row>
    <row r="26" spans="1:43" x14ac:dyDescent="0.25">
      <c r="A26">
        <f t="shared" si="31"/>
        <v>25</v>
      </c>
      <c r="B26" t="str">
        <f t="shared" ca="1" si="0"/>
        <v>Q9322</v>
      </c>
      <c r="C26" s="1">
        <f t="shared" ca="1" si="32"/>
        <v>43887</v>
      </c>
      <c r="D26" t="str">
        <f t="shared" ca="1" si="1"/>
        <v>Ford</v>
      </c>
      <c r="E26" t="s">
        <v>0</v>
      </c>
      <c r="F26" s="2">
        <f t="shared" ca="1" si="2"/>
        <v>5803</v>
      </c>
      <c r="G26" s="2">
        <f t="shared" ca="1" si="3"/>
        <v>125</v>
      </c>
      <c r="H26" t="s">
        <v>1</v>
      </c>
      <c r="I26" s="2">
        <f t="shared" ca="1" si="4"/>
        <v>1838</v>
      </c>
      <c r="J26" s="2">
        <f t="shared" ca="1" si="5"/>
        <v>140</v>
      </c>
      <c r="K26" s="2">
        <f t="shared" ca="1" si="6"/>
        <v>119</v>
      </c>
      <c r="L26" s="2">
        <f t="shared" ca="1" si="7"/>
        <v>6047</v>
      </c>
      <c r="M26" s="1" t="str">
        <f t="shared" ca="1" si="8"/>
        <v/>
      </c>
      <c r="N26" s="3">
        <v>0</v>
      </c>
      <c r="O26" t="str">
        <f t="shared" ca="1" si="9"/>
        <v>red</v>
      </c>
      <c r="P26" t="str">
        <f t="shared" ca="1" si="9"/>
        <v>blue</v>
      </c>
      <c r="R26" t="s">
        <v>50</v>
      </c>
      <c r="S26" t="str">
        <f t="shared" ca="1" si="10"/>
        <v>Co-op</v>
      </c>
      <c r="T26" t="str">
        <f t="shared" ca="1" si="11"/>
        <v>07939343459</v>
      </c>
      <c r="U26" t="s">
        <v>51</v>
      </c>
      <c r="V26" t="str">
        <f t="shared" ca="1" si="12"/>
        <v>Funder1</v>
      </c>
      <c r="W26" t="str">
        <f t="shared" si="13"/>
        <v>Judy Drager SY3 9EZ</v>
      </c>
      <c r="Y26" t="str">
        <f t="shared" ca="1" si="14"/>
        <v>awaiting reg</v>
      </c>
      <c r="Z26" s="1" t="str">
        <f t="shared" ca="1" si="15"/>
        <v/>
      </c>
      <c r="AA26" t="b">
        <f t="shared" ca="1" si="16"/>
        <v>0</v>
      </c>
      <c r="AB26" s="1" t="str">
        <f t="shared" ca="1" si="33"/>
        <v/>
      </c>
      <c r="AC26" t="str">
        <f t="shared" ca="1" si="17"/>
        <v/>
      </c>
      <c r="AD26" t="str">
        <f t="shared" ca="1" si="34"/>
        <v/>
      </c>
      <c r="AE26" s="3" t="str">
        <f t="shared" ca="1" si="18"/>
        <v/>
      </c>
      <c r="AF26" s="1" t="str">
        <f t="shared" ca="1" si="19"/>
        <v/>
      </c>
      <c r="AG26" t="b">
        <f t="shared" ca="1" si="20"/>
        <v>0</v>
      </c>
      <c r="AH26" s="1" t="str">
        <f t="shared" ca="1" si="21"/>
        <v/>
      </c>
      <c r="AI26" t="b">
        <f t="shared" ca="1" si="22"/>
        <v>0</v>
      </c>
      <c r="AJ26" t="str">
        <f t="shared" ca="1" si="23"/>
        <v/>
      </c>
      <c r="AK26" t="b">
        <f t="shared" ca="1" si="24"/>
        <v>0</v>
      </c>
      <c r="AL26" t="b">
        <f t="shared" ca="1" si="25"/>
        <v>0</v>
      </c>
      <c r="AM26" t="str">
        <f t="shared" ca="1" si="26"/>
        <v/>
      </c>
      <c r="AN26" t="str">
        <f t="shared" ca="1" si="27"/>
        <v/>
      </c>
      <c r="AO26" t="b">
        <f t="shared" ca="1" si="28"/>
        <v>0</v>
      </c>
      <c r="AP26" t="str">
        <f t="shared" ca="1" si="29"/>
        <v/>
      </c>
      <c r="AQ26" t="b">
        <f t="shared" ca="1" si="30"/>
        <v>0</v>
      </c>
    </row>
    <row r="27" spans="1:43" x14ac:dyDescent="0.25">
      <c r="A27">
        <f t="shared" si="31"/>
        <v>26</v>
      </c>
      <c r="B27" t="str">
        <f t="shared" ca="1" si="0"/>
        <v>Q8965</v>
      </c>
      <c r="C27" s="1">
        <f t="shared" ca="1" si="32"/>
        <v>43625</v>
      </c>
      <c r="D27" t="str">
        <f t="shared" ca="1" si="1"/>
        <v>VW</v>
      </c>
      <c r="E27" t="s">
        <v>0</v>
      </c>
      <c r="F27" s="2">
        <f t="shared" ca="1" si="2"/>
        <v>6898</v>
      </c>
      <c r="G27" s="2">
        <f t="shared" ca="1" si="3"/>
        <v>43</v>
      </c>
      <c r="H27" t="s">
        <v>1</v>
      </c>
      <c r="I27" s="2">
        <f t="shared" ca="1" si="4"/>
        <v>889</v>
      </c>
      <c r="J27" s="2">
        <f t="shared" ca="1" si="5"/>
        <v>77</v>
      </c>
      <c r="K27" s="2">
        <f t="shared" ca="1" si="6"/>
        <v>82</v>
      </c>
      <c r="L27" s="2">
        <f t="shared" ca="1" si="7"/>
        <v>7023</v>
      </c>
      <c r="M27" s="1">
        <f t="shared" ca="1" si="8"/>
        <v>43626</v>
      </c>
      <c r="N27" s="3">
        <v>0</v>
      </c>
      <c r="O27" t="str">
        <f t="shared" ca="1" si="9"/>
        <v>green</v>
      </c>
      <c r="P27" t="str">
        <f t="shared" ca="1" si="9"/>
        <v/>
      </c>
      <c r="R27" t="s">
        <v>52</v>
      </c>
      <c r="S27" t="str">
        <f t="shared" ca="1" si="10"/>
        <v>PwC</v>
      </c>
      <c r="T27" t="str">
        <f t="shared" ca="1" si="11"/>
        <v>07982485472</v>
      </c>
      <c r="U27" t="s">
        <v>53</v>
      </c>
      <c r="V27" t="str">
        <f t="shared" ca="1" si="12"/>
        <v>Global Vans</v>
      </c>
      <c r="W27" t="str">
        <f t="shared" si="13"/>
        <v>Kacey Richart ME19 4GB</v>
      </c>
      <c r="Y27" t="str">
        <f t="shared" ca="1" si="14"/>
        <v>new</v>
      </c>
      <c r="Z27" s="1" t="str">
        <f t="shared" ca="1" si="15"/>
        <v/>
      </c>
      <c r="AA27" t="b">
        <f t="shared" ca="1" si="16"/>
        <v>0</v>
      </c>
      <c r="AB27" s="1" t="str">
        <f t="shared" ca="1" si="33"/>
        <v/>
      </c>
      <c r="AC27" t="str">
        <f t="shared" ca="1" si="17"/>
        <v/>
      </c>
      <c r="AD27" t="str">
        <f t="shared" ca="1" si="34"/>
        <v/>
      </c>
      <c r="AE27" s="3" t="str">
        <f t="shared" ca="1" si="18"/>
        <v/>
      </c>
      <c r="AF27" s="1" t="str">
        <f t="shared" ca="1" si="19"/>
        <v/>
      </c>
      <c r="AG27" t="b">
        <f t="shared" ca="1" si="20"/>
        <v>0</v>
      </c>
      <c r="AH27" s="1" t="str">
        <f t="shared" ca="1" si="21"/>
        <v/>
      </c>
      <c r="AI27" t="b">
        <f t="shared" ca="1" si="22"/>
        <v>0</v>
      </c>
      <c r="AJ27" t="str">
        <f t="shared" ca="1" si="23"/>
        <v/>
      </c>
      <c r="AK27" t="b">
        <f t="shared" ca="1" si="24"/>
        <v>0</v>
      </c>
      <c r="AL27" t="b">
        <f t="shared" ca="1" si="25"/>
        <v>0</v>
      </c>
      <c r="AM27" t="str">
        <f t="shared" ca="1" si="26"/>
        <v/>
      </c>
      <c r="AN27" t="str">
        <f t="shared" ca="1" si="27"/>
        <v/>
      </c>
      <c r="AO27" t="b">
        <f t="shared" ca="1" si="28"/>
        <v>0</v>
      </c>
      <c r="AP27" t="str">
        <f t="shared" ca="1" si="29"/>
        <v/>
      </c>
      <c r="AQ27" t="b">
        <f t="shared" ca="1" si="30"/>
        <v>0</v>
      </c>
    </row>
    <row r="28" spans="1:43" x14ac:dyDescent="0.25">
      <c r="A28">
        <f t="shared" si="31"/>
        <v>27</v>
      </c>
      <c r="B28" t="str">
        <f t="shared" ca="1" si="0"/>
        <v>Q2620</v>
      </c>
      <c r="C28" s="1">
        <f t="shared" ca="1" si="32"/>
        <v>43916</v>
      </c>
      <c r="D28" t="str">
        <f t="shared" ca="1" si="1"/>
        <v>Ford</v>
      </c>
      <c r="E28" t="s">
        <v>0</v>
      </c>
      <c r="F28" s="2">
        <f t="shared" ca="1" si="2"/>
        <v>7129</v>
      </c>
      <c r="G28" s="2">
        <f t="shared" ca="1" si="3"/>
        <v>152</v>
      </c>
      <c r="H28" t="s">
        <v>1</v>
      </c>
      <c r="I28" s="2">
        <f t="shared" ca="1" si="4"/>
        <v>949</v>
      </c>
      <c r="J28" s="2">
        <f t="shared" ca="1" si="5"/>
        <v>275</v>
      </c>
      <c r="K28" s="2">
        <f t="shared" ca="1" si="6"/>
        <v>42</v>
      </c>
      <c r="L28" s="2">
        <f t="shared" ca="1" si="7"/>
        <v>7323</v>
      </c>
      <c r="M28" s="1">
        <f t="shared" ca="1" si="8"/>
        <v>43508</v>
      </c>
      <c r="N28" s="3">
        <v>0</v>
      </c>
      <c r="O28" t="str">
        <f t="shared" ca="1" si="9"/>
        <v>red</v>
      </c>
      <c r="P28" t="str">
        <f t="shared" ca="1" si="9"/>
        <v/>
      </c>
      <c r="R28" t="s">
        <v>54</v>
      </c>
      <c r="S28" t="str">
        <f t="shared" ca="1" si="10"/>
        <v>Co-op</v>
      </c>
      <c r="T28" t="str">
        <f t="shared" ca="1" si="11"/>
        <v>07120106647</v>
      </c>
      <c r="U28" t="s">
        <v>55</v>
      </c>
      <c r="V28" t="str">
        <f t="shared" ca="1" si="12"/>
        <v>Funder1</v>
      </c>
      <c r="W28" t="str">
        <f t="shared" si="13"/>
        <v>Yajaira Talbert DH9 0HS</v>
      </c>
      <c r="Y28" t="str">
        <f t="shared" ca="1" si="14"/>
        <v>documents processing</v>
      </c>
      <c r="Z28" s="1">
        <f t="shared" ca="1" si="15"/>
        <v>44021</v>
      </c>
      <c r="AA28" t="b">
        <f t="shared" ca="1" si="16"/>
        <v>0</v>
      </c>
      <c r="AB28" s="1" t="str">
        <f t="shared" ca="1" si="33"/>
        <v/>
      </c>
      <c r="AC28" t="str">
        <f t="shared" ca="1" si="17"/>
        <v/>
      </c>
      <c r="AD28" t="str">
        <f t="shared" ca="1" si="34"/>
        <v>SI25 PD</v>
      </c>
      <c r="AE28" s="3">
        <f t="shared" ca="1" si="18"/>
        <v>7511968121</v>
      </c>
      <c r="AF28" s="1">
        <f t="shared" ca="1" si="19"/>
        <v>44036</v>
      </c>
      <c r="AG28" t="b">
        <f t="shared" ca="1" si="20"/>
        <v>0</v>
      </c>
      <c r="AH28" s="1" t="str">
        <f t="shared" ca="1" si="21"/>
        <v/>
      </c>
      <c r="AI28" t="b">
        <f t="shared" ca="1" si="22"/>
        <v>0</v>
      </c>
      <c r="AJ28" t="str">
        <f t="shared" ca="1" si="23"/>
        <v/>
      </c>
      <c r="AK28" t="b">
        <f t="shared" ca="1" si="24"/>
        <v>0</v>
      </c>
      <c r="AL28" t="b">
        <f t="shared" ca="1" si="25"/>
        <v>0</v>
      </c>
      <c r="AM28" t="str">
        <f t="shared" ca="1" si="26"/>
        <v/>
      </c>
      <c r="AN28" t="str">
        <f t="shared" ca="1" si="27"/>
        <v/>
      </c>
      <c r="AO28" t="b">
        <f t="shared" ca="1" si="28"/>
        <v>0</v>
      </c>
      <c r="AP28" t="str">
        <f t="shared" ca="1" si="29"/>
        <v/>
      </c>
      <c r="AQ28" t="b">
        <f t="shared" ca="1" si="30"/>
        <v>0</v>
      </c>
    </row>
    <row r="29" spans="1:43" x14ac:dyDescent="0.25">
      <c r="A29">
        <f t="shared" si="31"/>
        <v>28</v>
      </c>
      <c r="B29" t="str">
        <f t="shared" ca="1" si="0"/>
        <v>Q4971</v>
      </c>
      <c r="C29" s="1">
        <f t="shared" ca="1" si="32"/>
        <v>43527</v>
      </c>
      <c r="D29" t="str">
        <f t="shared" ca="1" si="1"/>
        <v>Mercades</v>
      </c>
      <c r="E29" t="s">
        <v>0</v>
      </c>
      <c r="F29" s="2">
        <f t="shared" ca="1" si="2"/>
        <v>10891</v>
      </c>
      <c r="G29" s="2">
        <f t="shared" ca="1" si="3"/>
        <v>6</v>
      </c>
      <c r="H29" t="s">
        <v>1</v>
      </c>
      <c r="I29" s="2">
        <f t="shared" ca="1" si="4"/>
        <v>1430</v>
      </c>
      <c r="J29" s="2">
        <f t="shared" ca="1" si="5"/>
        <v>55</v>
      </c>
      <c r="K29" s="2">
        <f t="shared" ca="1" si="6"/>
        <v>172</v>
      </c>
      <c r="L29" s="2">
        <f t="shared" ca="1" si="7"/>
        <v>11069</v>
      </c>
      <c r="M29" s="1" t="str">
        <f t="shared" ca="1" si="8"/>
        <v/>
      </c>
      <c r="N29" s="3">
        <v>0</v>
      </c>
      <c r="O29" t="str">
        <f t="shared" ca="1" si="9"/>
        <v>red</v>
      </c>
      <c r="P29" t="str">
        <f t="shared" ca="1" si="9"/>
        <v>green</v>
      </c>
      <c r="R29" t="s">
        <v>56</v>
      </c>
      <c r="S29" t="str">
        <f t="shared" ca="1" si="10"/>
        <v>Co-op</v>
      </c>
      <c r="T29" t="str">
        <f t="shared" ca="1" si="11"/>
        <v>07276107555</v>
      </c>
      <c r="U29" t="s">
        <v>57</v>
      </c>
      <c r="V29" t="str">
        <f t="shared" ca="1" si="12"/>
        <v>Global Vans</v>
      </c>
      <c r="W29" t="str">
        <f t="shared" si="13"/>
        <v>Stephany Marguez EX35 6AR</v>
      </c>
      <c r="Y29" t="str">
        <f t="shared" ca="1" si="14"/>
        <v>new</v>
      </c>
      <c r="Z29" s="1" t="str">
        <f t="shared" ca="1" si="15"/>
        <v/>
      </c>
      <c r="AA29" t="b">
        <f t="shared" ca="1" si="16"/>
        <v>0</v>
      </c>
      <c r="AB29" s="1" t="str">
        <f t="shared" ca="1" si="33"/>
        <v/>
      </c>
      <c r="AC29" t="str">
        <f t="shared" ca="1" si="17"/>
        <v/>
      </c>
      <c r="AD29" t="str">
        <f t="shared" ca="1" si="34"/>
        <v/>
      </c>
      <c r="AE29" s="3" t="str">
        <f t="shared" ca="1" si="18"/>
        <v/>
      </c>
      <c r="AF29" s="1" t="str">
        <f t="shared" ca="1" si="19"/>
        <v/>
      </c>
      <c r="AG29" t="b">
        <f t="shared" ca="1" si="20"/>
        <v>0</v>
      </c>
      <c r="AH29" s="1" t="str">
        <f t="shared" ca="1" si="21"/>
        <v/>
      </c>
      <c r="AI29" t="b">
        <f t="shared" ca="1" si="22"/>
        <v>0</v>
      </c>
      <c r="AJ29" t="str">
        <f t="shared" ca="1" si="23"/>
        <v/>
      </c>
      <c r="AK29" t="b">
        <f t="shared" ca="1" si="24"/>
        <v>0</v>
      </c>
      <c r="AL29" t="b">
        <f t="shared" ca="1" si="25"/>
        <v>0</v>
      </c>
      <c r="AM29" t="str">
        <f t="shared" ca="1" si="26"/>
        <v/>
      </c>
      <c r="AN29" t="str">
        <f t="shared" ca="1" si="27"/>
        <v/>
      </c>
      <c r="AO29" t="b">
        <f t="shared" ca="1" si="28"/>
        <v>0</v>
      </c>
      <c r="AP29" t="str">
        <f t="shared" ca="1" si="29"/>
        <v/>
      </c>
      <c r="AQ29" t="b">
        <f t="shared" ca="1" si="30"/>
        <v>0</v>
      </c>
    </row>
    <row r="30" spans="1:43" x14ac:dyDescent="0.25">
      <c r="A30">
        <f t="shared" si="31"/>
        <v>29</v>
      </c>
      <c r="B30" t="str">
        <f t="shared" ca="1" si="0"/>
        <v>Q4343</v>
      </c>
      <c r="C30" s="1">
        <f t="shared" ca="1" si="32"/>
        <v>43801</v>
      </c>
      <c r="D30" t="str">
        <f t="shared" ca="1" si="1"/>
        <v>Ford</v>
      </c>
      <c r="E30" t="s">
        <v>0</v>
      </c>
      <c r="F30" s="2">
        <f t="shared" ca="1" si="2"/>
        <v>11750</v>
      </c>
      <c r="G30" s="2">
        <f t="shared" ca="1" si="3"/>
        <v>126</v>
      </c>
      <c r="H30" t="s">
        <v>1</v>
      </c>
      <c r="I30" s="2">
        <f t="shared" ca="1" si="4"/>
        <v>1516</v>
      </c>
      <c r="J30" s="2">
        <f t="shared" ca="1" si="5"/>
        <v>201</v>
      </c>
      <c r="K30" s="2">
        <f t="shared" ca="1" si="6"/>
        <v>72</v>
      </c>
      <c r="L30" s="2">
        <f t="shared" ca="1" si="7"/>
        <v>11948</v>
      </c>
      <c r="M30" s="1" t="str">
        <f t="shared" ca="1" si="8"/>
        <v/>
      </c>
      <c r="N30" s="3">
        <v>0</v>
      </c>
      <c r="O30" t="str">
        <f t="shared" ca="1" si="9"/>
        <v>red</v>
      </c>
      <c r="P30" t="str">
        <f t="shared" ca="1" si="9"/>
        <v>red</v>
      </c>
      <c r="R30" t="s">
        <v>58</v>
      </c>
      <c r="S30" t="str">
        <f t="shared" ca="1" si="10"/>
        <v>McDonalds</v>
      </c>
      <c r="T30" t="str">
        <f t="shared" ca="1" si="11"/>
        <v>07320860296</v>
      </c>
      <c r="U30" t="s">
        <v>59</v>
      </c>
      <c r="V30" t="str">
        <f t="shared" ca="1" si="12"/>
        <v>Funder3</v>
      </c>
      <c r="W30" t="str">
        <f t="shared" si="13"/>
        <v>Lynda Eilerman DE21 4DS</v>
      </c>
      <c r="Y30" t="str">
        <f t="shared" ca="1" si="14"/>
        <v>documents processing</v>
      </c>
      <c r="Z30" s="1">
        <f t="shared" ca="1" si="15"/>
        <v>44138</v>
      </c>
      <c r="AA30" t="b">
        <f t="shared" ca="1" si="16"/>
        <v>1</v>
      </c>
      <c r="AB30" s="1">
        <f t="shared" ca="1" si="33"/>
        <v>44078</v>
      </c>
      <c r="AC30" t="str">
        <f t="shared" ca="1" si="17"/>
        <v>Mia</v>
      </c>
      <c r="AD30" t="str">
        <f t="shared" ca="1" si="34"/>
        <v>AT52 TJ</v>
      </c>
      <c r="AE30" s="3">
        <f t="shared" ca="1" si="18"/>
        <v>4331508856</v>
      </c>
      <c r="AF30" s="1">
        <f t="shared" ca="1" si="19"/>
        <v>44153</v>
      </c>
      <c r="AG30" t="b">
        <f t="shared" ca="1" si="20"/>
        <v>0</v>
      </c>
      <c r="AH30" s="1" t="str">
        <f t="shared" ca="1" si="21"/>
        <v/>
      </c>
      <c r="AI30" t="b">
        <f t="shared" ca="1" si="22"/>
        <v>0</v>
      </c>
      <c r="AJ30" t="str">
        <f t="shared" ca="1" si="23"/>
        <v/>
      </c>
      <c r="AK30" t="b">
        <f t="shared" ca="1" si="24"/>
        <v>0</v>
      </c>
      <c r="AL30" t="b">
        <f t="shared" ca="1" si="25"/>
        <v>0</v>
      </c>
      <c r="AM30" t="str">
        <f t="shared" ca="1" si="26"/>
        <v/>
      </c>
      <c r="AN30" t="str">
        <f t="shared" ca="1" si="27"/>
        <v/>
      </c>
      <c r="AO30" t="b">
        <f t="shared" ca="1" si="28"/>
        <v>0</v>
      </c>
      <c r="AP30" t="str">
        <f t="shared" ca="1" si="29"/>
        <v/>
      </c>
      <c r="AQ30" t="b">
        <f t="shared" ca="1" si="30"/>
        <v>0</v>
      </c>
    </row>
    <row r="31" spans="1:43" x14ac:dyDescent="0.25">
      <c r="A31">
        <f t="shared" si="31"/>
        <v>30</v>
      </c>
      <c r="B31" t="str">
        <f t="shared" ca="1" si="0"/>
        <v>Q1040</v>
      </c>
      <c r="C31" s="1">
        <f t="shared" ca="1" si="32"/>
        <v>43795</v>
      </c>
      <c r="D31" t="str">
        <f t="shared" ca="1" si="1"/>
        <v>Nissan</v>
      </c>
      <c r="E31" t="s">
        <v>0</v>
      </c>
      <c r="F31" s="2">
        <f t="shared" ca="1" si="2"/>
        <v>6742</v>
      </c>
      <c r="G31" s="2">
        <f t="shared" ca="1" si="3"/>
        <v>154</v>
      </c>
      <c r="H31" t="s">
        <v>1</v>
      </c>
      <c r="I31" s="2">
        <f t="shared" ca="1" si="4"/>
        <v>1751</v>
      </c>
      <c r="J31" s="2">
        <f t="shared" ca="1" si="5"/>
        <v>43</v>
      </c>
      <c r="K31" s="2">
        <f t="shared" ca="1" si="6"/>
        <v>68</v>
      </c>
      <c r="L31" s="2">
        <f t="shared" ca="1" si="7"/>
        <v>6964</v>
      </c>
      <c r="M31" s="1">
        <f t="shared" ca="1" si="8"/>
        <v>43638</v>
      </c>
      <c r="N31" s="3">
        <v>0</v>
      </c>
      <c r="O31" t="str">
        <f t="shared" ca="1" si="9"/>
        <v>red</v>
      </c>
      <c r="P31" t="str">
        <f t="shared" ca="1" si="9"/>
        <v>blue</v>
      </c>
      <c r="R31" t="s">
        <v>60</v>
      </c>
      <c r="S31" t="str">
        <f t="shared" ca="1" si="10"/>
        <v>Co-op</v>
      </c>
      <c r="T31" t="str">
        <f t="shared" ca="1" si="11"/>
        <v>07386217759</v>
      </c>
      <c r="U31" t="s">
        <v>61</v>
      </c>
      <c r="V31" t="str">
        <f t="shared" ca="1" si="12"/>
        <v>Funder3</v>
      </c>
      <c r="W31" t="str">
        <f t="shared" si="13"/>
        <v>Sherlyn Mcbay BS15 8AG</v>
      </c>
      <c r="Y31" t="str">
        <f t="shared" ca="1" si="14"/>
        <v>awaiting global confirmation</v>
      </c>
      <c r="Z31" s="1">
        <f t="shared" ca="1" si="15"/>
        <v>43990</v>
      </c>
      <c r="AA31" t="b">
        <f t="shared" ca="1" si="16"/>
        <v>1</v>
      </c>
      <c r="AB31" s="1">
        <f t="shared" ca="1" si="33"/>
        <v>43930</v>
      </c>
      <c r="AC31" t="str">
        <f t="shared" ca="1" si="17"/>
        <v>Sarah</v>
      </c>
      <c r="AD31" t="str">
        <f t="shared" ca="1" si="34"/>
        <v>EU46 CV</v>
      </c>
      <c r="AE31" s="3">
        <f t="shared" ca="1" si="18"/>
        <v>6770901117</v>
      </c>
      <c r="AF31" s="1">
        <f t="shared" ca="1" si="19"/>
        <v>44005</v>
      </c>
      <c r="AG31" t="b">
        <f t="shared" ca="1" si="20"/>
        <v>0</v>
      </c>
      <c r="AH31" s="1" t="str">
        <f t="shared" ca="1" si="21"/>
        <v/>
      </c>
      <c r="AI31" t="b">
        <f t="shared" ca="1" si="22"/>
        <v>0</v>
      </c>
      <c r="AJ31" t="str">
        <f t="shared" ca="1" si="23"/>
        <v/>
      </c>
      <c r="AK31" t="b">
        <f t="shared" ca="1" si="24"/>
        <v>0</v>
      </c>
      <c r="AL31" t="b">
        <f t="shared" ca="1" si="25"/>
        <v>0</v>
      </c>
      <c r="AM31" t="str">
        <f t="shared" ca="1" si="26"/>
        <v/>
      </c>
      <c r="AN31" t="str">
        <f t="shared" ca="1" si="27"/>
        <v/>
      </c>
      <c r="AO31" t="b">
        <f t="shared" ca="1" si="28"/>
        <v>0</v>
      </c>
      <c r="AP31" t="str">
        <f t="shared" ca="1" si="29"/>
        <v/>
      </c>
      <c r="AQ31" t="b">
        <f t="shared" ca="1" si="30"/>
        <v>0</v>
      </c>
    </row>
    <row r="32" spans="1:43" x14ac:dyDescent="0.25">
      <c r="A32">
        <f t="shared" si="31"/>
        <v>31</v>
      </c>
      <c r="B32" t="str">
        <f t="shared" ca="1" si="0"/>
        <v>Q8507</v>
      </c>
      <c r="C32" s="1">
        <f t="shared" ca="1" si="32"/>
        <v>43469</v>
      </c>
      <c r="D32" t="str">
        <f t="shared" ca="1" si="1"/>
        <v>Nissan</v>
      </c>
      <c r="E32" t="s">
        <v>0</v>
      </c>
      <c r="F32" s="2">
        <f t="shared" ca="1" si="2"/>
        <v>6556</v>
      </c>
      <c r="G32" s="2">
        <f t="shared" ca="1" si="3"/>
        <v>93</v>
      </c>
      <c r="H32" t="s">
        <v>1</v>
      </c>
      <c r="I32" s="2">
        <f t="shared" ca="1" si="4"/>
        <v>1755</v>
      </c>
      <c r="J32" s="2">
        <f t="shared" ca="1" si="5"/>
        <v>159</v>
      </c>
      <c r="K32" s="2">
        <f t="shared" ca="1" si="6"/>
        <v>14</v>
      </c>
      <c r="L32" s="2">
        <f t="shared" ca="1" si="7"/>
        <v>6663</v>
      </c>
      <c r="M32" s="1">
        <f t="shared" ca="1" si="8"/>
        <v>43486</v>
      </c>
      <c r="N32" s="3">
        <v>0</v>
      </c>
      <c r="O32" t="str">
        <f t="shared" ca="1" si="9"/>
        <v>blue</v>
      </c>
      <c r="P32" t="str">
        <f t="shared" ca="1" si="9"/>
        <v>blue</v>
      </c>
      <c r="R32" t="s">
        <v>62</v>
      </c>
      <c r="S32" t="str">
        <f t="shared" ca="1" si="10"/>
        <v>McDonalds</v>
      </c>
      <c r="T32" t="str">
        <f t="shared" ca="1" si="11"/>
        <v>07637867842</v>
      </c>
      <c r="U32" t="s">
        <v>63</v>
      </c>
      <c r="V32" t="str">
        <f t="shared" ca="1" si="12"/>
        <v>Global Vans</v>
      </c>
      <c r="W32" t="str">
        <f t="shared" si="13"/>
        <v>Anastacia Hintzen SP1 2FA</v>
      </c>
      <c r="Y32" t="str">
        <f t="shared" ca="1" si="14"/>
        <v>documents processing</v>
      </c>
      <c r="Z32" s="1">
        <f t="shared" ca="1" si="15"/>
        <v>44053</v>
      </c>
      <c r="AA32" t="b">
        <f t="shared" ca="1" si="16"/>
        <v>0</v>
      </c>
      <c r="AB32" s="1" t="str">
        <f t="shared" ca="1" si="33"/>
        <v/>
      </c>
      <c r="AC32" t="str">
        <f t="shared" ca="1" si="17"/>
        <v/>
      </c>
      <c r="AD32" t="str">
        <f t="shared" ca="1" si="34"/>
        <v>ZM62 CI</v>
      </c>
      <c r="AE32" s="3">
        <f t="shared" ca="1" si="18"/>
        <v>7172956347</v>
      </c>
      <c r="AF32" s="1">
        <f t="shared" ca="1" si="19"/>
        <v>44068</v>
      </c>
      <c r="AG32" t="b">
        <f t="shared" ca="1" si="20"/>
        <v>0</v>
      </c>
      <c r="AH32" s="1" t="str">
        <f t="shared" ca="1" si="21"/>
        <v/>
      </c>
      <c r="AI32" t="b">
        <f t="shared" ca="1" si="22"/>
        <v>0</v>
      </c>
      <c r="AJ32" t="str">
        <f t="shared" ca="1" si="23"/>
        <v/>
      </c>
      <c r="AK32" t="b">
        <f t="shared" ca="1" si="24"/>
        <v>0</v>
      </c>
      <c r="AL32" t="b">
        <f t="shared" ca="1" si="25"/>
        <v>0</v>
      </c>
      <c r="AM32" t="str">
        <f t="shared" ca="1" si="26"/>
        <v/>
      </c>
      <c r="AN32" t="str">
        <f t="shared" ca="1" si="27"/>
        <v/>
      </c>
      <c r="AO32" t="b">
        <f t="shared" ca="1" si="28"/>
        <v>0</v>
      </c>
      <c r="AP32" t="str">
        <f t="shared" ca="1" si="29"/>
        <v/>
      </c>
      <c r="AQ32" t="b">
        <f t="shared" ca="1" si="30"/>
        <v>0</v>
      </c>
    </row>
    <row r="33" spans="1:43" x14ac:dyDescent="0.25">
      <c r="A33">
        <f t="shared" si="31"/>
        <v>32</v>
      </c>
      <c r="B33" t="str">
        <f t="shared" ca="1" si="0"/>
        <v>Q9448</v>
      </c>
      <c r="C33" s="1">
        <f t="shared" ca="1" si="32"/>
        <v>43861</v>
      </c>
      <c r="D33" t="str">
        <f t="shared" ca="1" si="1"/>
        <v>Mercades</v>
      </c>
      <c r="E33" t="s">
        <v>0</v>
      </c>
      <c r="F33" s="2">
        <f t="shared" ca="1" si="2"/>
        <v>6280</v>
      </c>
      <c r="G33" s="2">
        <f t="shared" ca="1" si="3"/>
        <v>76</v>
      </c>
      <c r="H33" t="s">
        <v>1</v>
      </c>
      <c r="I33" s="2">
        <f t="shared" ca="1" si="4"/>
        <v>1981</v>
      </c>
      <c r="J33" s="2">
        <f t="shared" ca="1" si="5"/>
        <v>87</v>
      </c>
      <c r="K33" s="2">
        <f t="shared" ca="1" si="6"/>
        <v>100</v>
      </c>
      <c r="L33" s="2">
        <f t="shared" ca="1" si="7"/>
        <v>6456</v>
      </c>
      <c r="M33" s="1" t="str">
        <f t="shared" ca="1" si="8"/>
        <v/>
      </c>
      <c r="N33" s="3">
        <v>0</v>
      </c>
      <c r="O33" t="str">
        <f t="shared" ca="1" si="9"/>
        <v>red</v>
      </c>
      <c r="P33" t="str">
        <f t="shared" ca="1" si="9"/>
        <v>white</v>
      </c>
      <c r="R33" t="s">
        <v>64</v>
      </c>
      <c r="S33" t="str">
        <f t="shared" ca="1" si="10"/>
        <v>McDonalds</v>
      </c>
      <c r="T33" t="str">
        <f t="shared" ca="1" si="11"/>
        <v>07146328226</v>
      </c>
      <c r="U33" t="s">
        <v>65</v>
      </c>
      <c r="V33" t="str">
        <f t="shared" ca="1" si="12"/>
        <v>Funder2</v>
      </c>
      <c r="W33" t="str">
        <f t="shared" si="13"/>
        <v>Consuela Evans SK10 5RS</v>
      </c>
      <c r="Y33" t="str">
        <f t="shared" ca="1" si="14"/>
        <v>delivery date requested</v>
      </c>
      <c r="Z33" s="1">
        <f t="shared" ca="1" si="15"/>
        <v>44008</v>
      </c>
      <c r="AA33" t="b">
        <f t="shared" ca="1" si="16"/>
        <v>1</v>
      </c>
      <c r="AB33" s="1">
        <f t="shared" ca="1" si="33"/>
        <v>43948</v>
      </c>
      <c r="AC33" t="str">
        <f t="shared" ca="1" si="17"/>
        <v>Dave</v>
      </c>
      <c r="AD33" t="str">
        <f t="shared" ca="1" si="34"/>
        <v>JK50 VG</v>
      </c>
      <c r="AE33" s="3">
        <f t="shared" ca="1" si="18"/>
        <v>6155517587</v>
      </c>
      <c r="AF33" s="1" t="str">
        <f t="shared" ca="1" si="19"/>
        <v/>
      </c>
      <c r="AG33" t="b">
        <f t="shared" ca="1" si="20"/>
        <v>0</v>
      </c>
      <c r="AH33" s="1" t="str">
        <f t="shared" ca="1" si="21"/>
        <v/>
      </c>
      <c r="AI33" t="b">
        <f t="shared" ca="1" si="22"/>
        <v>0</v>
      </c>
      <c r="AJ33" t="str">
        <f t="shared" ca="1" si="23"/>
        <v/>
      </c>
      <c r="AK33" t="b">
        <f t="shared" ca="1" si="24"/>
        <v>0</v>
      </c>
      <c r="AL33" t="b">
        <f t="shared" ca="1" si="25"/>
        <v>0</v>
      </c>
      <c r="AM33" t="str">
        <f t="shared" ca="1" si="26"/>
        <v/>
      </c>
      <c r="AN33" t="str">
        <f t="shared" ca="1" si="27"/>
        <v/>
      </c>
      <c r="AO33" t="b">
        <f t="shared" ca="1" si="28"/>
        <v>0</v>
      </c>
      <c r="AP33" t="str">
        <f t="shared" ca="1" si="29"/>
        <v/>
      </c>
      <c r="AQ33" t="b">
        <f t="shared" ca="1" si="30"/>
        <v>0</v>
      </c>
    </row>
    <row r="34" spans="1:43" x14ac:dyDescent="0.25">
      <c r="A34">
        <f t="shared" si="31"/>
        <v>33</v>
      </c>
      <c r="B34" t="str">
        <f t="shared" ca="1" si="0"/>
        <v>Q7107</v>
      </c>
      <c r="C34" s="1">
        <f t="shared" ca="1" si="32"/>
        <v>43848</v>
      </c>
      <c r="D34" t="str">
        <f t="shared" ca="1" si="1"/>
        <v>VW</v>
      </c>
      <c r="E34" t="s">
        <v>0</v>
      </c>
      <c r="F34" s="2">
        <f t="shared" ca="1" si="2"/>
        <v>5668</v>
      </c>
      <c r="G34" s="2">
        <f t="shared" ca="1" si="3"/>
        <v>14</v>
      </c>
      <c r="H34" t="s">
        <v>1</v>
      </c>
      <c r="I34" s="2">
        <f t="shared" ca="1" si="4"/>
        <v>1296</v>
      </c>
      <c r="J34" s="2">
        <f t="shared" ca="1" si="5"/>
        <v>244</v>
      </c>
      <c r="K34" s="2">
        <f t="shared" ca="1" si="6"/>
        <v>107</v>
      </c>
      <c r="L34" s="2">
        <f t="shared" ca="1" si="7"/>
        <v>5789</v>
      </c>
      <c r="M34" s="1">
        <f t="shared" ca="1" si="8"/>
        <v>43554</v>
      </c>
      <c r="N34" s="3">
        <v>0</v>
      </c>
      <c r="O34" t="str">
        <f t="shared" ca="1" si="9"/>
        <v>green</v>
      </c>
      <c r="P34" t="str">
        <f t="shared" ca="1" si="9"/>
        <v>red</v>
      </c>
      <c r="R34" t="s">
        <v>66</v>
      </c>
      <c r="S34" t="str">
        <f t="shared" ca="1" si="10"/>
        <v>PwC</v>
      </c>
      <c r="T34" t="str">
        <f t="shared" ca="1" si="11"/>
        <v>07791593816</v>
      </c>
      <c r="U34" t="s">
        <v>67</v>
      </c>
      <c r="V34" t="str">
        <f t="shared" ca="1" si="12"/>
        <v>Funder1</v>
      </c>
      <c r="W34" t="str">
        <f t="shared" si="13"/>
        <v>Maren Bagnall TW13 5NR</v>
      </c>
      <c r="Y34" t="str">
        <f t="shared" ca="1" si="14"/>
        <v>documents processing</v>
      </c>
      <c r="Z34" s="1">
        <f t="shared" ca="1" si="15"/>
        <v>44019</v>
      </c>
      <c r="AA34" t="b">
        <f t="shared" ca="1" si="16"/>
        <v>1</v>
      </c>
      <c r="AB34" s="1">
        <f t="shared" ca="1" si="33"/>
        <v>43959</v>
      </c>
      <c r="AC34" t="str">
        <f t="shared" ca="1" si="17"/>
        <v>Mike</v>
      </c>
      <c r="AD34" t="str">
        <f t="shared" ca="1" si="34"/>
        <v>HL11 LA</v>
      </c>
      <c r="AE34" s="3">
        <f t="shared" ca="1" si="18"/>
        <v>5289824587</v>
      </c>
      <c r="AF34" s="1">
        <f t="shared" ca="1" si="19"/>
        <v>44034</v>
      </c>
      <c r="AG34" t="b">
        <f t="shared" ca="1" si="20"/>
        <v>0</v>
      </c>
      <c r="AH34" s="1" t="str">
        <f t="shared" ca="1" si="21"/>
        <v/>
      </c>
      <c r="AI34" t="b">
        <f t="shared" ca="1" si="22"/>
        <v>0</v>
      </c>
      <c r="AJ34" t="str">
        <f t="shared" ca="1" si="23"/>
        <v/>
      </c>
      <c r="AK34" t="b">
        <f t="shared" ca="1" si="24"/>
        <v>0</v>
      </c>
      <c r="AL34" t="b">
        <f t="shared" ca="1" si="25"/>
        <v>0</v>
      </c>
      <c r="AM34" t="str">
        <f t="shared" ca="1" si="26"/>
        <v/>
      </c>
      <c r="AN34" t="str">
        <f t="shared" ca="1" si="27"/>
        <v/>
      </c>
      <c r="AO34" t="b">
        <f t="shared" ca="1" si="28"/>
        <v>0</v>
      </c>
      <c r="AP34" t="str">
        <f t="shared" ca="1" si="29"/>
        <v/>
      </c>
      <c r="AQ34" t="b">
        <f t="shared" ca="1" si="30"/>
        <v>0</v>
      </c>
    </row>
    <row r="35" spans="1:43" x14ac:dyDescent="0.25">
      <c r="A35">
        <f t="shared" si="31"/>
        <v>34</v>
      </c>
      <c r="B35" t="str">
        <f t="shared" ca="1" si="0"/>
        <v>Q2534</v>
      </c>
      <c r="C35" s="1">
        <f t="shared" ca="1" si="32"/>
        <v>43892</v>
      </c>
      <c r="D35" t="str">
        <f t="shared" ca="1" si="1"/>
        <v>Nissan</v>
      </c>
      <c r="E35" t="s">
        <v>0</v>
      </c>
      <c r="F35" s="2">
        <f t="shared" ca="1" si="2"/>
        <v>7486</v>
      </c>
      <c r="G35" s="2">
        <f t="shared" ca="1" si="3"/>
        <v>31</v>
      </c>
      <c r="H35" t="s">
        <v>1</v>
      </c>
      <c r="I35" s="2">
        <f t="shared" ca="1" si="4"/>
        <v>1402</v>
      </c>
      <c r="J35" s="2">
        <f t="shared" ca="1" si="5"/>
        <v>108</v>
      </c>
      <c r="K35" s="2">
        <f t="shared" ca="1" si="6"/>
        <v>14</v>
      </c>
      <c r="L35" s="2">
        <f t="shared" ca="1" si="7"/>
        <v>7531</v>
      </c>
      <c r="M35" s="1" t="str">
        <f t="shared" ca="1" si="8"/>
        <v/>
      </c>
      <c r="N35" s="3">
        <v>0</v>
      </c>
      <c r="O35" t="str">
        <f t="shared" ca="1" si="9"/>
        <v>blue</v>
      </c>
      <c r="P35" t="str">
        <f t="shared" ca="1" si="9"/>
        <v>blue</v>
      </c>
      <c r="R35" t="s">
        <v>68</v>
      </c>
      <c r="S35" t="str">
        <f t="shared" ca="1" si="10"/>
        <v>Co-op</v>
      </c>
      <c r="T35" t="str">
        <f t="shared" ca="1" si="11"/>
        <v>07877392619</v>
      </c>
      <c r="U35" t="s">
        <v>69</v>
      </c>
      <c r="V35" t="str">
        <f t="shared" ca="1" si="12"/>
        <v>Funder3</v>
      </c>
      <c r="W35" t="str">
        <f t="shared" si="13"/>
        <v>Jennie Helms CO3 9AH</v>
      </c>
      <c r="Y35" t="str">
        <f t="shared" ca="1" si="14"/>
        <v>awaiting reg</v>
      </c>
      <c r="Z35" s="1" t="str">
        <f t="shared" ca="1" si="15"/>
        <v/>
      </c>
      <c r="AA35" t="b">
        <f t="shared" ca="1" si="16"/>
        <v>0</v>
      </c>
      <c r="AB35" s="1" t="str">
        <f t="shared" ca="1" si="33"/>
        <v/>
      </c>
      <c r="AC35" t="str">
        <f t="shared" ca="1" si="17"/>
        <v/>
      </c>
      <c r="AD35" t="str">
        <f t="shared" ca="1" si="34"/>
        <v/>
      </c>
      <c r="AE35" s="3" t="str">
        <f t="shared" ca="1" si="18"/>
        <v/>
      </c>
      <c r="AF35" s="1" t="str">
        <f t="shared" ca="1" si="19"/>
        <v/>
      </c>
      <c r="AG35" t="b">
        <f t="shared" ca="1" si="20"/>
        <v>0</v>
      </c>
      <c r="AH35" s="1" t="str">
        <f t="shared" ca="1" si="21"/>
        <v/>
      </c>
      <c r="AI35" t="b">
        <f t="shared" ca="1" si="22"/>
        <v>0</v>
      </c>
      <c r="AJ35" t="str">
        <f t="shared" ca="1" si="23"/>
        <v/>
      </c>
      <c r="AK35" t="b">
        <f t="shared" ca="1" si="24"/>
        <v>0</v>
      </c>
      <c r="AL35" t="b">
        <f t="shared" ca="1" si="25"/>
        <v>0</v>
      </c>
      <c r="AM35" t="str">
        <f t="shared" ca="1" si="26"/>
        <v/>
      </c>
      <c r="AN35" t="str">
        <f t="shared" ca="1" si="27"/>
        <v/>
      </c>
      <c r="AO35" t="b">
        <f t="shared" ca="1" si="28"/>
        <v>0</v>
      </c>
      <c r="AP35" t="str">
        <f t="shared" ca="1" si="29"/>
        <v/>
      </c>
      <c r="AQ35" t="b">
        <f t="shared" ca="1" si="30"/>
        <v>0</v>
      </c>
    </row>
    <row r="36" spans="1:43" x14ac:dyDescent="0.25">
      <c r="A36">
        <f t="shared" si="31"/>
        <v>35</v>
      </c>
      <c r="B36" t="str">
        <f t="shared" ca="1" si="0"/>
        <v>Q7120</v>
      </c>
      <c r="C36" s="1">
        <f t="shared" ca="1" si="32"/>
        <v>43526</v>
      </c>
      <c r="D36" t="str">
        <f t="shared" ca="1" si="1"/>
        <v>VW</v>
      </c>
      <c r="E36" t="s">
        <v>0</v>
      </c>
      <c r="F36" s="2">
        <f t="shared" ca="1" si="2"/>
        <v>6888</v>
      </c>
      <c r="G36" s="2">
        <f t="shared" ca="1" si="3"/>
        <v>81</v>
      </c>
      <c r="H36" t="s">
        <v>1</v>
      </c>
      <c r="I36" s="2">
        <f t="shared" ca="1" si="4"/>
        <v>1027</v>
      </c>
      <c r="J36" s="2">
        <f t="shared" ca="1" si="5"/>
        <v>8</v>
      </c>
      <c r="K36" s="2">
        <f t="shared" ca="1" si="6"/>
        <v>128</v>
      </c>
      <c r="L36" s="2">
        <f t="shared" ca="1" si="7"/>
        <v>7097</v>
      </c>
      <c r="M36" s="1" t="str">
        <f t="shared" ca="1" si="8"/>
        <v/>
      </c>
      <c r="N36" s="3">
        <v>0</v>
      </c>
      <c r="O36" t="str">
        <f t="shared" ca="1" si="9"/>
        <v>white</v>
      </c>
      <c r="P36" t="str">
        <f t="shared" ca="1" si="9"/>
        <v>white</v>
      </c>
      <c r="R36" t="s">
        <v>70</v>
      </c>
      <c r="S36" t="str">
        <f t="shared" ca="1" si="10"/>
        <v>PwC</v>
      </c>
      <c r="T36" t="str">
        <f t="shared" ca="1" si="11"/>
        <v>07524941107</v>
      </c>
      <c r="U36" t="s">
        <v>71</v>
      </c>
      <c r="V36" t="str">
        <f t="shared" ca="1" si="12"/>
        <v>Funder2</v>
      </c>
      <c r="W36" t="str">
        <f t="shared" si="13"/>
        <v>Danyell Bains SY14 8JT</v>
      </c>
      <c r="Y36" t="str">
        <f t="shared" ca="1" si="14"/>
        <v>documents processing</v>
      </c>
      <c r="Z36" s="1">
        <f t="shared" ca="1" si="15"/>
        <v>44056</v>
      </c>
      <c r="AA36" t="b">
        <f t="shared" ca="1" si="16"/>
        <v>0</v>
      </c>
      <c r="AB36" s="1" t="str">
        <f t="shared" ca="1" si="33"/>
        <v/>
      </c>
      <c r="AC36" t="str">
        <f t="shared" ca="1" si="17"/>
        <v/>
      </c>
      <c r="AD36" t="str">
        <f t="shared" ca="1" si="34"/>
        <v>XN15 XO</v>
      </c>
      <c r="AE36" s="3">
        <f t="shared" ca="1" si="18"/>
        <v>2869299652</v>
      </c>
      <c r="AF36" s="1">
        <f t="shared" ca="1" si="19"/>
        <v>44071</v>
      </c>
      <c r="AG36" t="b">
        <f t="shared" ca="1" si="20"/>
        <v>0</v>
      </c>
      <c r="AH36" s="1" t="str">
        <f t="shared" ca="1" si="21"/>
        <v/>
      </c>
      <c r="AI36" t="b">
        <f t="shared" ca="1" si="22"/>
        <v>0</v>
      </c>
      <c r="AJ36" t="str">
        <f t="shared" ca="1" si="23"/>
        <v/>
      </c>
      <c r="AK36" t="b">
        <f t="shared" ca="1" si="24"/>
        <v>0</v>
      </c>
      <c r="AL36" t="b">
        <f t="shared" ca="1" si="25"/>
        <v>0</v>
      </c>
      <c r="AM36" t="str">
        <f t="shared" ca="1" si="26"/>
        <v/>
      </c>
      <c r="AN36" t="str">
        <f t="shared" ca="1" si="27"/>
        <v/>
      </c>
      <c r="AO36" t="b">
        <f t="shared" ca="1" si="28"/>
        <v>0</v>
      </c>
      <c r="AP36" t="str">
        <f t="shared" ca="1" si="29"/>
        <v/>
      </c>
      <c r="AQ36" t="b">
        <f t="shared" ca="1" si="30"/>
        <v>0</v>
      </c>
    </row>
    <row r="37" spans="1:43" x14ac:dyDescent="0.25">
      <c r="A37">
        <f t="shared" si="31"/>
        <v>36</v>
      </c>
      <c r="B37" t="str">
        <f t="shared" ca="1" si="0"/>
        <v>Q9376</v>
      </c>
      <c r="C37" s="1">
        <f t="shared" ca="1" si="32"/>
        <v>43545</v>
      </c>
      <c r="D37" t="str">
        <f t="shared" ca="1" si="1"/>
        <v>VW</v>
      </c>
      <c r="E37" t="s">
        <v>0</v>
      </c>
      <c r="F37" s="2">
        <f t="shared" ca="1" si="2"/>
        <v>5575</v>
      </c>
      <c r="G37" s="2">
        <f t="shared" ca="1" si="3"/>
        <v>158</v>
      </c>
      <c r="H37" t="s">
        <v>1</v>
      </c>
      <c r="I37" s="2">
        <f t="shared" ca="1" si="4"/>
        <v>1191</v>
      </c>
      <c r="J37" s="2">
        <f t="shared" ca="1" si="5"/>
        <v>179</v>
      </c>
      <c r="K37" s="2">
        <f t="shared" ca="1" si="6"/>
        <v>10</v>
      </c>
      <c r="L37" s="2">
        <f t="shared" ca="1" si="7"/>
        <v>5743</v>
      </c>
      <c r="M37" s="1" t="str">
        <f t="shared" ca="1" si="8"/>
        <v/>
      </c>
      <c r="N37" s="3">
        <v>0</v>
      </c>
      <c r="O37" t="str">
        <f t="shared" ca="1" si="9"/>
        <v>blue</v>
      </c>
      <c r="P37" t="str">
        <f t="shared" ca="1" si="9"/>
        <v>green</v>
      </c>
      <c r="R37" t="s">
        <v>72</v>
      </c>
      <c r="S37" t="str">
        <f t="shared" ca="1" si="10"/>
        <v>PwC</v>
      </c>
      <c r="T37" t="str">
        <f t="shared" ca="1" si="11"/>
        <v>07560633804</v>
      </c>
      <c r="U37" t="s">
        <v>73</v>
      </c>
      <c r="V37" t="str">
        <f t="shared" ca="1" si="12"/>
        <v>Funder3</v>
      </c>
      <c r="W37" t="str">
        <f t="shared" si="13"/>
        <v>Angelina Brunt SG18 0HT</v>
      </c>
      <c r="Y37" t="str">
        <f t="shared" ca="1" si="14"/>
        <v>awaiting reg</v>
      </c>
      <c r="Z37" s="1" t="str">
        <f t="shared" ca="1" si="15"/>
        <v/>
      </c>
      <c r="AA37" t="b">
        <f t="shared" ca="1" si="16"/>
        <v>0</v>
      </c>
      <c r="AB37" s="1" t="str">
        <f t="shared" ca="1" si="33"/>
        <v/>
      </c>
      <c r="AC37" t="str">
        <f t="shared" ca="1" si="17"/>
        <v/>
      </c>
      <c r="AD37" t="str">
        <f t="shared" ca="1" si="34"/>
        <v/>
      </c>
      <c r="AE37" s="3" t="str">
        <f t="shared" ca="1" si="18"/>
        <v/>
      </c>
      <c r="AF37" s="1" t="str">
        <f t="shared" ca="1" si="19"/>
        <v/>
      </c>
      <c r="AG37" t="b">
        <f t="shared" ca="1" si="20"/>
        <v>0</v>
      </c>
      <c r="AH37" s="1" t="str">
        <f t="shared" ca="1" si="21"/>
        <v/>
      </c>
      <c r="AI37" t="b">
        <f t="shared" ca="1" si="22"/>
        <v>0</v>
      </c>
      <c r="AJ37" t="str">
        <f t="shared" ca="1" si="23"/>
        <v/>
      </c>
      <c r="AK37" t="b">
        <f t="shared" ca="1" si="24"/>
        <v>0</v>
      </c>
      <c r="AL37" t="b">
        <f t="shared" ca="1" si="25"/>
        <v>0</v>
      </c>
      <c r="AM37" t="str">
        <f t="shared" ca="1" si="26"/>
        <v/>
      </c>
      <c r="AN37" t="str">
        <f t="shared" ca="1" si="27"/>
        <v/>
      </c>
      <c r="AO37" t="b">
        <f t="shared" ca="1" si="28"/>
        <v>0</v>
      </c>
      <c r="AP37" t="str">
        <f t="shared" ca="1" si="29"/>
        <v/>
      </c>
      <c r="AQ37" t="b">
        <f t="shared" ca="1" si="30"/>
        <v>0</v>
      </c>
    </row>
    <row r="38" spans="1:43" x14ac:dyDescent="0.25">
      <c r="A38">
        <f t="shared" si="31"/>
        <v>37</v>
      </c>
      <c r="B38" t="str">
        <f t="shared" ca="1" si="0"/>
        <v>Q4488</v>
      </c>
      <c r="C38" s="1">
        <f t="shared" ca="1" si="32"/>
        <v>43818</v>
      </c>
      <c r="D38" t="str">
        <f t="shared" ca="1" si="1"/>
        <v>Mercades</v>
      </c>
      <c r="E38" t="s">
        <v>0</v>
      </c>
      <c r="F38" s="2">
        <f t="shared" ca="1" si="2"/>
        <v>11281</v>
      </c>
      <c r="G38" s="2">
        <f t="shared" ca="1" si="3"/>
        <v>63</v>
      </c>
      <c r="H38" t="s">
        <v>1</v>
      </c>
      <c r="I38" s="2">
        <f t="shared" ca="1" si="4"/>
        <v>1980</v>
      </c>
      <c r="J38" s="2">
        <f t="shared" ca="1" si="5"/>
        <v>3</v>
      </c>
      <c r="K38" s="2">
        <f t="shared" ca="1" si="6"/>
        <v>20</v>
      </c>
      <c r="L38" s="2">
        <f t="shared" ca="1" si="7"/>
        <v>11364</v>
      </c>
      <c r="M38" s="1">
        <f t="shared" ca="1" si="8"/>
        <v>43657</v>
      </c>
      <c r="N38" s="3">
        <v>0</v>
      </c>
      <c r="O38" t="str">
        <f t="shared" ca="1" si="9"/>
        <v>red</v>
      </c>
      <c r="P38" t="str">
        <f t="shared" ca="1" si="9"/>
        <v>white</v>
      </c>
      <c r="R38" t="s">
        <v>74</v>
      </c>
      <c r="S38" t="str">
        <f t="shared" ca="1" si="10"/>
        <v>Co-op</v>
      </c>
      <c r="T38" t="str">
        <f t="shared" ca="1" si="11"/>
        <v>07764103427</v>
      </c>
      <c r="U38" t="s">
        <v>75</v>
      </c>
      <c r="V38" t="str">
        <f t="shared" ca="1" si="12"/>
        <v>Funder3</v>
      </c>
      <c r="W38" t="str">
        <f t="shared" si="13"/>
        <v>Lurline Orear BT17 9PX</v>
      </c>
      <c r="Y38" t="str">
        <f t="shared" ca="1" si="14"/>
        <v>awaiting reg</v>
      </c>
      <c r="Z38" s="1" t="str">
        <f t="shared" ca="1" si="15"/>
        <v/>
      </c>
      <c r="AA38" t="b">
        <f t="shared" ca="1" si="16"/>
        <v>0</v>
      </c>
      <c r="AB38" s="1" t="str">
        <f t="shared" ca="1" si="33"/>
        <v/>
      </c>
      <c r="AC38" t="str">
        <f t="shared" ca="1" si="17"/>
        <v/>
      </c>
      <c r="AD38" t="str">
        <f t="shared" ca="1" si="34"/>
        <v/>
      </c>
      <c r="AE38" s="3" t="str">
        <f t="shared" ca="1" si="18"/>
        <v/>
      </c>
      <c r="AF38" s="1" t="str">
        <f t="shared" ca="1" si="19"/>
        <v/>
      </c>
      <c r="AG38" t="b">
        <f t="shared" ca="1" si="20"/>
        <v>0</v>
      </c>
      <c r="AH38" s="1" t="str">
        <f t="shared" ca="1" si="21"/>
        <v/>
      </c>
      <c r="AI38" t="b">
        <f t="shared" ca="1" si="22"/>
        <v>0</v>
      </c>
      <c r="AJ38" t="str">
        <f t="shared" ca="1" si="23"/>
        <v/>
      </c>
      <c r="AK38" t="b">
        <f t="shared" ca="1" si="24"/>
        <v>0</v>
      </c>
      <c r="AL38" t="b">
        <f t="shared" ca="1" si="25"/>
        <v>0</v>
      </c>
      <c r="AM38" t="str">
        <f t="shared" ca="1" si="26"/>
        <v/>
      </c>
      <c r="AN38" t="str">
        <f t="shared" ca="1" si="27"/>
        <v/>
      </c>
      <c r="AO38" t="b">
        <f t="shared" ca="1" si="28"/>
        <v>0</v>
      </c>
      <c r="AP38" t="str">
        <f t="shared" ca="1" si="29"/>
        <v/>
      </c>
      <c r="AQ38" t="b">
        <f t="shared" ca="1" si="30"/>
        <v>0</v>
      </c>
    </row>
    <row r="39" spans="1:43" x14ac:dyDescent="0.25">
      <c r="A39">
        <f t="shared" si="31"/>
        <v>38</v>
      </c>
      <c r="B39" t="str">
        <f t="shared" ca="1" si="0"/>
        <v>Q2316</v>
      </c>
      <c r="C39" s="1">
        <f t="shared" ca="1" si="32"/>
        <v>43848</v>
      </c>
      <c r="D39" t="str">
        <f t="shared" ca="1" si="1"/>
        <v>VW</v>
      </c>
      <c r="E39" t="s">
        <v>0</v>
      </c>
      <c r="F39" s="2">
        <f t="shared" ca="1" si="2"/>
        <v>6718</v>
      </c>
      <c r="G39" s="2">
        <f t="shared" ca="1" si="3"/>
        <v>156</v>
      </c>
      <c r="H39" t="s">
        <v>1</v>
      </c>
      <c r="I39" s="2">
        <f t="shared" ca="1" si="4"/>
        <v>1357</v>
      </c>
      <c r="J39" s="2">
        <f t="shared" ca="1" si="5"/>
        <v>226</v>
      </c>
      <c r="K39" s="2">
        <f t="shared" ca="1" si="6"/>
        <v>3</v>
      </c>
      <c r="L39" s="2">
        <f t="shared" ca="1" si="7"/>
        <v>6877</v>
      </c>
      <c r="M39" s="1" t="str">
        <f t="shared" ca="1" si="8"/>
        <v/>
      </c>
      <c r="N39" s="3">
        <v>0</v>
      </c>
      <c r="O39" t="str">
        <f t="shared" ca="1" si="9"/>
        <v>blue</v>
      </c>
      <c r="P39" t="str">
        <f t="shared" ca="1" si="9"/>
        <v>blue</v>
      </c>
      <c r="R39" t="s">
        <v>76</v>
      </c>
      <c r="S39" t="str">
        <f t="shared" ca="1" si="10"/>
        <v>Co-op</v>
      </c>
      <c r="T39" t="str">
        <f t="shared" ca="1" si="11"/>
        <v>07481102632</v>
      </c>
      <c r="U39" t="s">
        <v>77</v>
      </c>
      <c r="V39" t="str">
        <f t="shared" ca="1" si="12"/>
        <v>Funder2</v>
      </c>
      <c r="W39" t="str">
        <f t="shared" si="13"/>
        <v>Iris Dellinger NG15 6EQ</v>
      </c>
      <c r="Y39" t="str">
        <f t="shared" ca="1" si="14"/>
        <v>completed</v>
      </c>
      <c r="Z39" s="1">
        <f t="shared" ca="1" si="15"/>
        <v>44157</v>
      </c>
      <c r="AA39" t="b">
        <f t="shared" ca="1" si="16"/>
        <v>0</v>
      </c>
      <c r="AB39" s="1" t="str">
        <f t="shared" ca="1" si="33"/>
        <v/>
      </c>
      <c r="AC39" t="str">
        <f t="shared" ca="1" si="17"/>
        <v/>
      </c>
      <c r="AD39" t="str">
        <f t="shared" ca="1" si="34"/>
        <v>ST3 PG</v>
      </c>
      <c r="AE39" s="3">
        <f t="shared" ca="1" si="18"/>
        <v>9219106329</v>
      </c>
      <c r="AF39" s="1">
        <f t="shared" ca="1" si="19"/>
        <v>44172</v>
      </c>
      <c r="AG39" t="b">
        <f t="shared" ca="1" si="20"/>
        <v>1</v>
      </c>
      <c r="AH39" s="1">
        <f t="shared" ca="1" si="21"/>
        <v>43484</v>
      </c>
      <c r="AI39" t="b">
        <f t="shared" ca="1" si="22"/>
        <v>1</v>
      </c>
      <c r="AJ39" t="str">
        <f t="shared" ca="1" si="23"/>
        <v>styles/assets/preview.pdf</v>
      </c>
      <c r="AK39" t="b">
        <f t="shared" ca="1" si="24"/>
        <v>1</v>
      </c>
      <c r="AL39" t="b">
        <f t="shared" ca="1" si="25"/>
        <v>1</v>
      </c>
      <c r="AM39" t="str">
        <f t="shared" ca="1" si="26"/>
        <v>styles/assets/preview.pdf</v>
      </c>
      <c r="AN39">
        <f t="shared" ca="1" si="27"/>
        <v>80</v>
      </c>
      <c r="AO39" t="b">
        <f t="shared" ca="1" si="28"/>
        <v>1</v>
      </c>
      <c r="AP39" t="str">
        <f t="shared" ca="1" si="29"/>
        <v>styles/assets/preview.pdf</v>
      </c>
      <c r="AQ39" t="b">
        <f t="shared" ca="1" si="30"/>
        <v>1</v>
      </c>
    </row>
    <row r="40" spans="1:43" x14ac:dyDescent="0.25">
      <c r="A40">
        <f t="shared" si="31"/>
        <v>39</v>
      </c>
      <c r="B40" t="str">
        <f t="shared" ca="1" si="0"/>
        <v>Q2284</v>
      </c>
      <c r="C40" s="1">
        <f t="shared" ca="1" si="32"/>
        <v>43834</v>
      </c>
      <c r="D40" t="str">
        <f t="shared" ca="1" si="1"/>
        <v>Ford</v>
      </c>
      <c r="E40" t="s">
        <v>0</v>
      </c>
      <c r="F40" s="2">
        <f t="shared" ca="1" si="2"/>
        <v>7437</v>
      </c>
      <c r="G40" s="2">
        <f t="shared" ca="1" si="3"/>
        <v>115</v>
      </c>
      <c r="H40" t="s">
        <v>1</v>
      </c>
      <c r="I40" s="2">
        <f t="shared" ca="1" si="4"/>
        <v>1061</v>
      </c>
      <c r="J40" s="2">
        <f t="shared" ca="1" si="5"/>
        <v>235</v>
      </c>
      <c r="K40" s="2">
        <f t="shared" ca="1" si="6"/>
        <v>69</v>
      </c>
      <c r="L40" s="2">
        <f t="shared" ca="1" si="7"/>
        <v>7621</v>
      </c>
      <c r="M40" s="1" t="str">
        <f t="shared" ca="1" si="8"/>
        <v/>
      </c>
      <c r="N40" s="3">
        <v>0</v>
      </c>
      <c r="O40" t="str">
        <f t="shared" ca="1" si="9"/>
        <v>white</v>
      </c>
      <c r="P40" t="str">
        <f t="shared" ca="1" si="9"/>
        <v>blue</v>
      </c>
      <c r="R40" t="s">
        <v>78</v>
      </c>
      <c r="S40" t="str">
        <f t="shared" ca="1" si="10"/>
        <v>PwC</v>
      </c>
      <c r="T40" t="str">
        <f t="shared" ca="1" si="11"/>
        <v>07356810468</v>
      </c>
      <c r="U40" t="s">
        <v>79</v>
      </c>
      <c r="V40" t="str">
        <f t="shared" ca="1" si="12"/>
        <v>Funder2</v>
      </c>
      <c r="W40" t="str">
        <f t="shared" si="13"/>
        <v>Adeline Rubalcava HA0 2RP</v>
      </c>
      <c r="Y40" t="str">
        <f t="shared" ca="1" si="14"/>
        <v>delivery date requested</v>
      </c>
      <c r="Z40" s="1">
        <f t="shared" ca="1" si="15"/>
        <v>44103</v>
      </c>
      <c r="AA40" t="b">
        <f t="shared" ca="1" si="16"/>
        <v>0</v>
      </c>
      <c r="AB40" s="1" t="str">
        <f t="shared" ca="1" si="33"/>
        <v/>
      </c>
      <c r="AC40" t="str">
        <f t="shared" ca="1" si="17"/>
        <v/>
      </c>
      <c r="AD40" t="str">
        <f t="shared" ca="1" si="34"/>
        <v>SJ27 DL</v>
      </c>
      <c r="AE40" s="3">
        <f t="shared" ca="1" si="18"/>
        <v>8355313967</v>
      </c>
      <c r="AF40" s="1" t="str">
        <f t="shared" ca="1" si="19"/>
        <v/>
      </c>
      <c r="AG40" t="b">
        <f t="shared" ca="1" si="20"/>
        <v>0</v>
      </c>
      <c r="AH40" s="1" t="str">
        <f t="shared" ca="1" si="21"/>
        <v/>
      </c>
      <c r="AI40" t="b">
        <f t="shared" ca="1" si="22"/>
        <v>0</v>
      </c>
      <c r="AJ40" t="str">
        <f t="shared" ca="1" si="23"/>
        <v/>
      </c>
      <c r="AK40" t="b">
        <f t="shared" ca="1" si="24"/>
        <v>0</v>
      </c>
      <c r="AL40" t="b">
        <f t="shared" ca="1" si="25"/>
        <v>0</v>
      </c>
      <c r="AM40" t="str">
        <f t="shared" ca="1" si="26"/>
        <v/>
      </c>
      <c r="AN40" t="str">
        <f t="shared" ca="1" si="27"/>
        <v/>
      </c>
      <c r="AO40" t="b">
        <f t="shared" ca="1" si="28"/>
        <v>0</v>
      </c>
      <c r="AP40" t="str">
        <f t="shared" ca="1" si="29"/>
        <v/>
      </c>
      <c r="AQ40" t="b">
        <f t="shared" ca="1" si="30"/>
        <v>0</v>
      </c>
    </row>
    <row r="41" spans="1:43" x14ac:dyDescent="0.25">
      <c r="A41">
        <f t="shared" si="31"/>
        <v>40</v>
      </c>
      <c r="B41" t="str">
        <f t="shared" ca="1" si="0"/>
        <v>Q7049</v>
      </c>
      <c r="C41" s="1">
        <f t="shared" ca="1" si="32"/>
        <v>43639</v>
      </c>
      <c r="D41" t="str">
        <f t="shared" ca="1" si="1"/>
        <v>VW</v>
      </c>
      <c r="E41" t="s">
        <v>0</v>
      </c>
      <c r="F41" s="2">
        <f t="shared" ca="1" si="2"/>
        <v>5728</v>
      </c>
      <c r="G41" s="2">
        <f t="shared" ca="1" si="3"/>
        <v>72</v>
      </c>
      <c r="H41" t="s">
        <v>1</v>
      </c>
      <c r="I41" s="2">
        <f t="shared" ca="1" si="4"/>
        <v>1017</v>
      </c>
      <c r="J41" s="2">
        <f t="shared" ca="1" si="5"/>
        <v>184</v>
      </c>
      <c r="K41" s="2">
        <f t="shared" ca="1" si="6"/>
        <v>26</v>
      </c>
      <c r="L41" s="2">
        <f t="shared" ca="1" si="7"/>
        <v>5826</v>
      </c>
      <c r="M41" s="1">
        <f t="shared" ca="1" si="8"/>
        <v>43888</v>
      </c>
      <c r="N41" s="3">
        <v>0</v>
      </c>
      <c r="O41" t="str">
        <f t="shared" ca="1" si="9"/>
        <v>blue</v>
      </c>
      <c r="P41" t="str">
        <f t="shared" ca="1" si="9"/>
        <v>blue</v>
      </c>
      <c r="R41" t="s">
        <v>80</v>
      </c>
      <c r="S41" t="str">
        <f t="shared" ca="1" si="10"/>
        <v>Vodafone</v>
      </c>
      <c r="T41" t="str">
        <f t="shared" ca="1" si="11"/>
        <v>07274427265</v>
      </c>
      <c r="U41" t="s">
        <v>81</v>
      </c>
      <c r="V41" t="str">
        <f t="shared" ca="1" si="12"/>
        <v>Funder2</v>
      </c>
      <c r="W41" t="str">
        <f t="shared" si="13"/>
        <v>Keila Yocum N16 8LP</v>
      </c>
      <c r="Y41" t="str">
        <f t="shared" ca="1" si="14"/>
        <v>awaiting reg</v>
      </c>
      <c r="Z41" s="1" t="str">
        <f t="shared" ca="1" si="15"/>
        <v/>
      </c>
      <c r="AA41" t="b">
        <f t="shared" ca="1" si="16"/>
        <v>0</v>
      </c>
      <c r="AB41" s="1" t="str">
        <f t="shared" ca="1" si="33"/>
        <v/>
      </c>
      <c r="AC41" t="str">
        <f t="shared" ca="1" si="17"/>
        <v/>
      </c>
      <c r="AD41" t="str">
        <f t="shared" ca="1" si="34"/>
        <v/>
      </c>
      <c r="AE41" s="3" t="str">
        <f t="shared" ca="1" si="18"/>
        <v/>
      </c>
      <c r="AF41" s="1" t="str">
        <f t="shared" ca="1" si="19"/>
        <v/>
      </c>
      <c r="AG41" t="b">
        <f t="shared" ca="1" si="20"/>
        <v>0</v>
      </c>
      <c r="AH41" s="1" t="str">
        <f t="shared" ca="1" si="21"/>
        <v/>
      </c>
      <c r="AI41" t="b">
        <f t="shared" ca="1" si="22"/>
        <v>0</v>
      </c>
      <c r="AJ41" t="str">
        <f t="shared" ca="1" si="23"/>
        <v/>
      </c>
      <c r="AK41" t="b">
        <f t="shared" ca="1" si="24"/>
        <v>0</v>
      </c>
      <c r="AL41" t="b">
        <f t="shared" ca="1" si="25"/>
        <v>0</v>
      </c>
      <c r="AM41" t="str">
        <f t="shared" ca="1" si="26"/>
        <v/>
      </c>
      <c r="AN41" t="str">
        <f t="shared" ca="1" si="27"/>
        <v/>
      </c>
      <c r="AO41" t="b">
        <f t="shared" ca="1" si="28"/>
        <v>0</v>
      </c>
      <c r="AP41" t="str">
        <f t="shared" ca="1" si="29"/>
        <v/>
      </c>
      <c r="AQ41" t="b">
        <f t="shared" ca="1" si="30"/>
        <v>0</v>
      </c>
    </row>
    <row r="42" spans="1:43" x14ac:dyDescent="0.25">
      <c r="A42">
        <f t="shared" si="31"/>
        <v>41</v>
      </c>
      <c r="B42" t="str">
        <f t="shared" ca="1" si="0"/>
        <v>Q6502</v>
      </c>
      <c r="C42" s="1">
        <f t="shared" ca="1" si="32"/>
        <v>43642</v>
      </c>
      <c r="D42" t="str">
        <f t="shared" ca="1" si="1"/>
        <v>VW</v>
      </c>
      <c r="E42" t="s">
        <v>0</v>
      </c>
      <c r="F42" s="2">
        <f t="shared" ca="1" si="2"/>
        <v>5832</v>
      </c>
      <c r="G42" s="2">
        <f t="shared" ca="1" si="3"/>
        <v>149</v>
      </c>
      <c r="H42" t="s">
        <v>1</v>
      </c>
      <c r="I42" s="2">
        <f t="shared" ca="1" si="4"/>
        <v>1559</v>
      </c>
      <c r="J42" s="2">
        <f t="shared" ca="1" si="5"/>
        <v>96</v>
      </c>
      <c r="K42" s="2">
        <f t="shared" ca="1" si="6"/>
        <v>178</v>
      </c>
      <c r="L42" s="2">
        <f t="shared" ca="1" si="7"/>
        <v>6159</v>
      </c>
      <c r="M42" s="1" t="str">
        <f t="shared" ca="1" si="8"/>
        <v/>
      </c>
      <c r="N42" s="3">
        <v>0</v>
      </c>
      <c r="O42" t="str">
        <f t="shared" ca="1" si="9"/>
        <v/>
      </c>
      <c r="P42" t="str">
        <f t="shared" ca="1" si="9"/>
        <v>green</v>
      </c>
      <c r="R42" t="s">
        <v>82</v>
      </c>
      <c r="S42" t="str">
        <f t="shared" ca="1" si="10"/>
        <v>PwC</v>
      </c>
      <c r="T42" t="str">
        <f t="shared" ca="1" si="11"/>
        <v>07424769838</v>
      </c>
      <c r="U42" t="s">
        <v>83</v>
      </c>
      <c r="V42" t="str">
        <f t="shared" ca="1" si="12"/>
        <v>Global Vans</v>
      </c>
      <c r="W42" t="str">
        <f t="shared" si="13"/>
        <v>Lashonda Fregoso M24 5RZ</v>
      </c>
      <c r="Y42" t="str">
        <f t="shared" ca="1" si="14"/>
        <v>new</v>
      </c>
      <c r="Z42" s="1" t="str">
        <f t="shared" ca="1" si="15"/>
        <v/>
      </c>
      <c r="AA42" t="b">
        <f t="shared" ca="1" si="16"/>
        <v>0</v>
      </c>
      <c r="AB42" s="1" t="str">
        <f t="shared" ca="1" si="33"/>
        <v/>
      </c>
      <c r="AC42" t="str">
        <f t="shared" ca="1" si="17"/>
        <v/>
      </c>
      <c r="AD42" t="str">
        <f t="shared" ca="1" si="34"/>
        <v/>
      </c>
      <c r="AE42" s="3" t="str">
        <f t="shared" ca="1" si="18"/>
        <v/>
      </c>
      <c r="AF42" s="1" t="str">
        <f t="shared" ca="1" si="19"/>
        <v/>
      </c>
      <c r="AG42" t="b">
        <f t="shared" ca="1" si="20"/>
        <v>0</v>
      </c>
      <c r="AH42" s="1" t="str">
        <f t="shared" ca="1" si="21"/>
        <v/>
      </c>
      <c r="AI42" t="b">
        <f t="shared" ca="1" si="22"/>
        <v>0</v>
      </c>
      <c r="AJ42" t="str">
        <f t="shared" ca="1" si="23"/>
        <v/>
      </c>
      <c r="AK42" t="b">
        <f t="shared" ca="1" si="24"/>
        <v>0</v>
      </c>
      <c r="AL42" t="b">
        <f t="shared" ca="1" si="25"/>
        <v>0</v>
      </c>
      <c r="AM42" t="str">
        <f t="shared" ca="1" si="26"/>
        <v/>
      </c>
      <c r="AN42" t="str">
        <f t="shared" ca="1" si="27"/>
        <v/>
      </c>
      <c r="AO42" t="b">
        <f t="shared" ca="1" si="28"/>
        <v>0</v>
      </c>
      <c r="AP42" t="str">
        <f t="shared" ca="1" si="29"/>
        <v/>
      </c>
      <c r="AQ42" t="b">
        <f t="shared" ca="1" si="30"/>
        <v>0</v>
      </c>
    </row>
    <row r="43" spans="1:43" x14ac:dyDescent="0.25">
      <c r="A43">
        <f t="shared" si="31"/>
        <v>42</v>
      </c>
      <c r="B43" t="str">
        <f t="shared" ca="1" si="0"/>
        <v>Q3519</v>
      </c>
      <c r="C43" s="1">
        <f t="shared" ca="1" si="32"/>
        <v>43652</v>
      </c>
      <c r="D43" t="str">
        <f t="shared" ca="1" si="1"/>
        <v>Ford</v>
      </c>
      <c r="E43" t="s">
        <v>0</v>
      </c>
      <c r="F43" s="2">
        <f t="shared" ca="1" si="2"/>
        <v>10036</v>
      </c>
      <c r="G43" s="2">
        <f t="shared" ca="1" si="3"/>
        <v>177</v>
      </c>
      <c r="H43" t="s">
        <v>1</v>
      </c>
      <c r="I43" s="2">
        <f t="shared" ca="1" si="4"/>
        <v>1629</v>
      </c>
      <c r="J43" s="2">
        <f t="shared" ca="1" si="5"/>
        <v>97</v>
      </c>
      <c r="K43" s="2">
        <f t="shared" ca="1" si="6"/>
        <v>5</v>
      </c>
      <c r="L43" s="2">
        <f t="shared" ca="1" si="7"/>
        <v>10218</v>
      </c>
      <c r="M43" s="1" t="str">
        <f t="shared" ca="1" si="8"/>
        <v/>
      </c>
      <c r="N43" s="3">
        <v>0</v>
      </c>
      <c r="O43" t="str">
        <f t="shared" ca="1" si="9"/>
        <v>blue</v>
      </c>
      <c r="P43" t="str">
        <f t="shared" ca="1" si="9"/>
        <v>green</v>
      </c>
      <c r="R43" t="s">
        <v>84</v>
      </c>
      <c r="S43" t="str">
        <f t="shared" ca="1" si="10"/>
        <v>Co-op</v>
      </c>
      <c r="T43" t="str">
        <f t="shared" ca="1" si="11"/>
        <v>07685669401</v>
      </c>
      <c r="U43" t="s">
        <v>85</v>
      </c>
      <c r="V43" t="str">
        <f t="shared" ca="1" si="12"/>
        <v>Global Vans</v>
      </c>
      <c r="W43" t="str">
        <f t="shared" si="13"/>
        <v>Trinh Meunier BB12 9EX</v>
      </c>
      <c r="Y43" t="str">
        <f t="shared" ca="1" si="14"/>
        <v>awaiting reg</v>
      </c>
      <c r="Z43" s="1" t="str">
        <f t="shared" ca="1" si="15"/>
        <v/>
      </c>
      <c r="AA43" t="b">
        <f t="shared" ca="1" si="16"/>
        <v>0</v>
      </c>
      <c r="AB43" s="1" t="str">
        <f t="shared" ca="1" si="33"/>
        <v/>
      </c>
      <c r="AC43" t="str">
        <f t="shared" ca="1" si="17"/>
        <v/>
      </c>
      <c r="AD43" t="str">
        <f t="shared" ca="1" si="34"/>
        <v/>
      </c>
      <c r="AE43" s="3" t="str">
        <f t="shared" ca="1" si="18"/>
        <v/>
      </c>
      <c r="AF43" s="1" t="str">
        <f t="shared" ca="1" si="19"/>
        <v/>
      </c>
      <c r="AG43" t="b">
        <f t="shared" ca="1" si="20"/>
        <v>0</v>
      </c>
      <c r="AH43" s="1" t="str">
        <f t="shared" ca="1" si="21"/>
        <v/>
      </c>
      <c r="AI43" t="b">
        <f t="shared" ca="1" si="22"/>
        <v>0</v>
      </c>
      <c r="AJ43" t="str">
        <f t="shared" ca="1" si="23"/>
        <v/>
      </c>
      <c r="AK43" t="b">
        <f t="shared" ca="1" si="24"/>
        <v>0</v>
      </c>
      <c r="AL43" t="b">
        <f t="shared" ca="1" si="25"/>
        <v>0</v>
      </c>
      <c r="AM43" t="str">
        <f t="shared" ca="1" si="26"/>
        <v/>
      </c>
      <c r="AN43" t="str">
        <f t="shared" ca="1" si="27"/>
        <v/>
      </c>
      <c r="AO43" t="b">
        <f t="shared" ca="1" si="28"/>
        <v>0</v>
      </c>
      <c r="AP43" t="str">
        <f t="shared" ca="1" si="29"/>
        <v/>
      </c>
      <c r="AQ43" t="b">
        <f t="shared" ca="1" si="30"/>
        <v>0</v>
      </c>
    </row>
    <row r="44" spans="1:43" x14ac:dyDescent="0.25">
      <c r="A44">
        <f t="shared" si="31"/>
        <v>43</v>
      </c>
      <c r="B44" t="str">
        <f t="shared" ca="1" si="0"/>
        <v>Q2096</v>
      </c>
      <c r="C44" s="1">
        <f t="shared" ca="1" si="32"/>
        <v>43697</v>
      </c>
      <c r="D44" t="str">
        <f t="shared" ca="1" si="1"/>
        <v>VW</v>
      </c>
      <c r="E44" t="s">
        <v>0</v>
      </c>
      <c r="F44" s="2">
        <f t="shared" ca="1" si="2"/>
        <v>11044</v>
      </c>
      <c r="G44" s="2">
        <f t="shared" ca="1" si="3"/>
        <v>16</v>
      </c>
      <c r="H44" t="s">
        <v>1</v>
      </c>
      <c r="I44" s="2">
        <f t="shared" ca="1" si="4"/>
        <v>1103</v>
      </c>
      <c r="J44" s="2">
        <f t="shared" ca="1" si="5"/>
        <v>88</v>
      </c>
      <c r="K44" s="2">
        <f t="shared" ca="1" si="6"/>
        <v>124</v>
      </c>
      <c r="L44" s="2">
        <f t="shared" ca="1" si="7"/>
        <v>11184</v>
      </c>
      <c r="M44" s="1">
        <f t="shared" ca="1" si="8"/>
        <v>43876</v>
      </c>
      <c r="N44" s="3">
        <v>0</v>
      </c>
      <c r="O44" t="str">
        <f t="shared" ca="1" si="9"/>
        <v>blue</v>
      </c>
      <c r="P44" t="str">
        <f t="shared" ca="1" si="9"/>
        <v>white</v>
      </c>
      <c r="R44" t="s">
        <v>86</v>
      </c>
      <c r="S44" t="str">
        <f t="shared" ca="1" si="10"/>
        <v>PwC</v>
      </c>
      <c r="T44" t="str">
        <f t="shared" ca="1" si="11"/>
        <v>07655698406</v>
      </c>
      <c r="U44" t="s">
        <v>87</v>
      </c>
      <c r="V44" t="str">
        <f t="shared" ca="1" si="12"/>
        <v>Funder3</v>
      </c>
      <c r="W44" t="str">
        <f t="shared" si="13"/>
        <v>Irene Guynn G42 0NG</v>
      </c>
      <c r="Y44" t="str">
        <f t="shared" ca="1" si="14"/>
        <v>completed</v>
      </c>
      <c r="Z44" s="1">
        <f t="shared" ca="1" si="15"/>
        <v>43993</v>
      </c>
      <c r="AA44" t="b">
        <f t="shared" ca="1" si="16"/>
        <v>1</v>
      </c>
      <c r="AB44" s="1">
        <f t="shared" ca="1" si="33"/>
        <v>43933</v>
      </c>
      <c r="AC44" t="str">
        <f t="shared" ca="1" si="17"/>
        <v>Dave</v>
      </c>
      <c r="AD44" t="str">
        <f t="shared" ca="1" si="34"/>
        <v>NP53 EZ</v>
      </c>
      <c r="AE44" s="3">
        <f t="shared" ca="1" si="18"/>
        <v>6951956169</v>
      </c>
      <c r="AF44" s="1">
        <f t="shared" ca="1" si="19"/>
        <v>44008</v>
      </c>
      <c r="AG44" t="b">
        <f t="shared" ca="1" si="20"/>
        <v>1</v>
      </c>
      <c r="AH44" s="1">
        <f t="shared" ca="1" si="21"/>
        <v>43494</v>
      </c>
      <c r="AI44" t="b">
        <f t="shared" ca="1" si="22"/>
        <v>1</v>
      </c>
      <c r="AJ44" t="str">
        <f t="shared" ca="1" si="23"/>
        <v>styles/assets/preview.pdf</v>
      </c>
      <c r="AK44" t="b">
        <f t="shared" ca="1" si="24"/>
        <v>1</v>
      </c>
      <c r="AL44" t="b">
        <f t="shared" ca="1" si="25"/>
        <v>1</v>
      </c>
      <c r="AM44" t="str">
        <f t="shared" ca="1" si="26"/>
        <v>styles/assets/preview.pdf</v>
      </c>
      <c r="AN44">
        <f t="shared" ca="1" si="27"/>
        <v>28</v>
      </c>
      <c r="AO44" t="b">
        <f t="shared" ca="1" si="28"/>
        <v>1</v>
      </c>
      <c r="AP44" t="str">
        <f t="shared" ca="1" si="29"/>
        <v>styles/assets/preview.pdf</v>
      </c>
      <c r="AQ44" t="b">
        <f t="shared" ca="1" si="30"/>
        <v>0</v>
      </c>
    </row>
    <row r="45" spans="1:43" x14ac:dyDescent="0.25">
      <c r="A45">
        <f t="shared" si="31"/>
        <v>44</v>
      </c>
      <c r="B45" t="str">
        <f t="shared" ca="1" si="0"/>
        <v>Q4110</v>
      </c>
      <c r="C45" s="1">
        <f t="shared" ca="1" si="32"/>
        <v>43622</v>
      </c>
      <c r="D45" t="str">
        <f t="shared" ca="1" si="1"/>
        <v>Mercades</v>
      </c>
      <c r="E45" t="s">
        <v>0</v>
      </c>
      <c r="F45" s="2">
        <f t="shared" ca="1" si="2"/>
        <v>10010</v>
      </c>
      <c r="G45" s="2">
        <f t="shared" ca="1" si="3"/>
        <v>117</v>
      </c>
      <c r="H45" t="s">
        <v>1</v>
      </c>
      <c r="I45" s="2">
        <f t="shared" ca="1" si="4"/>
        <v>810</v>
      </c>
      <c r="J45" s="2">
        <f t="shared" ca="1" si="5"/>
        <v>62</v>
      </c>
      <c r="K45" s="2">
        <f t="shared" ca="1" si="6"/>
        <v>71</v>
      </c>
      <c r="L45" s="2">
        <f t="shared" ca="1" si="7"/>
        <v>10198</v>
      </c>
      <c r="M45" s="1">
        <f t="shared" ca="1" si="8"/>
        <v>43832</v>
      </c>
      <c r="N45" s="3">
        <v>0</v>
      </c>
      <c r="O45" t="str">
        <f t="shared" ca="1" si="9"/>
        <v>white</v>
      </c>
      <c r="P45" t="str">
        <f t="shared" ca="1" si="9"/>
        <v>red</v>
      </c>
      <c r="R45" t="s">
        <v>88</v>
      </c>
      <c r="S45" t="str">
        <f t="shared" ca="1" si="10"/>
        <v>Vodafone</v>
      </c>
      <c r="T45" t="str">
        <f t="shared" ca="1" si="11"/>
        <v>07487149518</v>
      </c>
      <c r="U45" t="s">
        <v>89</v>
      </c>
      <c r="V45" t="str">
        <f t="shared" ca="1" si="12"/>
        <v>Global Vans</v>
      </c>
      <c r="W45" t="str">
        <f t="shared" si="13"/>
        <v>Zofia Strobel DE12 7DB</v>
      </c>
      <c r="Y45" t="str">
        <f t="shared" ca="1" si="14"/>
        <v>confirmed delivery</v>
      </c>
      <c r="Z45" s="1">
        <f t="shared" ca="1" si="15"/>
        <v>43986</v>
      </c>
      <c r="AA45" t="b">
        <f t="shared" ca="1" si="16"/>
        <v>1</v>
      </c>
      <c r="AB45" s="1">
        <f t="shared" ca="1" si="33"/>
        <v>43926</v>
      </c>
      <c r="AC45" t="str">
        <f t="shared" ca="1" si="17"/>
        <v>Sarah</v>
      </c>
      <c r="AD45" t="str">
        <f t="shared" ca="1" si="34"/>
        <v>TK59 UD</v>
      </c>
      <c r="AE45" s="3">
        <f t="shared" ca="1" si="18"/>
        <v>4254669283</v>
      </c>
      <c r="AF45" s="1">
        <f t="shared" ca="1" si="19"/>
        <v>44001</v>
      </c>
      <c r="AG45" t="b">
        <f t="shared" ca="1" si="20"/>
        <v>1</v>
      </c>
      <c r="AH45" s="1" t="str">
        <f t="shared" ca="1" si="21"/>
        <v/>
      </c>
      <c r="AI45" t="b">
        <f t="shared" ca="1" si="22"/>
        <v>0</v>
      </c>
      <c r="AJ45" t="str">
        <f t="shared" ca="1" si="23"/>
        <v/>
      </c>
      <c r="AK45" t="b">
        <f t="shared" ca="1" si="24"/>
        <v>0</v>
      </c>
      <c r="AL45" t="b">
        <f t="shared" ca="1" si="25"/>
        <v>0</v>
      </c>
      <c r="AM45" t="str">
        <f t="shared" ca="1" si="26"/>
        <v/>
      </c>
      <c r="AN45">
        <f t="shared" ca="1" si="27"/>
        <v>47</v>
      </c>
      <c r="AO45" t="b">
        <f t="shared" ca="1" si="28"/>
        <v>1</v>
      </c>
      <c r="AP45" t="str">
        <f t="shared" ca="1" si="29"/>
        <v>styles/assets/preview.pdf</v>
      </c>
      <c r="AQ45" t="b">
        <f t="shared" ca="1" si="30"/>
        <v>1</v>
      </c>
    </row>
    <row r="46" spans="1:43" x14ac:dyDescent="0.25">
      <c r="A46">
        <f t="shared" si="31"/>
        <v>45</v>
      </c>
      <c r="B46" t="str">
        <f t="shared" ca="1" si="0"/>
        <v>Q4830</v>
      </c>
      <c r="C46" s="1">
        <f t="shared" ca="1" si="32"/>
        <v>43904</v>
      </c>
      <c r="D46" t="str">
        <f t="shared" ca="1" si="1"/>
        <v>VW</v>
      </c>
      <c r="E46" t="s">
        <v>0</v>
      </c>
      <c r="F46" s="2">
        <f t="shared" ca="1" si="2"/>
        <v>7626</v>
      </c>
      <c r="G46" s="2">
        <f t="shared" ca="1" si="3"/>
        <v>174</v>
      </c>
      <c r="H46" t="s">
        <v>1</v>
      </c>
      <c r="I46" s="2">
        <f t="shared" ca="1" si="4"/>
        <v>1971</v>
      </c>
      <c r="J46" s="2">
        <f t="shared" ca="1" si="5"/>
        <v>89</v>
      </c>
      <c r="K46" s="2">
        <f t="shared" ca="1" si="6"/>
        <v>108</v>
      </c>
      <c r="L46" s="2">
        <f t="shared" ca="1" si="7"/>
        <v>7908</v>
      </c>
      <c r="M46" s="1" t="str">
        <f t="shared" ca="1" si="8"/>
        <v/>
      </c>
      <c r="N46" s="3">
        <v>0</v>
      </c>
      <c r="O46" t="str">
        <f t="shared" ca="1" si="9"/>
        <v>green</v>
      </c>
      <c r="P46" t="str">
        <f t="shared" ca="1" si="9"/>
        <v>blue</v>
      </c>
      <c r="R46" t="s">
        <v>90</v>
      </c>
      <c r="S46" t="str">
        <f t="shared" ca="1" si="10"/>
        <v>PwC</v>
      </c>
      <c r="T46" t="str">
        <f t="shared" ca="1" si="11"/>
        <v>07891106926</v>
      </c>
      <c r="U46" t="s">
        <v>91</v>
      </c>
      <c r="V46" t="str">
        <f t="shared" ca="1" si="12"/>
        <v>Funder3</v>
      </c>
      <c r="W46" t="str">
        <f t="shared" si="13"/>
        <v>Milda Holsey CM0 7NU</v>
      </c>
      <c r="Y46" t="str">
        <f t="shared" ca="1" si="14"/>
        <v>awaiting reg</v>
      </c>
      <c r="Z46" s="1" t="str">
        <f t="shared" ca="1" si="15"/>
        <v/>
      </c>
      <c r="AA46" t="b">
        <f t="shared" ca="1" si="16"/>
        <v>0</v>
      </c>
      <c r="AB46" s="1" t="str">
        <f t="shared" ca="1" si="33"/>
        <v/>
      </c>
      <c r="AC46" t="str">
        <f t="shared" ca="1" si="17"/>
        <v/>
      </c>
      <c r="AD46" t="str">
        <f t="shared" ca="1" si="34"/>
        <v/>
      </c>
      <c r="AE46" s="3" t="str">
        <f t="shared" ca="1" si="18"/>
        <v/>
      </c>
      <c r="AF46" s="1" t="str">
        <f t="shared" ca="1" si="19"/>
        <v/>
      </c>
      <c r="AG46" t="b">
        <f t="shared" ca="1" si="20"/>
        <v>0</v>
      </c>
      <c r="AH46" s="1" t="str">
        <f t="shared" ca="1" si="21"/>
        <v/>
      </c>
      <c r="AI46" t="b">
        <f t="shared" ca="1" si="22"/>
        <v>0</v>
      </c>
      <c r="AJ46" t="str">
        <f t="shared" ca="1" si="23"/>
        <v/>
      </c>
      <c r="AK46" t="b">
        <f t="shared" ca="1" si="24"/>
        <v>0</v>
      </c>
      <c r="AL46" t="b">
        <f t="shared" ca="1" si="25"/>
        <v>0</v>
      </c>
      <c r="AM46" t="str">
        <f t="shared" ca="1" si="26"/>
        <v/>
      </c>
      <c r="AN46" t="str">
        <f t="shared" ca="1" si="27"/>
        <v/>
      </c>
      <c r="AO46" t="b">
        <f t="shared" ca="1" si="28"/>
        <v>0</v>
      </c>
      <c r="AP46" t="str">
        <f t="shared" ca="1" si="29"/>
        <v/>
      </c>
      <c r="AQ46" t="b">
        <f t="shared" ca="1" si="30"/>
        <v>0</v>
      </c>
    </row>
    <row r="47" spans="1:43" x14ac:dyDescent="0.25">
      <c r="A47">
        <f t="shared" si="31"/>
        <v>46</v>
      </c>
      <c r="B47" t="str">
        <f t="shared" ca="1" si="0"/>
        <v>Q6063</v>
      </c>
      <c r="C47" s="1">
        <f t="shared" ca="1" si="32"/>
        <v>43738</v>
      </c>
      <c r="D47" t="str">
        <f t="shared" ca="1" si="1"/>
        <v>Mercades</v>
      </c>
      <c r="E47" t="s">
        <v>0</v>
      </c>
      <c r="F47" s="2">
        <f t="shared" ca="1" si="2"/>
        <v>10005</v>
      </c>
      <c r="G47" s="2">
        <f t="shared" ca="1" si="3"/>
        <v>112</v>
      </c>
      <c r="H47" t="s">
        <v>1</v>
      </c>
      <c r="I47" s="2">
        <f t="shared" ca="1" si="4"/>
        <v>1763</v>
      </c>
      <c r="J47" s="2">
        <f t="shared" ca="1" si="5"/>
        <v>187</v>
      </c>
      <c r="K47" s="2">
        <f t="shared" ca="1" si="6"/>
        <v>14</v>
      </c>
      <c r="L47" s="2">
        <f t="shared" ca="1" si="7"/>
        <v>10131</v>
      </c>
      <c r="M47" s="1" t="str">
        <f t="shared" ca="1" si="8"/>
        <v/>
      </c>
      <c r="N47" s="3">
        <v>0</v>
      </c>
      <c r="O47" t="str">
        <f t="shared" ca="1" si="9"/>
        <v>white</v>
      </c>
      <c r="P47" t="str">
        <f t="shared" ca="1" si="9"/>
        <v/>
      </c>
      <c r="R47" t="s">
        <v>92</v>
      </c>
      <c r="S47" t="str">
        <f t="shared" ca="1" si="10"/>
        <v>Vodafone</v>
      </c>
      <c r="T47" t="str">
        <f t="shared" ca="1" si="11"/>
        <v>07983517867</v>
      </c>
      <c r="U47" t="s">
        <v>93</v>
      </c>
      <c r="V47" t="str">
        <f t="shared" ca="1" si="12"/>
        <v>Global Vans</v>
      </c>
      <c r="W47" t="str">
        <f t="shared" si="13"/>
        <v>Tracee Dahlen DL13 5NQ</v>
      </c>
      <c r="Y47" t="str">
        <f t="shared" ca="1" si="14"/>
        <v>awaiting reg</v>
      </c>
      <c r="Z47" s="1" t="str">
        <f t="shared" ca="1" si="15"/>
        <v/>
      </c>
      <c r="AA47" t="b">
        <f t="shared" ca="1" si="16"/>
        <v>0</v>
      </c>
      <c r="AB47" s="1" t="str">
        <f t="shared" ca="1" si="33"/>
        <v/>
      </c>
      <c r="AC47" t="str">
        <f t="shared" ca="1" si="17"/>
        <v/>
      </c>
      <c r="AD47" t="str">
        <f t="shared" ca="1" si="34"/>
        <v/>
      </c>
      <c r="AE47" s="3" t="str">
        <f t="shared" ca="1" si="18"/>
        <v/>
      </c>
      <c r="AF47" s="1" t="str">
        <f t="shared" ca="1" si="19"/>
        <v/>
      </c>
      <c r="AG47" t="b">
        <f t="shared" ca="1" si="20"/>
        <v>0</v>
      </c>
      <c r="AH47" s="1" t="str">
        <f t="shared" ca="1" si="21"/>
        <v/>
      </c>
      <c r="AI47" t="b">
        <f t="shared" ca="1" si="22"/>
        <v>0</v>
      </c>
      <c r="AJ47" t="str">
        <f t="shared" ca="1" si="23"/>
        <v/>
      </c>
      <c r="AK47" t="b">
        <f t="shared" ca="1" si="24"/>
        <v>0</v>
      </c>
      <c r="AL47" t="b">
        <f t="shared" ca="1" si="25"/>
        <v>0</v>
      </c>
      <c r="AM47" t="str">
        <f t="shared" ca="1" si="26"/>
        <v/>
      </c>
      <c r="AN47" t="str">
        <f t="shared" ca="1" si="27"/>
        <v/>
      </c>
      <c r="AO47" t="b">
        <f t="shared" ca="1" si="28"/>
        <v>0</v>
      </c>
      <c r="AP47" t="str">
        <f t="shared" ca="1" si="29"/>
        <v/>
      </c>
      <c r="AQ47" t="b">
        <f t="shared" ca="1" si="30"/>
        <v>0</v>
      </c>
    </row>
    <row r="48" spans="1:43" x14ac:dyDescent="0.25">
      <c r="A48">
        <f t="shared" si="31"/>
        <v>47</v>
      </c>
      <c r="B48" t="str">
        <f t="shared" ca="1" si="0"/>
        <v>Q9266</v>
      </c>
      <c r="C48" s="1">
        <f t="shared" ca="1" si="32"/>
        <v>43915</v>
      </c>
      <c r="D48" t="str">
        <f t="shared" ca="1" si="1"/>
        <v>Mercades</v>
      </c>
      <c r="E48" t="s">
        <v>0</v>
      </c>
      <c r="F48" s="2">
        <f t="shared" ca="1" si="2"/>
        <v>6178</v>
      </c>
      <c r="G48" s="2">
        <f t="shared" ca="1" si="3"/>
        <v>114</v>
      </c>
      <c r="H48" t="s">
        <v>1</v>
      </c>
      <c r="I48" s="2">
        <f t="shared" ca="1" si="4"/>
        <v>1636</v>
      </c>
      <c r="J48" s="2">
        <f t="shared" ca="1" si="5"/>
        <v>31</v>
      </c>
      <c r="K48" s="2">
        <f t="shared" ca="1" si="6"/>
        <v>155</v>
      </c>
      <c r="L48" s="2">
        <f t="shared" ca="1" si="7"/>
        <v>6447</v>
      </c>
      <c r="M48" s="1" t="str">
        <f t="shared" ca="1" si="8"/>
        <v/>
      </c>
      <c r="N48" s="3">
        <v>0</v>
      </c>
      <c r="O48" t="str">
        <f t="shared" ca="1" si="9"/>
        <v>green</v>
      </c>
      <c r="P48" t="str">
        <f t="shared" ca="1" si="9"/>
        <v>red</v>
      </c>
      <c r="R48" t="s">
        <v>94</v>
      </c>
      <c r="S48" t="str">
        <f t="shared" ca="1" si="10"/>
        <v>Global</v>
      </c>
      <c r="T48" t="str">
        <f t="shared" ca="1" si="11"/>
        <v>07407653812</v>
      </c>
      <c r="U48" t="s">
        <v>95</v>
      </c>
      <c r="V48" t="str">
        <f t="shared" ca="1" si="12"/>
        <v>Funder1</v>
      </c>
      <c r="W48" t="str">
        <f t="shared" si="13"/>
        <v>Lorena Pringle N22 7UG</v>
      </c>
      <c r="Y48" t="str">
        <f t="shared" ca="1" si="14"/>
        <v>documents processing</v>
      </c>
      <c r="Z48" s="1">
        <f t="shared" ca="1" si="15"/>
        <v>44101</v>
      </c>
      <c r="AA48" t="b">
        <f t="shared" ca="1" si="16"/>
        <v>1</v>
      </c>
      <c r="AB48" s="1">
        <f t="shared" ca="1" si="33"/>
        <v>44041</v>
      </c>
      <c r="AC48" t="str">
        <f t="shared" ca="1" si="17"/>
        <v>Mike</v>
      </c>
      <c r="AD48" t="str">
        <f t="shared" ca="1" si="34"/>
        <v>AL25 DT</v>
      </c>
      <c r="AE48" s="3">
        <f t="shared" ca="1" si="18"/>
        <v>2946393805</v>
      </c>
      <c r="AF48" s="1">
        <f t="shared" ca="1" si="19"/>
        <v>44116</v>
      </c>
      <c r="AG48" t="b">
        <f t="shared" ca="1" si="20"/>
        <v>0</v>
      </c>
      <c r="AH48" s="1" t="str">
        <f t="shared" ca="1" si="21"/>
        <v/>
      </c>
      <c r="AI48" t="b">
        <f t="shared" ca="1" si="22"/>
        <v>0</v>
      </c>
      <c r="AJ48" t="str">
        <f t="shared" ca="1" si="23"/>
        <v/>
      </c>
      <c r="AK48" t="b">
        <f t="shared" ca="1" si="24"/>
        <v>0</v>
      </c>
      <c r="AL48" t="b">
        <f t="shared" ca="1" si="25"/>
        <v>0</v>
      </c>
      <c r="AM48" t="str">
        <f t="shared" ca="1" si="26"/>
        <v/>
      </c>
      <c r="AN48" t="str">
        <f t="shared" ca="1" si="27"/>
        <v/>
      </c>
      <c r="AO48" t="b">
        <f t="shared" ca="1" si="28"/>
        <v>0</v>
      </c>
      <c r="AP48" t="str">
        <f t="shared" ca="1" si="29"/>
        <v/>
      </c>
      <c r="AQ48" t="b">
        <f t="shared" ca="1" si="30"/>
        <v>0</v>
      </c>
    </row>
    <row r="49" spans="1:43" x14ac:dyDescent="0.25">
      <c r="A49">
        <f t="shared" si="31"/>
        <v>48</v>
      </c>
      <c r="B49" t="str">
        <f t="shared" ca="1" si="0"/>
        <v>Q1001</v>
      </c>
      <c r="C49" s="1">
        <f t="shared" ca="1" si="32"/>
        <v>43601</v>
      </c>
      <c r="D49" t="str">
        <f t="shared" ca="1" si="1"/>
        <v>Mercades</v>
      </c>
      <c r="E49" t="s">
        <v>0</v>
      </c>
      <c r="F49" s="2">
        <f t="shared" ca="1" si="2"/>
        <v>5311</v>
      </c>
      <c r="G49" s="2">
        <f t="shared" ca="1" si="3"/>
        <v>143</v>
      </c>
      <c r="H49" t="s">
        <v>1</v>
      </c>
      <c r="I49" s="2">
        <f t="shared" ca="1" si="4"/>
        <v>1764</v>
      </c>
      <c r="J49" s="2">
        <f t="shared" ca="1" si="5"/>
        <v>22</v>
      </c>
      <c r="K49" s="2">
        <f t="shared" ca="1" si="6"/>
        <v>134</v>
      </c>
      <c r="L49" s="2">
        <f t="shared" ca="1" si="7"/>
        <v>5588</v>
      </c>
      <c r="M49" s="1" t="str">
        <f t="shared" ca="1" si="8"/>
        <v/>
      </c>
      <c r="N49" s="3">
        <v>0</v>
      </c>
      <c r="O49" t="str">
        <f t="shared" ca="1" si="9"/>
        <v>blue</v>
      </c>
      <c r="P49" t="str">
        <f t="shared" ca="1" si="9"/>
        <v>green</v>
      </c>
      <c r="R49" t="s">
        <v>96</v>
      </c>
      <c r="S49" t="str">
        <f t="shared" ca="1" si="10"/>
        <v>McDonalds</v>
      </c>
      <c r="T49" t="str">
        <f t="shared" ca="1" si="11"/>
        <v>07293433088</v>
      </c>
      <c r="U49" t="s">
        <v>97</v>
      </c>
      <c r="V49" t="str">
        <f t="shared" ca="1" si="12"/>
        <v>Funder1</v>
      </c>
      <c r="W49" t="str">
        <f t="shared" si="13"/>
        <v>Kirsten Yokley BB5 1PY</v>
      </c>
      <c r="Y49" t="str">
        <f t="shared" ca="1" si="14"/>
        <v>awaiting reg</v>
      </c>
      <c r="Z49" s="1" t="str">
        <f t="shared" ca="1" si="15"/>
        <v/>
      </c>
      <c r="AA49" t="b">
        <f t="shared" ca="1" si="16"/>
        <v>0</v>
      </c>
      <c r="AB49" s="1" t="str">
        <f t="shared" ca="1" si="33"/>
        <v/>
      </c>
      <c r="AC49" t="str">
        <f t="shared" ca="1" si="17"/>
        <v/>
      </c>
      <c r="AD49" t="str">
        <f t="shared" ca="1" si="34"/>
        <v/>
      </c>
      <c r="AE49" s="3" t="str">
        <f t="shared" ca="1" si="18"/>
        <v/>
      </c>
      <c r="AF49" s="1" t="str">
        <f t="shared" ca="1" si="19"/>
        <v/>
      </c>
      <c r="AG49" t="b">
        <f t="shared" ca="1" si="20"/>
        <v>0</v>
      </c>
      <c r="AH49" s="1" t="str">
        <f t="shared" ca="1" si="21"/>
        <v/>
      </c>
      <c r="AI49" t="b">
        <f t="shared" ca="1" si="22"/>
        <v>0</v>
      </c>
      <c r="AJ49" t="str">
        <f t="shared" ca="1" si="23"/>
        <v/>
      </c>
      <c r="AK49" t="b">
        <f t="shared" ca="1" si="24"/>
        <v>0</v>
      </c>
      <c r="AL49" t="b">
        <f t="shared" ca="1" si="25"/>
        <v>0</v>
      </c>
      <c r="AM49" t="str">
        <f t="shared" ca="1" si="26"/>
        <v/>
      </c>
      <c r="AN49" t="str">
        <f t="shared" ca="1" si="27"/>
        <v/>
      </c>
      <c r="AO49" t="b">
        <f t="shared" ca="1" si="28"/>
        <v>0</v>
      </c>
      <c r="AP49" t="str">
        <f t="shared" ca="1" si="29"/>
        <v/>
      </c>
      <c r="AQ49" t="b">
        <f t="shared" ca="1" si="30"/>
        <v>0</v>
      </c>
    </row>
    <row r="50" spans="1:43" x14ac:dyDescent="0.25">
      <c r="A50">
        <f t="shared" si="31"/>
        <v>49</v>
      </c>
      <c r="B50" t="str">
        <f t="shared" ca="1" si="0"/>
        <v>Q1517</v>
      </c>
      <c r="C50" s="1">
        <f t="shared" ca="1" si="32"/>
        <v>43701</v>
      </c>
      <c r="D50" t="str">
        <f t="shared" ca="1" si="1"/>
        <v>Mercades</v>
      </c>
      <c r="E50" t="s">
        <v>0</v>
      </c>
      <c r="F50" s="2">
        <f t="shared" ca="1" si="2"/>
        <v>11012</v>
      </c>
      <c r="G50" s="2">
        <f t="shared" ca="1" si="3"/>
        <v>67</v>
      </c>
      <c r="H50" t="s">
        <v>1</v>
      </c>
      <c r="I50" s="2">
        <f t="shared" ca="1" si="4"/>
        <v>1393</v>
      </c>
      <c r="J50" s="2">
        <f t="shared" ca="1" si="5"/>
        <v>117</v>
      </c>
      <c r="K50" s="2">
        <f t="shared" ca="1" si="6"/>
        <v>138</v>
      </c>
      <c r="L50" s="2">
        <f t="shared" ca="1" si="7"/>
        <v>11217</v>
      </c>
      <c r="M50" s="1">
        <f t="shared" ca="1" si="8"/>
        <v>43485</v>
      </c>
      <c r="N50" s="3">
        <v>0</v>
      </c>
      <c r="O50" t="str">
        <f t="shared" ca="1" si="9"/>
        <v/>
      </c>
      <c r="P50" t="str">
        <f t="shared" ca="1" si="9"/>
        <v>blue</v>
      </c>
      <c r="R50" t="s">
        <v>98</v>
      </c>
      <c r="S50" t="str">
        <f t="shared" ca="1" si="10"/>
        <v>Global</v>
      </c>
      <c r="T50" t="str">
        <f t="shared" ca="1" si="11"/>
        <v>07597907163</v>
      </c>
      <c r="U50" t="s">
        <v>99</v>
      </c>
      <c r="V50" t="str">
        <f t="shared" ca="1" si="12"/>
        <v>Funder2</v>
      </c>
      <c r="W50" t="str">
        <f t="shared" si="13"/>
        <v>Santina Scheff CW9 5RN</v>
      </c>
      <c r="Y50" t="str">
        <f t="shared" ca="1" si="14"/>
        <v>awaiting global confirmation</v>
      </c>
      <c r="Z50" s="1">
        <f t="shared" ca="1" si="15"/>
        <v>44186</v>
      </c>
      <c r="AA50" t="b">
        <f t="shared" ca="1" si="16"/>
        <v>1</v>
      </c>
      <c r="AB50" s="1">
        <f t="shared" ca="1" si="33"/>
        <v>44126</v>
      </c>
      <c r="AC50" t="str">
        <f t="shared" ca="1" si="17"/>
        <v>Mike</v>
      </c>
      <c r="AD50" t="str">
        <f t="shared" ca="1" si="34"/>
        <v>VW37 SV</v>
      </c>
      <c r="AE50" s="3">
        <f t="shared" ca="1" si="18"/>
        <v>5115987642</v>
      </c>
      <c r="AF50" s="1">
        <f t="shared" ca="1" si="19"/>
        <v>44201</v>
      </c>
      <c r="AG50" t="b">
        <f t="shared" ca="1" si="20"/>
        <v>0</v>
      </c>
      <c r="AH50" s="1" t="str">
        <f t="shared" ca="1" si="21"/>
        <v/>
      </c>
      <c r="AI50" t="b">
        <f t="shared" ca="1" si="22"/>
        <v>0</v>
      </c>
      <c r="AJ50" t="str">
        <f t="shared" ca="1" si="23"/>
        <v/>
      </c>
      <c r="AK50" t="b">
        <f t="shared" ca="1" si="24"/>
        <v>0</v>
      </c>
      <c r="AL50" t="b">
        <f t="shared" ca="1" si="25"/>
        <v>0</v>
      </c>
      <c r="AM50" t="str">
        <f t="shared" ca="1" si="26"/>
        <v/>
      </c>
      <c r="AN50" t="str">
        <f t="shared" ca="1" si="27"/>
        <v/>
      </c>
      <c r="AO50" t="b">
        <f t="shared" ca="1" si="28"/>
        <v>0</v>
      </c>
      <c r="AP50" t="str">
        <f t="shared" ca="1" si="29"/>
        <v/>
      </c>
      <c r="AQ50" t="b">
        <f t="shared" ca="1" si="30"/>
        <v>0</v>
      </c>
    </row>
    <row r="51" spans="1:43" x14ac:dyDescent="0.25">
      <c r="A51">
        <f t="shared" si="31"/>
        <v>50</v>
      </c>
      <c r="B51" t="str">
        <f t="shared" ca="1" si="0"/>
        <v>Q5580</v>
      </c>
      <c r="C51" s="1">
        <f t="shared" ca="1" si="32"/>
        <v>43526</v>
      </c>
      <c r="D51" t="str">
        <f t="shared" ca="1" si="1"/>
        <v>VW</v>
      </c>
      <c r="E51" t="s">
        <v>0</v>
      </c>
      <c r="F51" s="2">
        <f t="shared" ca="1" si="2"/>
        <v>7775</v>
      </c>
      <c r="G51" s="2">
        <f t="shared" ca="1" si="3"/>
        <v>200</v>
      </c>
      <c r="H51" t="s">
        <v>1</v>
      </c>
      <c r="I51" s="2">
        <f t="shared" ca="1" si="4"/>
        <v>1823</v>
      </c>
      <c r="J51" s="2">
        <f t="shared" ca="1" si="5"/>
        <v>46</v>
      </c>
      <c r="K51" s="2">
        <f t="shared" ca="1" si="6"/>
        <v>108</v>
      </c>
      <c r="L51" s="2">
        <f t="shared" ca="1" si="7"/>
        <v>8083</v>
      </c>
      <c r="M51" s="1" t="str">
        <f t="shared" ca="1" si="8"/>
        <v/>
      </c>
      <c r="N51" s="3">
        <v>0</v>
      </c>
      <c r="O51" t="str">
        <f t="shared" ca="1" si="9"/>
        <v>green</v>
      </c>
      <c r="P51" t="str">
        <f t="shared" ca="1" si="9"/>
        <v>white</v>
      </c>
      <c r="R51" t="s">
        <v>100</v>
      </c>
      <c r="S51" t="str">
        <f t="shared" ca="1" si="10"/>
        <v>Co-op</v>
      </c>
      <c r="T51" t="str">
        <f t="shared" ca="1" si="11"/>
        <v>07697862622</v>
      </c>
      <c r="U51" t="s">
        <v>101</v>
      </c>
      <c r="V51" t="str">
        <f t="shared" ca="1" si="12"/>
        <v>Funder3</v>
      </c>
      <c r="W51" t="str">
        <f t="shared" si="13"/>
        <v>Jennell Barber SW9 9PX</v>
      </c>
      <c r="Y51" t="str">
        <f t="shared" ca="1" si="14"/>
        <v>new</v>
      </c>
      <c r="Z51" s="1" t="str">
        <f t="shared" ca="1" si="15"/>
        <v/>
      </c>
      <c r="AA51" t="b">
        <f t="shared" ca="1" si="16"/>
        <v>0</v>
      </c>
      <c r="AB51" s="1" t="str">
        <f t="shared" ca="1" si="33"/>
        <v/>
      </c>
      <c r="AC51" t="str">
        <f t="shared" ca="1" si="17"/>
        <v/>
      </c>
      <c r="AD51" t="str">
        <f t="shared" ca="1" si="34"/>
        <v/>
      </c>
      <c r="AE51" s="3" t="str">
        <f t="shared" ca="1" si="18"/>
        <v/>
      </c>
      <c r="AF51" s="1" t="str">
        <f t="shared" ca="1" si="19"/>
        <v/>
      </c>
      <c r="AG51" t="b">
        <f t="shared" ca="1" si="20"/>
        <v>0</v>
      </c>
      <c r="AH51" s="1" t="str">
        <f t="shared" ca="1" si="21"/>
        <v/>
      </c>
      <c r="AI51" t="b">
        <f t="shared" ca="1" si="22"/>
        <v>0</v>
      </c>
      <c r="AJ51" t="str">
        <f t="shared" ca="1" si="23"/>
        <v/>
      </c>
      <c r="AK51" t="b">
        <f t="shared" ca="1" si="24"/>
        <v>0</v>
      </c>
      <c r="AL51" t="b">
        <f t="shared" ca="1" si="25"/>
        <v>0</v>
      </c>
      <c r="AM51" t="str">
        <f t="shared" ca="1" si="26"/>
        <v/>
      </c>
      <c r="AN51" t="str">
        <f t="shared" ca="1" si="27"/>
        <v/>
      </c>
      <c r="AO51" t="b">
        <f t="shared" ca="1" si="28"/>
        <v>0</v>
      </c>
      <c r="AP51" t="str">
        <f t="shared" ca="1" si="29"/>
        <v/>
      </c>
      <c r="AQ51" t="b">
        <f t="shared" ca="1" si="30"/>
        <v>0</v>
      </c>
    </row>
    <row r="52" spans="1:43" x14ac:dyDescent="0.25">
      <c r="A52">
        <f t="shared" si="31"/>
        <v>51</v>
      </c>
      <c r="B52" t="str">
        <f t="shared" ca="1" si="0"/>
        <v>Q1159</v>
      </c>
      <c r="C52" s="1">
        <f t="shared" ca="1" si="32"/>
        <v>43680</v>
      </c>
      <c r="D52" t="str">
        <f t="shared" ca="1" si="1"/>
        <v>Mercades</v>
      </c>
      <c r="E52" t="s">
        <v>0</v>
      </c>
      <c r="F52" s="2">
        <f t="shared" ca="1" si="2"/>
        <v>6684</v>
      </c>
      <c r="G52" s="2">
        <f t="shared" ca="1" si="3"/>
        <v>172</v>
      </c>
      <c r="H52" t="s">
        <v>1</v>
      </c>
      <c r="I52" s="2">
        <f t="shared" ca="1" si="4"/>
        <v>1292</v>
      </c>
      <c r="J52" s="2">
        <f t="shared" ca="1" si="5"/>
        <v>38</v>
      </c>
      <c r="K52" s="2">
        <f t="shared" ca="1" si="6"/>
        <v>174</v>
      </c>
      <c r="L52" s="2">
        <f t="shared" ca="1" si="7"/>
        <v>7030</v>
      </c>
      <c r="M52" s="1">
        <f t="shared" ca="1" si="8"/>
        <v>43568</v>
      </c>
      <c r="N52" s="3">
        <v>0</v>
      </c>
      <c r="O52" t="str">
        <f t="shared" ca="1" si="9"/>
        <v>green</v>
      </c>
      <c r="P52" t="str">
        <f t="shared" ca="1" si="9"/>
        <v>green</v>
      </c>
      <c r="R52" t="s">
        <v>102</v>
      </c>
      <c r="S52" t="str">
        <f t="shared" ca="1" si="10"/>
        <v>PwC</v>
      </c>
      <c r="T52" t="str">
        <f t="shared" ca="1" si="11"/>
        <v>07735636224</v>
      </c>
      <c r="U52" t="s">
        <v>103</v>
      </c>
      <c r="V52" t="str">
        <f t="shared" ca="1" si="12"/>
        <v>Global Vans</v>
      </c>
      <c r="W52" t="str">
        <f t="shared" si="13"/>
        <v>Isis Wrede WC2N 4LL</v>
      </c>
      <c r="Y52" t="str">
        <f t="shared" ca="1" si="14"/>
        <v>awaiting global confirmation</v>
      </c>
      <c r="Z52" s="1">
        <f t="shared" ca="1" si="15"/>
        <v>44171</v>
      </c>
      <c r="AA52" t="b">
        <f t="shared" ca="1" si="16"/>
        <v>1</v>
      </c>
      <c r="AB52" s="1">
        <f t="shared" ca="1" si="33"/>
        <v>44111</v>
      </c>
      <c r="AC52" t="str">
        <f t="shared" ca="1" si="17"/>
        <v>Mike</v>
      </c>
      <c r="AD52" t="str">
        <f t="shared" ca="1" si="34"/>
        <v>VZ3 ZY</v>
      </c>
      <c r="AE52" s="3">
        <f t="shared" ca="1" si="18"/>
        <v>4583833156</v>
      </c>
      <c r="AF52" s="1">
        <f t="shared" ca="1" si="19"/>
        <v>44186</v>
      </c>
      <c r="AG52" t="b">
        <f t="shared" ca="1" si="20"/>
        <v>0</v>
      </c>
      <c r="AH52" s="1" t="str">
        <f t="shared" ca="1" si="21"/>
        <v/>
      </c>
      <c r="AI52" t="b">
        <f t="shared" ca="1" si="22"/>
        <v>0</v>
      </c>
      <c r="AJ52" t="str">
        <f t="shared" ca="1" si="23"/>
        <v/>
      </c>
      <c r="AK52" t="b">
        <f t="shared" ca="1" si="24"/>
        <v>0</v>
      </c>
      <c r="AL52" t="b">
        <f t="shared" ca="1" si="25"/>
        <v>0</v>
      </c>
      <c r="AM52" t="str">
        <f t="shared" ca="1" si="26"/>
        <v/>
      </c>
      <c r="AN52" t="str">
        <f t="shared" ca="1" si="27"/>
        <v/>
      </c>
      <c r="AO52" t="b">
        <f t="shared" ca="1" si="28"/>
        <v>0</v>
      </c>
      <c r="AP52" t="str">
        <f t="shared" ca="1" si="29"/>
        <v/>
      </c>
      <c r="AQ52" t="b">
        <f t="shared" ca="1" si="30"/>
        <v>0</v>
      </c>
    </row>
    <row r="53" spans="1:43" x14ac:dyDescent="0.25">
      <c r="A53">
        <f t="shared" si="31"/>
        <v>52</v>
      </c>
      <c r="B53" t="str">
        <f t="shared" ca="1" si="0"/>
        <v>Q1180</v>
      </c>
      <c r="C53" s="1">
        <f t="shared" ca="1" si="32"/>
        <v>43639</v>
      </c>
      <c r="D53" t="str">
        <f t="shared" ca="1" si="1"/>
        <v>Ford</v>
      </c>
      <c r="E53" t="s">
        <v>0</v>
      </c>
      <c r="F53" s="2">
        <f t="shared" ca="1" si="2"/>
        <v>7777</v>
      </c>
      <c r="G53" s="2">
        <f t="shared" ca="1" si="3"/>
        <v>61</v>
      </c>
      <c r="H53" t="s">
        <v>1</v>
      </c>
      <c r="I53" s="2">
        <f t="shared" ca="1" si="4"/>
        <v>1404</v>
      </c>
      <c r="J53" s="2">
        <f t="shared" ca="1" si="5"/>
        <v>127</v>
      </c>
      <c r="K53" s="2">
        <f t="shared" ca="1" si="6"/>
        <v>174</v>
      </c>
      <c r="L53" s="2">
        <f t="shared" ca="1" si="7"/>
        <v>8012</v>
      </c>
      <c r="M53" s="1">
        <f t="shared" ca="1" si="8"/>
        <v>43904</v>
      </c>
      <c r="N53" s="3">
        <v>0</v>
      </c>
      <c r="O53" t="str">
        <f t="shared" ca="1" si="9"/>
        <v>white</v>
      </c>
      <c r="P53" t="str">
        <f t="shared" ca="1" si="9"/>
        <v>red</v>
      </c>
      <c r="R53" t="s">
        <v>104</v>
      </c>
      <c r="S53" t="str">
        <f t="shared" ca="1" si="10"/>
        <v>Co-op</v>
      </c>
      <c r="T53" t="str">
        <f t="shared" ca="1" si="11"/>
        <v>07648274229</v>
      </c>
      <c r="U53" t="s">
        <v>105</v>
      </c>
      <c r="V53" t="str">
        <f t="shared" ca="1" si="12"/>
        <v>Funder2</v>
      </c>
      <c r="W53" t="str">
        <f t="shared" si="13"/>
        <v>Verona Glanton LS22 6AG</v>
      </c>
      <c r="Y53" t="str">
        <f t="shared" ca="1" si="14"/>
        <v>awaiting reg</v>
      </c>
      <c r="Z53" s="1" t="str">
        <f t="shared" ca="1" si="15"/>
        <v/>
      </c>
      <c r="AA53" t="b">
        <f t="shared" ca="1" si="16"/>
        <v>0</v>
      </c>
      <c r="AB53" s="1" t="str">
        <f t="shared" ca="1" si="33"/>
        <v/>
      </c>
      <c r="AC53" t="str">
        <f t="shared" ca="1" si="17"/>
        <v/>
      </c>
      <c r="AD53" t="str">
        <f t="shared" ca="1" si="34"/>
        <v/>
      </c>
      <c r="AE53" s="3" t="str">
        <f t="shared" ca="1" si="18"/>
        <v/>
      </c>
      <c r="AF53" s="1" t="str">
        <f t="shared" ca="1" si="19"/>
        <v/>
      </c>
      <c r="AG53" t="b">
        <f t="shared" ca="1" si="20"/>
        <v>0</v>
      </c>
      <c r="AH53" s="1" t="str">
        <f t="shared" ca="1" si="21"/>
        <v/>
      </c>
      <c r="AI53" t="b">
        <f t="shared" ca="1" si="22"/>
        <v>0</v>
      </c>
      <c r="AJ53" t="str">
        <f t="shared" ca="1" si="23"/>
        <v/>
      </c>
      <c r="AK53" t="b">
        <f t="shared" ca="1" si="24"/>
        <v>0</v>
      </c>
      <c r="AL53" t="b">
        <f t="shared" ca="1" si="25"/>
        <v>0</v>
      </c>
      <c r="AM53" t="str">
        <f t="shared" ca="1" si="26"/>
        <v/>
      </c>
      <c r="AN53" t="str">
        <f t="shared" ca="1" si="27"/>
        <v/>
      </c>
      <c r="AO53" t="b">
        <f t="shared" ca="1" si="28"/>
        <v>0</v>
      </c>
      <c r="AP53" t="str">
        <f t="shared" ca="1" si="29"/>
        <v/>
      </c>
      <c r="AQ53" t="b">
        <f t="shared" ca="1" si="30"/>
        <v>0</v>
      </c>
    </row>
    <row r="54" spans="1:43" x14ac:dyDescent="0.25">
      <c r="A54">
        <f t="shared" si="31"/>
        <v>53</v>
      </c>
      <c r="B54" t="str">
        <f t="shared" ca="1" si="0"/>
        <v>Q6729</v>
      </c>
      <c r="C54" s="1">
        <f t="shared" ca="1" si="32"/>
        <v>43590</v>
      </c>
      <c r="D54" t="str">
        <f t="shared" ca="1" si="1"/>
        <v>VW</v>
      </c>
      <c r="E54" t="s">
        <v>0</v>
      </c>
      <c r="F54" s="2">
        <f t="shared" ca="1" si="2"/>
        <v>11918</v>
      </c>
      <c r="G54" s="2">
        <f t="shared" ca="1" si="3"/>
        <v>134</v>
      </c>
      <c r="H54" t="s">
        <v>1</v>
      </c>
      <c r="I54" s="2">
        <f t="shared" ca="1" si="4"/>
        <v>1633</v>
      </c>
      <c r="J54" s="2">
        <f t="shared" ca="1" si="5"/>
        <v>119</v>
      </c>
      <c r="K54" s="2">
        <f t="shared" ca="1" si="6"/>
        <v>171</v>
      </c>
      <c r="L54" s="2">
        <f t="shared" ca="1" si="7"/>
        <v>12223</v>
      </c>
      <c r="M54" s="1">
        <f t="shared" ca="1" si="8"/>
        <v>43866</v>
      </c>
      <c r="N54" s="3">
        <v>0</v>
      </c>
      <c r="O54" t="str">
        <f t="shared" ca="1" si="9"/>
        <v>green</v>
      </c>
      <c r="P54" t="str">
        <f t="shared" ca="1" si="9"/>
        <v>green</v>
      </c>
      <c r="R54" t="s">
        <v>106</v>
      </c>
      <c r="S54" t="str">
        <f t="shared" ca="1" si="10"/>
        <v>PwC</v>
      </c>
      <c r="T54" t="str">
        <f t="shared" ca="1" si="11"/>
        <v>07319973732</v>
      </c>
      <c r="U54" t="s">
        <v>107</v>
      </c>
      <c r="V54" t="str">
        <f t="shared" ca="1" si="12"/>
        <v>Global Vans</v>
      </c>
      <c r="W54" t="str">
        <f t="shared" si="13"/>
        <v>Maggie Vieyra CB22 4RD</v>
      </c>
      <c r="Y54" t="str">
        <f t="shared" ca="1" si="14"/>
        <v>delivery date requested</v>
      </c>
      <c r="Z54" s="1">
        <f t="shared" ca="1" si="15"/>
        <v>44051</v>
      </c>
      <c r="AA54" t="b">
        <f t="shared" ca="1" si="16"/>
        <v>0</v>
      </c>
      <c r="AB54" s="1" t="str">
        <f t="shared" ca="1" si="33"/>
        <v/>
      </c>
      <c r="AC54" t="str">
        <f t="shared" ca="1" si="17"/>
        <v/>
      </c>
      <c r="AD54" t="str">
        <f t="shared" ca="1" si="34"/>
        <v>WP37 JX</v>
      </c>
      <c r="AE54" s="3">
        <f t="shared" ca="1" si="18"/>
        <v>3339755865</v>
      </c>
      <c r="AF54" s="1" t="str">
        <f t="shared" ca="1" si="19"/>
        <v/>
      </c>
      <c r="AG54" t="b">
        <f t="shared" ca="1" si="20"/>
        <v>0</v>
      </c>
      <c r="AH54" s="1" t="str">
        <f t="shared" ca="1" si="21"/>
        <v/>
      </c>
      <c r="AI54" t="b">
        <f t="shared" ca="1" si="22"/>
        <v>0</v>
      </c>
      <c r="AJ54" t="str">
        <f t="shared" ca="1" si="23"/>
        <v/>
      </c>
      <c r="AK54" t="b">
        <f t="shared" ca="1" si="24"/>
        <v>0</v>
      </c>
      <c r="AL54" t="b">
        <f t="shared" ca="1" si="25"/>
        <v>0</v>
      </c>
      <c r="AM54" t="str">
        <f t="shared" ca="1" si="26"/>
        <v/>
      </c>
      <c r="AN54" t="str">
        <f t="shared" ca="1" si="27"/>
        <v/>
      </c>
      <c r="AO54" t="b">
        <f t="shared" ca="1" si="28"/>
        <v>0</v>
      </c>
      <c r="AP54" t="str">
        <f t="shared" ca="1" si="29"/>
        <v/>
      </c>
      <c r="AQ54" t="b">
        <f t="shared" ca="1" si="30"/>
        <v>0</v>
      </c>
    </row>
    <row r="55" spans="1:43" x14ac:dyDescent="0.25">
      <c r="A55">
        <f t="shared" si="31"/>
        <v>54</v>
      </c>
      <c r="B55" t="str">
        <f t="shared" ca="1" si="0"/>
        <v>Q5304</v>
      </c>
      <c r="C55" s="1">
        <f t="shared" ca="1" si="32"/>
        <v>43807</v>
      </c>
      <c r="D55" t="str">
        <f t="shared" ca="1" si="1"/>
        <v>Nissan</v>
      </c>
      <c r="E55" t="s">
        <v>0</v>
      </c>
      <c r="F55" s="2">
        <f t="shared" ca="1" si="2"/>
        <v>11637</v>
      </c>
      <c r="G55" s="2">
        <f t="shared" ca="1" si="3"/>
        <v>177</v>
      </c>
      <c r="H55" t="s">
        <v>1</v>
      </c>
      <c r="I55" s="2">
        <f t="shared" ca="1" si="4"/>
        <v>1643</v>
      </c>
      <c r="J55" s="2">
        <f t="shared" ca="1" si="5"/>
        <v>93</v>
      </c>
      <c r="K55" s="2">
        <f t="shared" ca="1" si="6"/>
        <v>192</v>
      </c>
      <c r="L55" s="2">
        <f t="shared" ca="1" si="7"/>
        <v>12006</v>
      </c>
      <c r="M55" s="1" t="str">
        <f t="shared" ca="1" si="8"/>
        <v/>
      </c>
      <c r="N55" s="3">
        <v>0</v>
      </c>
      <c r="O55" t="str">
        <f t="shared" ca="1" si="9"/>
        <v/>
      </c>
      <c r="P55" t="str">
        <f t="shared" ca="1" si="9"/>
        <v>white</v>
      </c>
      <c r="R55" t="s">
        <v>108</v>
      </c>
      <c r="S55" t="str">
        <f t="shared" ca="1" si="10"/>
        <v>PwC</v>
      </c>
      <c r="T55" t="str">
        <f t="shared" ca="1" si="11"/>
        <v>07982110454</v>
      </c>
      <c r="U55" t="s">
        <v>109</v>
      </c>
      <c r="V55" t="str">
        <f t="shared" ca="1" si="12"/>
        <v>Funder3</v>
      </c>
      <c r="W55" t="str">
        <f t="shared" si="13"/>
        <v>Elyse Edie CO5 9UG</v>
      </c>
      <c r="Y55" t="str">
        <f t="shared" ca="1" si="14"/>
        <v>completed</v>
      </c>
      <c r="Z55" s="1">
        <f t="shared" ca="1" si="15"/>
        <v>44079</v>
      </c>
      <c r="AA55" t="b">
        <f t="shared" ca="1" si="16"/>
        <v>1</v>
      </c>
      <c r="AB55" s="1">
        <f t="shared" ca="1" si="33"/>
        <v>44019</v>
      </c>
      <c r="AC55" t="str">
        <f t="shared" ca="1" si="17"/>
        <v>Mike</v>
      </c>
      <c r="AD55" t="str">
        <f t="shared" ca="1" si="34"/>
        <v>CC53 ZH</v>
      </c>
      <c r="AE55" s="3">
        <f t="shared" ca="1" si="18"/>
        <v>8327292568</v>
      </c>
      <c r="AF55" s="1">
        <f t="shared" ca="1" si="19"/>
        <v>44094</v>
      </c>
      <c r="AG55" t="b">
        <f t="shared" ca="1" si="20"/>
        <v>1</v>
      </c>
      <c r="AH55" s="1">
        <f t="shared" ca="1" si="21"/>
        <v>43629</v>
      </c>
      <c r="AI55" t="b">
        <f t="shared" ca="1" si="22"/>
        <v>1</v>
      </c>
      <c r="AJ55" t="str">
        <f t="shared" ca="1" si="23"/>
        <v>styles/assets/preview.pdf</v>
      </c>
      <c r="AK55" t="b">
        <f t="shared" ca="1" si="24"/>
        <v>1</v>
      </c>
      <c r="AL55" t="b">
        <f t="shared" ca="1" si="25"/>
        <v>1</v>
      </c>
      <c r="AM55" t="str">
        <f t="shared" ca="1" si="26"/>
        <v>styles/assets/preview.pdf</v>
      </c>
      <c r="AN55">
        <f t="shared" ca="1" si="27"/>
        <v>19</v>
      </c>
      <c r="AO55" t="b">
        <f t="shared" ca="1" si="28"/>
        <v>1</v>
      </c>
      <c r="AP55" t="str">
        <f t="shared" ca="1" si="29"/>
        <v>styles/assets/preview.pdf</v>
      </c>
      <c r="AQ55" t="b">
        <f t="shared" ca="1" si="30"/>
        <v>0</v>
      </c>
    </row>
    <row r="56" spans="1:43" x14ac:dyDescent="0.25">
      <c r="A56">
        <f t="shared" si="31"/>
        <v>55</v>
      </c>
      <c r="B56" t="str">
        <f t="shared" ca="1" si="0"/>
        <v>Q6966</v>
      </c>
      <c r="C56" s="1">
        <f t="shared" ca="1" si="32"/>
        <v>43686</v>
      </c>
      <c r="D56" t="str">
        <f t="shared" ca="1" si="1"/>
        <v>Ford</v>
      </c>
      <c r="E56" t="s">
        <v>0</v>
      </c>
      <c r="F56" s="2">
        <f t="shared" ca="1" si="2"/>
        <v>8299</v>
      </c>
      <c r="G56" s="2">
        <f t="shared" ca="1" si="3"/>
        <v>9</v>
      </c>
      <c r="H56" t="s">
        <v>1</v>
      </c>
      <c r="I56" s="2">
        <f t="shared" ca="1" si="4"/>
        <v>1429</v>
      </c>
      <c r="J56" s="2">
        <f t="shared" ca="1" si="5"/>
        <v>237</v>
      </c>
      <c r="K56" s="2">
        <f t="shared" ca="1" si="6"/>
        <v>53</v>
      </c>
      <c r="L56" s="2">
        <f t="shared" ca="1" si="7"/>
        <v>8361</v>
      </c>
      <c r="M56" s="1" t="str">
        <f t="shared" ca="1" si="8"/>
        <v/>
      </c>
      <c r="N56" s="3">
        <v>0</v>
      </c>
      <c r="O56" t="str">
        <f t="shared" ca="1" si="9"/>
        <v>red</v>
      </c>
      <c r="P56" t="str">
        <f t="shared" ca="1" si="9"/>
        <v>blue</v>
      </c>
      <c r="R56" t="s">
        <v>110</v>
      </c>
      <c r="S56" t="str">
        <f t="shared" ca="1" si="10"/>
        <v>PwC</v>
      </c>
      <c r="T56" t="str">
        <f t="shared" ca="1" si="11"/>
        <v>07961764725</v>
      </c>
      <c r="U56" t="s">
        <v>111</v>
      </c>
      <c r="V56" t="str">
        <f t="shared" ca="1" si="12"/>
        <v>Global Vans</v>
      </c>
      <c r="W56" t="str">
        <f t="shared" si="13"/>
        <v>Marcene Huck RG8 8NL</v>
      </c>
      <c r="Y56" t="str">
        <f t="shared" ca="1" si="14"/>
        <v>completed</v>
      </c>
      <c r="Z56" s="1">
        <f t="shared" ca="1" si="15"/>
        <v>44124</v>
      </c>
      <c r="AA56" t="b">
        <f t="shared" ca="1" si="16"/>
        <v>1</v>
      </c>
      <c r="AB56" s="1">
        <f t="shared" ca="1" si="33"/>
        <v>44064</v>
      </c>
      <c r="AC56" t="str">
        <f t="shared" ca="1" si="17"/>
        <v>Dave</v>
      </c>
      <c r="AD56" t="str">
        <f t="shared" ca="1" si="34"/>
        <v>AN21 JL</v>
      </c>
      <c r="AE56" s="3">
        <f t="shared" ca="1" si="18"/>
        <v>3183384255</v>
      </c>
      <c r="AF56" s="1">
        <f t="shared" ca="1" si="19"/>
        <v>44139</v>
      </c>
      <c r="AG56" t="b">
        <f t="shared" ca="1" si="20"/>
        <v>1</v>
      </c>
      <c r="AH56" s="1">
        <f t="shared" ca="1" si="21"/>
        <v>43845</v>
      </c>
      <c r="AI56" t="b">
        <f t="shared" ca="1" si="22"/>
        <v>1</v>
      </c>
      <c r="AJ56" t="str">
        <f t="shared" ca="1" si="23"/>
        <v>styles/assets/preview.pdf</v>
      </c>
      <c r="AK56" t="b">
        <f t="shared" ca="1" si="24"/>
        <v>1</v>
      </c>
      <c r="AL56" t="b">
        <f t="shared" ca="1" si="25"/>
        <v>1</v>
      </c>
      <c r="AM56" t="str">
        <f t="shared" ca="1" si="26"/>
        <v>styles/assets/preview.pdf</v>
      </c>
      <c r="AN56">
        <f t="shared" ca="1" si="27"/>
        <v>48</v>
      </c>
      <c r="AO56" t="b">
        <f t="shared" ca="1" si="28"/>
        <v>1</v>
      </c>
      <c r="AP56" t="str">
        <f t="shared" ca="1" si="29"/>
        <v>styles/assets/preview.pdf</v>
      </c>
      <c r="AQ56" t="b">
        <f t="shared" ca="1" si="30"/>
        <v>1</v>
      </c>
    </row>
    <row r="57" spans="1:43" x14ac:dyDescent="0.25">
      <c r="A57">
        <f t="shared" si="31"/>
        <v>56</v>
      </c>
      <c r="B57" t="str">
        <f t="shared" ca="1" si="0"/>
        <v>Q5385</v>
      </c>
      <c r="C57" s="1">
        <f t="shared" ca="1" si="32"/>
        <v>43516</v>
      </c>
      <c r="D57" t="str">
        <f t="shared" ca="1" si="1"/>
        <v>Ford</v>
      </c>
      <c r="E57" t="s">
        <v>0</v>
      </c>
      <c r="F57" s="2">
        <f t="shared" ca="1" si="2"/>
        <v>11643</v>
      </c>
      <c r="G57" s="2">
        <f t="shared" ca="1" si="3"/>
        <v>12</v>
      </c>
      <c r="H57" t="s">
        <v>1</v>
      </c>
      <c r="I57" s="2">
        <f t="shared" ca="1" si="4"/>
        <v>1284</v>
      </c>
      <c r="J57" s="2">
        <f t="shared" ca="1" si="5"/>
        <v>257</v>
      </c>
      <c r="K57" s="2">
        <f t="shared" ca="1" si="6"/>
        <v>83</v>
      </c>
      <c r="L57" s="2">
        <f t="shared" ca="1" si="7"/>
        <v>11738</v>
      </c>
      <c r="M57" s="1">
        <f t="shared" ca="1" si="8"/>
        <v>43718</v>
      </c>
      <c r="N57" s="3">
        <v>0</v>
      </c>
      <c r="O57" t="str">
        <f t="shared" ca="1" si="9"/>
        <v>red</v>
      </c>
      <c r="P57" t="str">
        <f t="shared" ca="1" si="9"/>
        <v/>
      </c>
      <c r="R57" t="s">
        <v>112</v>
      </c>
      <c r="S57" t="str">
        <f t="shared" ca="1" si="10"/>
        <v>McDonalds</v>
      </c>
      <c r="T57" t="str">
        <f t="shared" ca="1" si="11"/>
        <v>07725881411</v>
      </c>
      <c r="U57" t="s">
        <v>113</v>
      </c>
      <c r="V57" t="str">
        <f t="shared" ca="1" si="12"/>
        <v>Global Vans</v>
      </c>
      <c r="W57" t="str">
        <f t="shared" si="13"/>
        <v>Hortense Vreeland S44 6EU</v>
      </c>
      <c r="Y57" t="str">
        <f t="shared" ca="1" si="14"/>
        <v>confirmed delivery</v>
      </c>
      <c r="Z57" s="1">
        <f t="shared" ca="1" si="15"/>
        <v>44056</v>
      </c>
      <c r="AA57" t="b">
        <f t="shared" ca="1" si="16"/>
        <v>1</v>
      </c>
      <c r="AB57" s="1">
        <f t="shared" ca="1" si="33"/>
        <v>43996</v>
      </c>
      <c r="AC57" t="str">
        <f t="shared" ca="1" si="17"/>
        <v>Dave</v>
      </c>
      <c r="AD57" t="str">
        <f t="shared" ca="1" si="34"/>
        <v>OB5 YL</v>
      </c>
      <c r="AE57" s="3">
        <f t="shared" ca="1" si="18"/>
        <v>9320768378</v>
      </c>
      <c r="AF57" s="1">
        <f t="shared" ca="1" si="19"/>
        <v>44071</v>
      </c>
      <c r="AG57" t="b">
        <f t="shared" ca="1" si="20"/>
        <v>1</v>
      </c>
      <c r="AH57" s="1" t="str">
        <f t="shared" ca="1" si="21"/>
        <v/>
      </c>
      <c r="AI57" t="b">
        <f t="shared" ca="1" si="22"/>
        <v>0</v>
      </c>
      <c r="AJ57" t="str">
        <f t="shared" ca="1" si="23"/>
        <v/>
      </c>
      <c r="AK57" t="b">
        <f t="shared" ca="1" si="24"/>
        <v>0</v>
      </c>
      <c r="AL57" t="b">
        <f t="shared" ca="1" si="25"/>
        <v>0</v>
      </c>
      <c r="AM57" t="str">
        <f t="shared" ca="1" si="26"/>
        <v/>
      </c>
      <c r="AN57" t="str">
        <f t="shared" ca="1" si="27"/>
        <v/>
      </c>
      <c r="AO57" t="b">
        <f t="shared" ca="1" si="28"/>
        <v>0</v>
      </c>
      <c r="AP57" t="str">
        <f t="shared" ca="1" si="29"/>
        <v/>
      </c>
      <c r="AQ57" t="b">
        <f t="shared" ca="1" si="30"/>
        <v>0</v>
      </c>
    </row>
    <row r="58" spans="1:43" x14ac:dyDescent="0.25">
      <c r="A58">
        <f t="shared" si="31"/>
        <v>57</v>
      </c>
      <c r="B58" t="str">
        <f t="shared" ca="1" si="0"/>
        <v>Q8827</v>
      </c>
      <c r="C58" s="1">
        <f t="shared" ca="1" si="32"/>
        <v>43493</v>
      </c>
      <c r="D58" t="str">
        <f t="shared" ca="1" si="1"/>
        <v>VW</v>
      </c>
      <c r="E58" t="s">
        <v>0</v>
      </c>
      <c r="F58" s="2">
        <f t="shared" ca="1" si="2"/>
        <v>10667</v>
      </c>
      <c r="G58" s="2">
        <f t="shared" ca="1" si="3"/>
        <v>109</v>
      </c>
      <c r="H58" t="s">
        <v>1</v>
      </c>
      <c r="I58" s="2">
        <f t="shared" ca="1" si="4"/>
        <v>1061</v>
      </c>
      <c r="J58" s="2">
        <f t="shared" ca="1" si="5"/>
        <v>28</v>
      </c>
      <c r="K58" s="2">
        <f t="shared" ca="1" si="6"/>
        <v>81</v>
      </c>
      <c r="L58" s="2">
        <f t="shared" ca="1" si="7"/>
        <v>10857</v>
      </c>
      <c r="M58" s="1">
        <f t="shared" ca="1" si="8"/>
        <v>43886</v>
      </c>
      <c r="N58" s="3">
        <v>0</v>
      </c>
      <c r="O58" t="str">
        <f t="shared" ca="1" si="9"/>
        <v/>
      </c>
      <c r="P58" t="str">
        <f t="shared" ca="1" si="9"/>
        <v/>
      </c>
      <c r="R58" t="s">
        <v>114</v>
      </c>
      <c r="S58" t="str">
        <f t="shared" ca="1" si="10"/>
        <v>Global</v>
      </c>
      <c r="T58" t="str">
        <f t="shared" ca="1" si="11"/>
        <v>07967805863</v>
      </c>
      <c r="U58" t="s">
        <v>115</v>
      </c>
      <c r="V58" t="str">
        <f t="shared" ca="1" si="12"/>
        <v>Funder2</v>
      </c>
      <c r="W58" t="str">
        <f t="shared" si="13"/>
        <v>Gemma Weddell SL7 1TB</v>
      </c>
      <c r="Y58" t="str">
        <f t="shared" ca="1" si="14"/>
        <v>completed</v>
      </c>
      <c r="Z58" s="1">
        <f t="shared" ca="1" si="15"/>
        <v>44161</v>
      </c>
      <c r="AA58" t="b">
        <f t="shared" ca="1" si="16"/>
        <v>1</v>
      </c>
      <c r="AB58" s="1">
        <f t="shared" ca="1" si="33"/>
        <v>44101</v>
      </c>
      <c r="AC58" t="str">
        <f t="shared" ca="1" si="17"/>
        <v>Dave</v>
      </c>
      <c r="AD58" t="str">
        <f t="shared" ca="1" si="34"/>
        <v>QD3 EM</v>
      </c>
      <c r="AE58" s="3">
        <f t="shared" ca="1" si="18"/>
        <v>6080907177</v>
      </c>
      <c r="AF58" s="1">
        <f t="shared" ca="1" si="19"/>
        <v>44176</v>
      </c>
      <c r="AG58" t="b">
        <f t="shared" ca="1" si="20"/>
        <v>1</v>
      </c>
      <c r="AH58" s="1">
        <f t="shared" ca="1" si="21"/>
        <v>43618</v>
      </c>
      <c r="AI58" t="b">
        <f t="shared" ca="1" si="22"/>
        <v>1</v>
      </c>
      <c r="AJ58" t="str">
        <f t="shared" ca="1" si="23"/>
        <v>styles/assets/preview.pdf</v>
      </c>
      <c r="AK58" t="b">
        <f t="shared" ca="1" si="24"/>
        <v>1</v>
      </c>
      <c r="AL58" t="b">
        <f t="shared" ca="1" si="25"/>
        <v>1</v>
      </c>
      <c r="AM58" t="str">
        <f t="shared" ca="1" si="26"/>
        <v>styles/assets/preview.pdf</v>
      </c>
      <c r="AN58">
        <f t="shared" ca="1" si="27"/>
        <v>95</v>
      </c>
      <c r="AO58" t="b">
        <f t="shared" ca="1" si="28"/>
        <v>1</v>
      </c>
      <c r="AP58" t="str">
        <f t="shared" ca="1" si="29"/>
        <v>styles/assets/preview.pdf</v>
      </c>
      <c r="AQ58" t="b">
        <f t="shared" ca="1" si="30"/>
        <v>1</v>
      </c>
    </row>
    <row r="59" spans="1:43" x14ac:dyDescent="0.25">
      <c r="A59">
        <f t="shared" si="31"/>
        <v>58</v>
      </c>
      <c r="B59" t="str">
        <f t="shared" ca="1" si="0"/>
        <v>Q7668</v>
      </c>
      <c r="C59" s="1">
        <f t="shared" ca="1" si="32"/>
        <v>43569</v>
      </c>
      <c r="D59" t="str">
        <f t="shared" ca="1" si="1"/>
        <v>Ford</v>
      </c>
      <c r="E59" t="s">
        <v>0</v>
      </c>
      <c r="F59" s="2">
        <f t="shared" ca="1" si="2"/>
        <v>8031</v>
      </c>
      <c r="G59" s="2">
        <f t="shared" ca="1" si="3"/>
        <v>192</v>
      </c>
      <c r="H59" t="s">
        <v>1</v>
      </c>
      <c r="I59" s="2">
        <f t="shared" ca="1" si="4"/>
        <v>1181</v>
      </c>
      <c r="J59" s="2">
        <f t="shared" ca="1" si="5"/>
        <v>76</v>
      </c>
      <c r="K59" s="2">
        <f t="shared" ca="1" si="6"/>
        <v>92</v>
      </c>
      <c r="L59" s="2">
        <f t="shared" ca="1" si="7"/>
        <v>8315</v>
      </c>
      <c r="M59" s="1" t="str">
        <f t="shared" ca="1" si="8"/>
        <v/>
      </c>
      <c r="N59" s="3">
        <v>0</v>
      </c>
      <c r="O59" t="str">
        <f t="shared" ca="1" si="9"/>
        <v/>
      </c>
      <c r="P59" t="str">
        <f t="shared" ca="1" si="9"/>
        <v>green</v>
      </c>
      <c r="R59" t="s">
        <v>116</v>
      </c>
      <c r="S59" t="str">
        <f t="shared" ca="1" si="10"/>
        <v>McDonalds</v>
      </c>
      <c r="T59" t="str">
        <f t="shared" ca="1" si="11"/>
        <v>07986745192</v>
      </c>
      <c r="U59" t="s">
        <v>117</v>
      </c>
      <c r="V59" t="str">
        <f t="shared" ca="1" si="12"/>
        <v>Funder1</v>
      </c>
      <c r="W59" t="str">
        <f t="shared" si="13"/>
        <v>Breanna Woolston B79 9DB</v>
      </c>
      <c r="Y59" t="str">
        <f t="shared" ca="1" si="14"/>
        <v>awaiting reg</v>
      </c>
      <c r="Z59" s="1" t="str">
        <f t="shared" ca="1" si="15"/>
        <v/>
      </c>
      <c r="AA59" t="b">
        <f t="shared" ca="1" si="16"/>
        <v>0</v>
      </c>
      <c r="AB59" s="1" t="str">
        <f t="shared" ca="1" si="33"/>
        <v/>
      </c>
      <c r="AC59" t="str">
        <f t="shared" ca="1" si="17"/>
        <v/>
      </c>
      <c r="AD59" t="str">
        <f t="shared" ca="1" si="34"/>
        <v/>
      </c>
      <c r="AE59" s="3" t="str">
        <f t="shared" ca="1" si="18"/>
        <v/>
      </c>
      <c r="AF59" s="1" t="str">
        <f t="shared" ca="1" si="19"/>
        <v/>
      </c>
      <c r="AG59" t="b">
        <f t="shared" ca="1" si="20"/>
        <v>0</v>
      </c>
      <c r="AH59" s="1" t="str">
        <f t="shared" ca="1" si="21"/>
        <v/>
      </c>
      <c r="AI59" t="b">
        <f t="shared" ca="1" si="22"/>
        <v>0</v>
      </c>
      <c r="AJ59" t="str">
        <f t="shared" ca="1" si="23"/>
        <v/>
      </c>
      <c r="AK59" t="b">
        <f t="shared" ca="1" si="24"/>
        <v>0</v>
      </c>
      <c r="AL59" t="b">
        <f t="shared" ca="1" si="25"/>
        <v>0</v>
      </c>
      <c r="AM59" t="str">
        <f t="shared" ca="1" si="26"/>
        <v/>
      </c>
      <c r="AN59" t="str">
        <f t="shared" ca="1" si="27"/>
        <v/>
      </c>
      <c r="AO59" t="b">
        <f t="shared" ca="1" si="28"/>
        <v>0</v>
      </c>
      <c r="AP59" t="str">
        <f t="shared" ca="1" si="29"/>
        <v/>
      </c>
      <c r="AQ59" t="b">
        <f t="shared" ca="1" si="30"/>
        <v>0</v>
      </c>
    </row>
    <row r="60" spans="1:43" x14ac:dyDescent="0.25">
      <c r="A60">
        <f t="shared" si="31"/>
        <v>59</v>
      </c>
      <c r="B60" t="str">
        <f t="shared" ca="1" si="0"/>
        <v>Q6783</v>
      </c>
      <c r="C60" s="1">
        <f t="shared" ca="1" si="32"/>
        <v>43884</v>
      </c>
      <c r="D60" t="str">
        <f t="shared" ca="1" si="1"/>
        <v>Mercades</v>
      </c>
      <c r="E60" t="s">
        <v>0</v>
      </c>
      <c r="F60" s="2">
        <f t="shared" ca="1" si="2"/>
        <v>10159</v>
      </c>
      <c r="G60" s="2">
        <f t="shared" ca="1" si="3"/>
        <v>86</v>
      </c>
      <c r="H60" t="s">
        <v>1</v>
      </c>
      <c r="I60" s="2">
        <f t="shared" ca="1" si="4"/>
        <v>880</v>
      </c>
      <c r="J60" s="2">
        <f t="shared" ca="1" si="5"/>
        <v>174</v>
      </c>
      <c r="K60" s="2">
        <f t="shared" ca="1" si="6"/>
        <v>21</v>
      </c>
      <c r="L60" s="2">
        <f t="shared" ca="1" si="7"/>
        <v>10266</v>
      </c>
      <c r="M60" s="1" t="str">
        <f t="shared" ca="1" si="8"/>
        <v/>
      </c>
      <c r="N60" s="3">
        <v>0</v>
      </c>
      <c r="O60" t="str">
        <f t="shared" ca="1" si="9"/>
        <v/>
      </c>
      <c r="P60" t="str">
        <f t="shared" ca="1" si="9"/>
        <v>green</v>
      </c>
      <c r="R60" t="s">
        <v>118</v>
      </c>
      <c r="S60" t="str">
        <f t="shared" ca="1" si="10"/>
        <v>Global</v>
      </c>
      <c r="T60" t="str">
        <f t="shared" ca="1" si="11"/>
        <v>07918692349</v>
      </c>
      <c r="U60" t="s">
        <v>119</v>
      </c>
      <c r="V60" t="str">
        <f t="shared" ca="1" si="12"/>
        <v>Global Vans</v>
      </c>
      <c r="W60" t="str">
        <f t="shared" si="13"/>
        <v>Mariette Pedro G45 0PW</v>
      </c>
      <c r="Y60" t="str">
        <f t="shared" ca="1" si="14"/>
        <v>delivery date requested</v>
      </c>
      <c r="Z60" s="1">
        <f t="shared" ca="1" si="15"/>
        <v>43990</v>
      </c>
      <c r="AA60" t="b">
        <f t="shared" ca="1" si="16"/>
        <v>1</v>
      </c>
      <c r="AB60" s="1">
        <f t="shared" ca="1" si="33"/>
        <v>43930</v>
      </c>
      <c r="AC60" t="str">
        <f t="shared" ca="1" si="17"/>
        <v>Dave</v>
      </c>
      <c r="AD60" t="str">
        <f t="shared" ca="1" si="34"/>
        <v>KX40 LO</v>
      </c>
      <c r="AE60" s="3">
        <f t="shared" ca="1" si="18"/>
        <v>5659466767</v>
      </c>
      <c r="AF60" s="1" t="str">
        <f t="shared" ca="1" si="19"/>
        <v/>
      </c>
      <c r="AG60" t="b">
        <f t="shared" ca="1" si="20"/>
        <v>0</v>
      </c>
      <c r="AH60" s="1" t="str">
        <f t="shared" ca="1" si="21"/>
        <v/>
      </c>
      <c r="AI60" t="b">
        <f t="shared" ca="1" si="22"/>
        <v>0</v>
      </c>
      <c r="AJ60" t="str">
        <f t="shared" ca="1" si="23"/>
        <v/>
      </c>
      <c r="AK60" t="b">
        <f t="shared" ca="1" si="24"/>
        <v>0</v>
      </c>
      <c r="AL60" t="b">
        <f t="shared" ca="1" si="25"/>
        <v>0</v>
      </c>
      <c r="AM60" t="str">
        <f t="shared" ca="1" si="26"/>
        <v/>
      </c>
      <c r="AN60" t="str">
        <f t="shared" ca="1" si="27"/>
        <v/>
      </c>
      <c r="AO60" t="b">
        <f t="shared" ca="1" si="28"/>
        <v>0</v>
      </c>
      <c r="AP60" t="str">
        <f t="shared" ca="1" si="29"/>
        <v/>
      </c>
      <c r="AQ60" t="b">
        <f t="shared" ca="1" si="30"/>
        <v>0</v>
      </c>
    </row>
    <row r="61" spans="1:43" x14ac:dyDescent="0.25">
      <c r="A61">
        <f t="shared" si="31"/>
        <v>60</v>
      </c>
      <c r="B61" t="str">
        <f t="shared" ca="1" si="0"/>
        <v>Q4385</v>
      </c>
      <c r="C61" s="1">
        <f t="shared" ca="1" si="32"/>
        <v>43701</v>
      </c>
      <c r="D61" t="str">
        <f t="shared" ca="1" si="1"/>
        <v>VW</v>
      </c>
      <c r="E61" t="s">
        <v>0</v>
      </c>
      <c r="F61" s="2">
        <f t="shared" ca="1" si="2"/>
        <v>9716</v>
      </c>
      <c r="G61" s="2">
        <f t="shared" ca="1" si="3"/>
        <v>12</v>
      </c>
      <c r="H61" t="s">
        <v>1</v>
      </c>
      <c r="I61" s="2">
        <f t="shared" ca="1" si="4"/>
        <v>1442</v>
      </c>
      <c r="J61" s="2">
        <f t="shared" ca="1" si="5"/>
        <v>58</v>
      </c>
      <c r="K61" s="2">
        <f t="shared" ca="1" si="6"/>
        <v>185</v>
      </c>
      <c r="L61" s="2">
        <f t="shared" ca="1" si="7"/>
        <v>9913</v>
      </c>
      <c r="M61" s="1" t="str">
        <f t="shared" ca="1" si="8"/>
        <v/>
      </c>
      <c r="N61" s="3">
        <v>0</v>
      </c>
      <c r="O61" t="str">
        <f t="shared" ca="1" si="9"/>
        <v>red</v>
      </c>
      <c r="P61" t="str">
        <f t="shared" ca="1" si="9"/>
        <v>blue</v>
      </c>
      <c r="R61" t="s">
        <v>120</v>
      </c>
      <c r="S61" t="str">
        <f t="shared" ca="1" si="10"/>
        <v>McDonalds</v>
      </c>
      <c r="T61" t="str">
        <f t="shared" ca="1" si="11"/>
        <v>07680580011</v>
      </c>
      <c r="U61" t="s">
        <v>121</v>
      </c>
      <c r="V61" t="str">
        <f t="shared" ca="1" si="12"/>
        <v>Funder1</v>
      </c>
      <c r="W61" t="str">
        <f t="shared" si="13"/>
        <v>Erik Gately CM2 8UF</v>
      </c>
      <c r="Y61" t="str">
        <f t="shared" ca="1" si="14"/>
        <v>awaiting reg</v>
      </c>
      <c r="Z61" s="1" t="str">
        <f t="shared" ca="1" si="15"/>
        <v/>
      </c>
      <c r="AA61" t="b">
        <f t="shared" ca="1" si="16"/>
        <v>0</v>
      </c>
      <c r="AB61" s="1" t="str">
        <f t="shared" ca="1" si="33"/>
        <v/>
      </c>
      <c r="AC61" t="str">
        <f t="shared" ca="1" si="17"/>
        <v/>
      </c>
      <c r="AD61" t="str">
        <f t="shared" ca="1" si="34"/>
        <v/>
      </c>
      <c r="AE61" s="3" t="str">
        <f t="shared" ca="1" si="18"/>
        <v/>
      </c>
      <c r="AF61" s="1" t="str">
        <f t="shared" ca="1" si="19"/>
        <v/>
      </c>
      <c r="AG61" t="b">
        <f t="shared" ca="1" si="20"/>
        <v>0</v>
      </c>
      <c r="AH61" s="1" t="str">
        <f t="shared" ca="1" si="21"/>
        <v/>
      </c>
      <c r="AI61" t="b">
        <f t="shared" ca="1" si="22"/>
        <v>0</v>
      </c>
      <c r="AJ61" t="str">
        <f t="shared" ca="1" si="23"/>
        <v/>
      </c>
      <c r="AK61" t="b">
        <f t="shared" ca="1" si="24"/>
        <v>0</v>
      </c>
      <c r="AL61" t="b">
        <f t="shared" ca="1" si="25"/>
        <v>0</v>
      </c>
      <c r="AM61" t="str">
        <f t="shared" ca="1" si="26"/>
        <v/>
      </c>
      <c r="AN61" t="str">
        <f t="shared" ca="1" si="27"/>
        <v/>
      </c>
      <c r="AO61" t="b">
        <f t="shared" ca="1" si="28"/>
        <v>0</v>
      </c>
      <c r="AP61" t="str">
        <f t="shared" ca="1" si="29"/>
        <v/>
      </c>
      <c r="AQ61" t="b">
        <f t="shared" ca="1" si="30"/>
        <v>0</v>
      </c>
    </row>
    <row r="62" spans="1:43" x14ac:dyDescent="0.25">
      <c r="A62">
        <f t="shared" si="31"/>
        <v>61</v>
      </c>
      <c r="B62" t="str">
        <f t="shared" ca="1" si="0"/>
        <v>Q5361</v>
      </c>
      <c r="C62" s="1">
        <f t="shared" ca="1" si="32"/>
        <v>43559</v>
      </c>
      <c r="D62" t="str">
        <f t="shared" ca="1" si="1"/>
        <v>VW</v>
      </c>
      <c r="E62" t="s">
        <v>0</v>
      </c>
      <c r="F62" s="2">
        <f t="shared" ca="1" si="2"/>
        <v>5425</v>
      </c>
      <c r="G62" s="2">
        <f t="shared" ca="1" si="3"/>
        <v>130</v>
      </c>
      <c r="H62" t="s">
        <v>1</v>
      </c>
      <c r="I62" s="2">
        <f t="shared" ca="1" si="4"/>
        <v>1995</v>
      </c>
      <c r="J62" s="2">
        <f t="shared" ca="1" si="5"/>
        <v>208</v>
      </c>
      <c r="K62" s="2">
        <f t="shared" ca="1" si="6"/>
        <v>55</v>
      </c>
      <c r="L62" s="2">
        <f t="shared" ca="1" si="7"/>
        <v>5610</v>
      </c>
      <c r="M62" s="1" t="str">
        <f t="shared" ca="1" si="8"/>
        <v/>
      </c>
      <c r="N62" s="3">
        <v>0</v>
      </c>
      <c r="O62" t="str">
        <f t="shared" ca="1" si="9"/>
        <v>red</v>
      </c>
      <c r="P62" t="str">
        <f t="shared" ca="1" si="9"/>
        <v>green</v>
      </c>
      <c r="R62" t="s">
        <v>122</v>
      </c>
      <c r="S62" t="str">
        <f t="shared" ca="1" si="10"/>
        <v>McDonalds</v>
      </c>
      <c r="T62" t="str">
        <f t="shared" ca="1" si="11"/>
        <v>07732347320</v>
      </c>
      <c r="U62" t="s">
        <v>123</v>
      </c>
      <c r="V62" t="str">
        <f t="shared" ca="1" si="12"/>
        <v>Funder2</v>
      </c>
      <c r="W62" t="str">
        <f t="shared" si="13"/>
        <v>Terica Pouliot HU13 0SP</v>
      </c>
      <c r="Y62" t="str">
        <f t="shared" ca="1" si="14"/>
        <v>awaiting global confirmation</v>
      </c>
      <c r="Z62" s="1">
        <f t="shared" ca="1" si="15"/>
        <v>44118</v>
      </c>
      <c r="AA62" t="b">
        <f t="shared" ca="1" si="16"/>
        <v>0</v>
      </c>
      <c r="AB62" s="1" t="str">
        <f t="shared" ca="1" si="33"/>
        <v/>
      </c>
      <c r="AC62" t="str">
        <f t="shared" ca="1" si="17"/>
        <v/>
      </c>
      <c r="AD62" t="str">
        <f t="shared" ca="1" si="34"/>
        <v>RI12 CC</v>
      </c>
      <c r="AE62" s="3">
        <f t="shared" ca="1" si="18"/>
        <v>9817598117</v>
      </c>
      <c r="AF62" s="1">
        <f t="shared" ca="1" si="19"/>
        <v>44133</v>
      </c>
      <c r="AG62" t="b">
        <f t="shared" ca="1" si="20"/>
        <v>0</v>
      </c>
      <c r="AH62" s="1" t="str">
        <f t="shared" ca="1" si="21"/>
        <v/>
      </c>
      <c r="AI62" t="b">
        <f t="shared" ca="1" si="22"/>
        <v>0</v>
      </c>
      <c r="AJ62" t="str">
        <f t="shared" ca="1" si="23"/>
        <v/>
      </c>
      <c r="AK62" t="b">
        <f t="shared" ca="1" si="24"/>
        <v>0</v>
      </c>
      <c r="AL62" t="b">
        <f t="shared" ca="1" si="25"/>
        <v>0</v>
      </c>
      <c r="AM62" t="str">
        <f t="shared" ca="1" si="26"/>
        <v/>
      </c>
      <c r="AN62" t="str">
        <f t="shared" ca="1" si="27"/>
        <v/>
      </c>
      <c r="AO62" t="b">
        <f t="shared" ca="1" si="28"/>
        <v>0</v>
      </c>
      <c r="AP62" t="str">
        <f t="shared" ca="1" si="29"/>
        <v/>
      </c>
      <c r="AQ62" t="b">
        <f t="shared" ca="1" si="30"/>
        <v>0</v>
      </c>
    </row>
    <row r="63" spans="1:43" x14ac:dyDescent="0.25">
      <c r="A63">
        <f t="shared" si="31"/>
        <v>62</v>
      </c>
      <c r="B63" t="str">
        <f t="shared" ca="1" si="0"/>
        <v>Q7439</v>
      </c>
      <c r="C63" s="1">
        <f t="shared" ca="1" si="32"/>
        <v>43726</v>
      </c>
      <c r="D63" t="str">
        <f t="shared" ca="1" si="1"/>
        <v>Ford</v>
      </c>
      <c r="E63" t="s">
        <v>0</v>
      </c>
      <c r="F63" s="2">
        <f t="shared" ca="1" si="2"/>
        <v>9935</v>
      </c>
      <c r="G63" s="2">
        <f t="shared" ca="1" si="3"/>
        <v>163</v>
      </c>
      <c r="H63" t="s">
        <v>1</v>
      </c>
      <c r="I63" s="2">
        <f t="shared" ca="1" si="4"/>
        <v>1450</v>
      </c>
      <c r="J63" s="2">
        <f t="shared" ca="1" si="5"/>
        <v>248</v>
      </c>
      <c r="K63" s="2">
        <f t="shared" ca="1" si="6"/>
        <v>86</v>
      </c>
      <c r="L63" s="2">
        <f t="shared" ca="1" si="7"/>
        <v>10184</v>
      </c>
      <c r="M63" s="1">
        <f t="shared" ca="1" si="8"/>
        <v>43492</v>
      </c>
      <c r="N63" s="3">
        <v>0</v>
      </c>
      <c r="O63" t="str">
        <f t="shared" ca="1" si="9"/>
        <v>green</v>
      </c>
      <c r="P63" t="str">
        <f t="shared" ca="1" si="9"/>
        <v>white</v>
      </c>
      <c r="R63" t="s">
        <v>124</v>
      </c>
      <c r="S63" t="str">
        <f t="shared" ca="1" si="10"/>
        <v>McDonalds</v>
      </c>
      <c r="T63" t="str">
        <f t="shared" ca="1" si="11"/>
        <v>07326058259</v>
      </c>
      <c r="U63" t="s">
        <v>125</v>
      </c>
      <c r="V63" t="str">
        <f t="shared" ca="1" si="12"/>
        <v>Funder3</v>
      </c>
      <c r="W63" t="str">
        <f t="shared" si="13"/>
        <v>Antonia Fleischmann SA8 4DU</v>
      </c>
      <c r="Y63" t="str">
        <f t="shared" ca="1" si="14"/>
        <v>awaiting reg</v>
      </c>
      <c r="Z63" s="1" t="str">
        <f t="shared" ca="1" si="15"/>
        <v/>
      </c>
      <c r="AA63" t="b">
        <f t="shared" ca="1" si="16"/>
        <v>0</v>
      </c>
      <c r="AB63" s="1" t="str">
        <f t="shared" ca="1" si="33"/>
        <v/>
      </c>
      <c r="AC63" t="str">
        <f t="shared" ca="1" si="17"/>
        <v/>
      </c>
      <c r="AD63" t="str">
        <f t="shared" ca="1" si="34"/>
        <v/>
      </c>
      <c r="AE63" s="3" t="str">
        <f t="shared" ca="1" si="18"/>
        <v/>
      </c>
      <c r="AF63" s="1" t="str">
        <f t="shared" ca="1" si="19"/>
        <v/>
      </c>
      <c r="AG63" t="b">
        <f t="shared" ca="1" si="20"/>
        <v>0</v>
      </c>
      <c r="AH63" s="1" t="str">
        <f t="shared" ca="1" si="21"/>
        <v/>
      </c>
      <c r="AI63" t="b">
        <f t="shared" ca="1" si="22"/>
        <v>0</v>
      </c>
      <c r="AJ63" t="str">
        <f t="shared" ca="1" si="23"/>
        <v/>
      </c>
      <c r="AK63" t="b">
        <f t="shared" ca="1" si="24"/>
        <v>0</v>
      </c>
      <c r="AL63" t="b">
        <f t="shared" ca="1" si="25"/>
        <v>0</v>
      </c>
      <c r="AM63" t="str">
        <f t="shared" ca="1" si="26"/>
        <v/>
      </c>
      <c r="AN63" t="str">
        <f t="shared" ca="1" si="27"/>
        <v/>
      </c>
      <c r="AO63" t="b">
        <f t="shared" ca="1" si="28"/>
        <v>0</v>
      </c>
      <c r="AP63" t="str">
        <f t="shared" ca="1" si="29"/>
        <v/>
      </c>
      <c r="AQ63" t="b">
        <f t="shared" ca="1" si="30"/>
        <v>0</v>
      </c>
    </row>
    <row r="64" spans="1:43" x14ac:dyDescent="0.25">
      <c r="A64">
        <f t="shared" si="31"/>
        <v>63</v>
      </c>
      <c r="B64" t="str">
        <f t="shared" ca="1" si="0"/>
        <v>Q1111</v>
      </c>
      <c r="C64" s="1">
        <f t="shared" ca="1" si="32"/>
        <v>43856</v>
      </c>
      <c r="D64" t="str">
        <f t="shared" ca="1" si="1"/>
        <v>Ford</v>
      </c>
      <c r="E64" t="s">
        <v>0</v>
      </c>
      <c r="F64" s="2">
        <f t="shared" ca="1" si="2"/>
        <v>6950</v>
      </c>
      <c r="G64" s="2">
        <f t="shared" ca="1" si="3"/>
        <v>130</v>
      </c>
      <c r="H64" t="s">
        <v>1</v>
      </c>
      <c r="I64" s="2">
        <f t="shared" ca="1" si="4"/>
        <v>1681</v>
      </c>
      <c r="J64" s="2">
        <f t="shared" ca="1" si="5"/>
        <v>41</v>
      </c>
      <c r="K64" s="2">
        <f t="shared" ca="1" si="6"/>
        <v>97</v>
      </c>
      <c r="L64" s="2">
        <f t="shared" ca="1" si="7"/>
        <v>7177</v>
      </c>
      <c r="M64" s="1" t="str">
        <f t="shared" ca="1" si="8"/>
        <v/>
      </c>
      <c r="N64" s="3">
        <v>0</v>
      </c>
      <c r="O64" t="str">
        <f t="shared" ca="1" si="9"/>
        <v>red</v>
      </c>
      <c r="P64" t="str">
        <f t="shared" ca="1" si="9"/>
        <v/>
      </c>
      <c r="R64" t="s">
        <v>126</v>
      </c>
      <c r="S64" t="str">
        <f t="shared" ca="1" si="10"/>
        <v>Co-op</v>
      </c>
      <c r="T64" t="str">
        <f t="shared" ca="1" si="11"/>
        <v>07368738564</v>
      </c>
      <c r="U64" t="s">
        <v>127</v>
      </c>
      <c r="V64" t="str">
        <f t="shared" ca="1" si="12"/>
        <v>Global Vans</v>
      </c>
      <c r="W64" t="str">
        <f t="shared" si="13"/>
        <v>Particia Valls BS35 2AX</v>
      </c>
      <c r="Y64" t="str">
        <f t="shared" ca="1" si="14"/>
        <v>completed</v>
      </c>
      <c r="Z64" s="1">
        <f t="shared" ca="1" si="15"/>
        <v>44043</v>
      </c>
      <c r="AA64" t="b">
        <f t="shared" ca="1" si="16"/>
        <v>0</v>
      </c>
      <c r="AB64" s="1" t="str">
        <f t="shared" ca="1" si="33"/>
        <v/>
      </c>
      <c r="AC64" t="str">
        <f t="shared" ca="1" si="17"/>
        <v/>
      </c>
      <c r="AD64" t="str">
        <f t="shared" ca="1" si="34"/>
        <v>IA57 IV</v>
      </c>
      <c r="AE64" s="3">
        <f t="shared" ca="1" si="18"/>
        <v>9638634380</v>
      </c>
      <c r="AF64" s="1">
        <f t="shared" ca="1" si="19"/>
        <v>44058</v>
      </c>
      <c r="AG64" t="b">
        <f t="shared" ca="1" si="20"/>
        <v>1</v>
      </c>
      <c r="AH64" s="1">
        <f t="shared" ca="1" si="21"/>
        <v>43638</v>
      </c>
      <c r="AI64" t="b">
        <f t="shared" ca="1" si="22"/>
        <v>1</v>
      </c>
      <c r="AJ64" t="str">
        <f t="shared" ca="1" si="23"/>
        <v>styles/assets/preview.pdf</v>
      </c>
      <c r="AK64" t="b">
        <f t="shared" ca="1" si="24"/>
        <v>1</v>
      </c>
      <c r="AL64" t="b">
        <f t="shared" ca="1" si="25"/>
        <v>1</v>
      </c>
      <c r="AM64" t="str">
        <f t="shared" ca="1" si="26"/>
        <v>styles/assets/preview.pdf</v>
      </c>
      <c r="AN64">
        <f t="shared" ca="1" si="27"/>
        <v>73</v>
      </c>
      <c r="AO64" t="b">
        <f t="shared" ca="1" si="28"/>
        <v>1</v>
      </c>
      <c r="AP64" t="str">
        <f t="shared" ca="1" si="29"/>
        <v>styles/assets/preview.pdf</v>
      </c>
      <c r="AQ64" t="b">
        <f t="shared" ca="1" si="30"/>
        <v>0</v>
      </c>
    </row>
    <row r="65" spans="1:43" x14ac:dyDescent="0.25">
      <c r="A65">
        <f t="shared" si="31"/>
        <v>64</v>
      </c>
      <c r="B65" t="str">
        <f t="shared" ca="1" si="0"/>
        <v>Q9574</v>
      </c>
      <c r="C65" s="1">
        <f t="shared" ca="1" si="32"/>
        <v>43855</v>
      </c>
      <c r="D65" t="str">
        <f t="shared" ca="1" si="1"/>
        <v>Ford</v>
      </c>
      <c r="E65" t="s">
        <v>0</v>
      </c>
      <c r="F65" s="2">
        <f t="shared" ca="1" si="2"/>
        <v>9999</v>
      </c>
      <c r="G65" s="2">
        <f t="shared" ca="1" si="3"/>
        <v>25</v>
      </c>
      <c r="H65" t="s">
        <v>1</v>
      </c>
      <c r="I65" s="2">
        <f t="shared" ca="1" si="4"/>
        <v>1742</v>
      </c>
      <c r="J65" s="2">
        <f t="shared" ca="1" si="5"/>
        <v>63</v>
      </c>
      <c r="K65" s="2">
        <f t="shared" ca="1" si="6"/>
        <v>82</v>
      </c>
      <c r="L65" s="2">
        <f t="shared" ca="1" si="7"/>
        <v>10106</v>
      </c>
      <c r="M65" s="1">
        <f t="shared" ca="1" si="8"/>
        <v>43653</v>
      </c>
      <c r="N65" s="3">
        <v>0</v>
      </c>
      <c r="O65" t="str">
        <f t="shared" ca="1" si="9"/>
        <v/>
      </c>
      <c r="P65" t="str">
        <f t="shared" ca="1" si="9"/>
        <v>red</v>
      </c>
      <c r="R65" t="s">
        <v>128</v>
      </c>
      <c r="S65" t="str">
        <f t="shared" ca="1" si="10"/>
        <v>Global</v>
      </c>
      <c r="T65" t="str">
        <f t="shared" ca="1" si="11"/>
        <v>07512070215</v>
      </c>
      <c r="U65" t="s">
        <v>129</v>
      </c>
      <c r="V65" t="str">
        <f t="shared" ca="1" si="12"/>
        <v>Funder3</v>
      </c>
      <c r="W65" t="str">
        <f t="shared" si="13"/>
        <v>Savannah Delacerda S60 1HT</v>
      </c>
      <c r="Y65" t="str">
        <f t="shared" ca="1" si="14"/>
        <v>delivery date requested</v>
      </c>
      <c r="Z65" s="1">
        <f t="shared" ca="1" si="15"/>
        <v>44075</v>
      </c>
      <c r="AA65" t="b">
        <f t="shared" ca="1" si="16"/>
        <v>1</v>
      </c>
      <c r="AB65" s="1">
        <f t="shared" ca="1" si="33"/>
        <v>44015</v>
      </c>
      <c r="AC65" t="str">
        <f t="shared" ca="1" si="17"/>
        <v>Mia</v>
      </c>
      <c r="AD65" t="str">
        <f t="shared" ca="1" si="34"/>
        <v>GK67 YL</v>
      </c>
      <c r="AE65" s="3">
        <f t="shared" ca="1" si="18"/>
        <v>4434186626</v>
      </c>
      <c r="AF65" s="1" t="str">
        <f t="shared" ca="1" si="19"/>
        <v/>
      </c>
      <c r="AG65" t="b">
        <f t="shared" ca="1" si="20"/>
        <v>0</v>
      </c>
      <c r="AH65" s="1" t="str">
        <f t="shared" ca="1" si="21"/>
        <v/>
      </c>
      <c r="AI65" t="b">
        <f t="shared" ca="1" si="22"/>
        <v>0</v>
      </c>
      <c r="AJ65" t="str">
        <f t="shared" ca="1" si="23"/>
        <v/>
      </c>
      <c r="AK65" t="b">
        <f t="shared" ca="1" si="24"/>
        <v>0</v>
      </c>
      <c r="AL65" t="b">
        <f t="shared" ca="1" si="25"/>
        <v>0</v>
      </c>
      <c r="AM65" t="str">
        <f t="shared" ca="1" si="26"/>
        <v/>
      </c>
      <c r="AN65" t="str">
        <f t="shared" ca="1" si="27"/>
        <v/>
      </c>
      <c r="AO65" t="b">
        <f t="shared" ca="1" si="28"/>
        <v>0</v>
      </c>
      <c r="AP65" t="str">
        <f t="shared" ca="1" si="29"/>
        <v/>
      </c>
      <c r="AQ65" t="b">
        <f t="shared" ca="1" si="30"/>
        <v>0</v>
      </c>
    </row>
    <row r="66" spans="1:43" x14ac:dyDescent="0.25">
      <c r="A66">
        <f t="shared" si="31"/>
        <v>65</v>
      </c>
      <c r="B66" t="str">
        <f t="shared" ca="1" si="0"/>
        <v>Q4403</v>
      </c>
      <c r="C66" s="1">
        <f t="shared" ca="1" si="32"/>
        <v>43488</v>
      </c>
      <c r="D66" t="str">
        <f t="shared" ca="1" si="1"/>
        <v>VW</v>
      </c>
      <c r="E66" t="s">
        <v>0</v>
      </c>
      <c r="F66" s="2">
        <f t="shared" ca="1" si="2"/>
        <v>9222</v>
      </c>
      <c r="G66" s="2">
        <f t="shared" ca="1" si="3"/>
        <v>90</v>
      </c>
      <c r="H66" t="s">
        <v>1</v>
      </c>
      <c r="I66" s="2">
        <f t="shared" ca="1" si="4"/>
        <v>1015</v>
      </c>
      <c r="J66" s="2">
        <f t="shared" ca="1" si="5"/>
        <v>146</v>
      </c>
      <c r="K66" s="2">
        <f t="shared" ca="1" si="6"/>
        <v>47</v>
      </c>
      <c r="L66" s="2">
        <f t="shared" ca="1" si="7"/>
        <v>9359</v>
      </c>
      <c r="M66" s="1" t="str">
        <f t="shared" ca="1" si="8"/>
        <v/>
      </c>
      <c r="N66" s="3">
        <v>0</v>
      </c>
      <c r="O66" t="str">
        <f t="shared" ca="1" si="9"/>
        <v/>
      </c>
      <c r="P66" t="str">
        <f t="shared" ca="1" si="9"/>
        <v/>
      </c>
      <c r="R66" t="s">
        <v>130</v>
      </c>
      <c r="S66" t="str">
        <f t="shared" ca="1" si="10"/>
        <v>Global</v>
      </c>
      <c r="T66" t="str">
        <f t="shared" ca="1" si="11"/>
        <v>07194528699</v>
      </c>
      <c r="U66" t="s">
        <v>131</v>
      </c>
      <c r="V66" t="str">
        <f t="shared" ca="1" si="12"/>
        <v>Funder3</v>
      </c>
      <c r="W66" t="str">
        <f t="shared" si="13"/>
        <v>Marcelo Landaverde HD4 5DH</v>
      </c>
      <c r="Y66" t="str">
        <f t="shared" ca="1" si="14"/>
        <v>new</v>
      </c>
      <c r="Z66" s="1" t="str">
        <f t="shared" ca="1" si="15"/>
        <v/>
      </c>
      <c r="AA66" t="b">
        <f t="shared" ca="1" si="16"/>
        <v>0</v>
      </c>
      <c r="AB66" s="1" t="str">
        <f t="shared" ca="1" si="33"/>
        <v/>
      </c>
      <c r="AC66" t="str">
        <f t="shared" ca="1" si="17"/>
        <v/>
      </c>
      <c r="AD66" t="str">
        <f t="shared" ca="1" si="34"/>
        <v/>
      </c>
      <c r="AE66" s="3" t="str">
        <f t="shared" ca="1" si="18"/>
        <v/>
      </c>
      <c r="AF66" s="1" t="str">
        <f t="shared" ca="1" si="19"/>
        <v/>
      </c>
      <c r="AG66" t="b">
        <f t="shared" ca="1" si="20"/>
        <v>0</v>
      </c>
      <c r="AH66" s="1" t="str">
        <f t="shared" ca="1" si="21"/>
        <v/>
      </c>
      <c r="AI66" t="b">
        <f t="shared" ca="1" si="22"/>
        <v>0</v>
      </c>
      <c r="AJ66" t="str">
        <f t="shared" ca="1" si="23"/>
        <v/>
      </c>
      <c r="AK66" t="b">
        <f t="shared" ca="1" si="24"/>
        <v>0</v>
      </c>
      <c r="AL66" t="b">
        <f t="shared" ca="1" si="25"/>
        <v>0</v>
      </c>
      <c r="AM66" t="str">
        <f t="shared" ca="1" si="26"/>
        <v/>
      </c>
      <c r="AN66" t="str">
        <f t="shared" ca="1" si="27"/>
        <v/>
      </c>
      <c r="AO66" t="b">
        <f t="shared" ca="1" si="28"/>
        <v>0</v>
      </c>
      <c r="AP66" t="str">
        <f t="shared" ca="1" si="29"/>
        <v/>
      </c>
      <c r="AQ66" t="b">
        <f t="shared" ca="1" si="30"/>
        <v>0</v>
      </c>
    </row>
    <row r="67" spans="1:43" x14ac:dyDescent="0.25">
      <c r="A67">
        <f t="shared" si="31"/>
        <v>66</v>
      </c>
      <c r="B67" t="str">
        <f t="shared" ref="B67:B99" ca="1" si="35">"Q"&amp;RANDBETWEEN(1000,9999)</f>
        <v>Q9656</v>
      </c>
      <c r="C67" s="1">
        <f t="shared" ca="1" si="32"/>
        <v>43614</v>
      </c>
      <c r="D67" t="str">
        <f t="shared" ref="D67:D99" ca="1" si="36">CHOOSE(RANDBETWEEN(1,4),"Ford","Mercades","Nissan", "VW")</f>
        <v>Nissan</v>
      </c>
      <c r="E67" t="s">
        <v>0</v>
      </c>
      <c r="F67" s="2">
        <f t="shared" ref="F67:F99" ca="1" si="37">RANDBETWEEN(5000, 12000)</f>
        <v>7354</v>
      </c>
      <c r="G67" s="2">
        <f t="shared" ref="G67:G99" ca="1" si="38">RANDBETWEEN(0, 200)</f>
        <v>89</v>
      </c>
      <c r="H67" t="s">
        <v>1</v>
      </c>
      <c r="I67" s="2">
        <f t="shared" ref="I67:I99" ca="1" si="39">RANDBETWEEN(800,2000)</f>
        <v>1341</v>
      </c>
      <c r="J67" s="2">
        <f t="shared" ref="J67:J99" ca="1" si="40">RANDBETWEEN(0,300)</f>
        <v>256</v>
      </c>
      <c r="K67" s="2">
        <f t="shared" ref="K67:K99" ca="1" si="41">RANDBETWEEN(0,200)</f>
        <v>62</v>
      </c>
      <c r="L67" s="2">
        <f t="shared" ref="L67:L99" ca="1" si="42">F67+G67+K67</f>
        <v>7505</v>
      </c>
      <c r="M67" s="1">
        <f t="shared" ref="M67:M99" ca="1" si="43">CHOOSE(RANDBETWEEN(1,2),"",RANDBETWEEN(DATE(2019,1,1),DATE(2020,3,28)))</f>
        <v>43735</v>
      </c>
      <c r="N67" s="3">
        <v>0</v>
      </c>
      <c r="O67" t="str">
        <f t="shared" ref="O67:P99" ca="1" si="44">CHOOSE(RANDBETWEEN(1,5),"","red","blue","green","white")</f>
        <v>blue</v>
      </c>
      <c r="P67" t="str">
        <f t="shared" ca="1" si="44"/>
        <v/>
      </c>
      <c r="R67" t="s">
        <v>132</v>
      </c>
      <c r="S67" t="str">
        <f t="shared" ref="S67:S99" ca="1" si="45">CHOOSE(RANDBETWEEN(1,5),"Co-op","PwC","Global","Vodafone","McDonalds")</f>
        <v>Vodafone</v>
      </c>
      <c r="T67" t="str">
        <f t="shared" ref="T67:T99" ca="1" si="46">"07"&amp;RANDBETWEEN(111111111,999999999)</f>
        <v>07209620097</v>
      </c>
      <c r="U67" t="s">
        <v>133</v>
      </c>
      <c r="V67" t="str">
        <f t="shared" ref="V67:V99" ca="1" si="47">CHOOSE(RANDBETWEEN(1,4), "Global Vans", "Funder1", "Funder2", "Funder3")</f>
        <v>Funder1</v>
      </c>
      <c r="W67" t="str">
        <f t="shared" ref="W67:W99" si="48">R67&amp;" "&amp;U67</f>
        <v>Dwain Ralls SA64 0HP</v>
      </c>
      <c r="Y67" t="str">
        <f t="shared" ref="Y67:Y99" ca="1" si="49">CHOOSE(RANDBETWEEN(1,7), "new", "awaiting reg", "delivery date requested", "awaiting global confirmation", "confirmed delivery", "documents processing", "completed")</f>
        <v>delivery date requested</v>
      </c>
      <c r="Z67" s="1">
        <f t="shared" ref="Z67:Z99" ca="1" si="50">IF(OR(Y67="new",Y67="awaiting reg"),"",RANDBETWEEN(DATE(2020,5,1),DATE(2020,12,30)))</f>
        <v>44023</v>
      </c>
      <c r="AA67" t="b">
        <f t="shared" ref="AA67:AA99" ca="1" si="51">IF(OR(Y67="new",Y67="awaiting reg"), FALSE, CHOOSE(RANDBETWEEN(1,4),TRUE,TRUE,TRUE,FALSE))</f>
        <v>1</v>
      </c>
      <c r="AB67" s="1">
        <f t="shared" ca="1" si="33"/>
        <v>43963</v>
      </c>
      <c r="AC67" t="str">
        <f t="shared" ref="AC67:AC99" ca="1" si="52">IF(AA67=TRUE, CHOOSE(RANDBETWEEN(1,4),"Dave","Mike","Sarah", "Mia"), "")</f>
        <v>Sarah</v>
      </c>
      <c r="AD67" t="str">
        <f t="shared" ca="1" si="34"/>
        <v>NB14 BG</v>
      </c>
      <c r="AE67" s="3">
        <f t="shared" ref="AE67:AE99" ca="1" si="53">IF(NOT(OR(Y67="new",Y67="awaiting reg")),RANDBETWEEN(1111111111,9999999999),"")</f>
        <v>7113985976</v>
      </c>
      <c r="AF67" s="1" t="str">
        <f t="shared" ref="AF67:AF99" ca="1" si="54">IF(OR(Y67="new", Y67="awaiting reg", Y67="delivery date requested"),"",Z67+15)</f>
        <v/>
      </c>
      <c r="AG67" t="b">
        <f t="shared" ref="AG67:AG99" ca="1" si="55">IF(OR(Y67="confirmed delivery",Y67="awaiting payment",Y67="completed"),TRUE,FALSE)</f>
        <v>0</v>
      </c>
      <c r="AH67" s="1" t="str">
        <f t="shared" ref="AH67:AH99" ca="1" si="56">IF(AJ67="styles/assets/preview.pdf", RANDBETWEEN(DATE(2019,1,1),DATE(2020,3,28)),"")</f>
        <v/>
      </c>
      <c r="AI67" t="b">
        <f t="shared" ref="AI67:AI99" ca="1" si="57">IF(AJ67="styles/assets/preview.pdf",TRUE,FALSE)</f>
        <v>0</v>
      </c>
      <c r="AJ67" t="str">
        <f t="shared" ref="AJ67:AJ99" ca="1" si="58">IF(OR(Y67="completed",Y67="awaiting payment", Y67="confirmed delivery"),IF(Y67="confirmed delivery",CHOOSE(RANDBETWEEN(1,3),"styles/assets/preview.pdf","",""),"styles/assets/preview.pdf"),"")</f>
        <v/>
      </c>
      <c r="AK67" t="b">
        <f t="shared" ref="AK67:AK99" ca="1" si="59">IF(AM67="styles/assets/preview.pdf",TRUE,FALSE)</f>
        <v>0</v>
      </c>
      <c r="AL67" t="b">
        <f t="shared" ref="AL67:AL99" ca="1" si="60">AK67</f>
        <v>0</v>
      </c>
      <c r="AM67" t="str">
        <f t="shared" ref="AM67:AM99" ca="1" si="61">IF(OR(Y67="completed",Y67="awaiting payment", Y67="confirmed delivery"),IF(Y67="confirmed delivery",CHOOSE(RANDBETWEEN(1,3),"styles/assets/preview.pdf","",""),"styles/assets/preview.pdf"),"")</f>
        <v/>
      </c>
      <c r="AN67" t="str">
        <f t="shared" ref="AN67:AN99" ca="1" si="62">IF(AO67=TRUE, RANDBETWEEN(0,100),"")</f>
        <v/>
      </c>
      <c r="AO67" t="b">
        <f t="shared" ref="AO67:AO99" ca="1" si="63">IF(OR(Y67="completed",Y67="awaiting payment", Y67="confirmed delivery"),IF(Y67="confirmed delivery",CHOOSE(RANDBETWEEN(1,3),TRUE,FALSE,FALSE),TRUE),FALSE)</f>
        <v>0</v>
      </c>
      <c r="AP67" t="str">
        <f t="shared" ref="AP67:AP99" ca="1" si="64">IF(AO67=TRUE, "styles/assets/preview.pdf","")</f>
        <v/>
      </c>
      <c r="AQ67" t="b">
        <f t="shared" ref="AQ67:AQ99" ca="1" si="65">IF(OR(AO67=TRUE,AL67=TRUE,AI67=TRUE), CHOOSE(RANDBETWEEN(1,4),TRUE,FALSE,FALSE,FALSE),FALSE)</f>
        <v>0</v>
      </c>
    </row>
    <row r="68" spans="1:43" x14ac:dyDescent="0.25">
      <c r="A68">
        <f t="shared" ref="A68:A99" si="66">1+A67</f>
        <v>67</v>
      </c>
      <c r="B68" t="str">
        <f t="shared" ca="1" si="35"/>
        <v>Q2811</v>
      </c>
      <c r="C68" s="1">
        <f t="shared" ref="C68:C99" ca="1" si="67">RANDBETWEEN(DATE(2019,1,1),DATE(2020,3,28))</f>
        <v>43696</v>
      </c>
      <c r="D68" t="str">
        <f t="shared" ca="1" si="36"/>
        <v>Nissan</v>
      </c>
      <c r="E68" t="s">
        <v>0</v>
      </c>
      <c r="F68" s="2">
        <f t="shared" ca="1" si="37"/>
        <v>7951</v>
      </c>
      <c r="G68" s="2">
        <f t="shared" ca="1" si="38"/>
        <v>140</v>
      </c>
      <c r="H68" t="s">
        <v>1</v>
      </c>
      <c r="I68" s="2">
        <f t="shared" ca="1" si="39"/>
        <v>1964</v>
      </c>
      <c r="J68" s="2">
        <f t="shared" ca="1" si="40"/>
        <v>26</v>
      </c>
      <c r="K68" s="2">
        <f t="shared" ca="1" si="41"/>
        <v>136</v>
      </c>
      <c r="L68" s="2">
        <f t="shared" ca="1" si="42"/>
        <v>8227</v>
      </c>
      <c r="M68" s="1" t="str">
        <f t="shared" ca="1" si="43"/>
        <v/>
      </c>
      <c r="N68" s="3">
        <v>0</v>
      </c>
      <c r="O68" t="str">
        <f t="shared" ca="1" si="44"/>
        <v>green</v>
      </c>
      <c r="P68" t="str">
        <f t="shared" ca="1" si="44"/>
        <v>green</v>
      </c>
      <c r="R68" t="s">
        <v>134</v>
      </c>
      <c r="S68" t="str">
        <f t="shared" ca="1" si="45"/>
        <v>Global</v>
      </c>
      <c r="T68" t="str">
        <f t="shared" ca="1" si="46"/>
        <v>07773800738</v>
      </c>
      <c r="U68" t="s">
        <v>135</v>
      </c>
      <c r="V68" t="str">
        <f t="shared" ca="1" si="47"/>
        <v>Funder2</v>
      </c>
      <c r="W68" t="str">
        <f t="shared" si="48"/>
        <v>Janis Gant EN2 7NU</v>
      </c>
      <c r="Y68" t="str">
        <f t="shared" ca="1" si="49"/>
        <v>awaiting global confirmation</v>
      </c>
      <c r="Z68" s="1">
        <f t="shared" ca="1" si="50"/>
        <v>43965</v>
      </c>
      <c r="AA68" t="b">
        <f t="shared" ca="1" si="51"/>
        <v>1</v>
      </c>
      <c r="AB68" s="1">
        <f t="shared" ref="AB68:AB99" ca="1" si="68">IF(AA68=TRUE, Z68-DATE(0,3,0), "")</f>
        <v>43905</v>
      </c>
      <c r="AC68" t="str">
        <f t="shared" ca="1" si="52"/>
        <v>Mia</v>
      </c>
      <c r="AD68" t="str">
        <f t="shared" ref="AD68:AD99" ca="1" si="69">IF(NOT(OR(Y68="new",Y68="awaiting reg")),CHAR(RANDBETWEEN(65,90))&amp;CHAR(RANDBETWEEN(65,90))&amp;RANDBETWEEN(0,68)&amp;" "&amp;CHAR(RANDBETWEEN(65,90))&amp;CHAR(RANDBETWEEN(65,90)),"")</f>
        <v>HF14 RT</v>
      </c>
      <c r="AE68" s="3">
        <f t="shared" ca="1" si="53"/>
        <v>6316903069</v>
      </c>
      <c r="AF68" s="1">
        <f t="shared" ca="1" si="54"/>
        <v>43980</v>
      </c>
      <c r="AG68" t="b">
        <f t="shared" ca="1" si="55"/>
        <v>0</v>
      </c>
      <c r="AH68" s="1" t="str">
        <f t="shared" ca="1" si="56"/>
        <v/>
      </c>
      <c r="AI68" t="b">
        <f t="shared" ca="1" si="57"/>
        <v>0</v>
      </c>
      <c r="AJ68" t="str">
        <f t="shared" ca="1" si="58"/>
        <v/>
      </c>
      <c r="AK68" t="b">
        <f t="shared" ca="1" si="59"/>
        <v>0</v>
      </c>
      <c r="AL68" t="b">
        <f t="shared" ca="1" si="60"/>
        <v>0</v>
      </c>
      <c r="AM68" t="str">
        <f t="shared" ca="1" si="61"/>
        <v/>
      </c>
      <c r="AN68" t="str">
        <f t="shared" ca="1" si="62"/>
        <v/>
      </c>
      <c r="AO68" t="b">
        <f t="shared" ca="1" si="63"/>
        <v>0</v>
      </c>
      <c r="AP68" t="str">
        <f t="shared" ca="1" si="64"/>
        <v/>
      </c>
      <c r="AQ68" t="b">
        <f t="shared" ca="1" si="65"/>
        <v>0</v>
      </c>
    </row>
    <row r="69" spans="1:43" x14ac:dyDescent="0.25">
      <c r="A69">
        <f t="shared" si="66"/>
        <v>68</v>
      </c>
      <c r="B69" t="str">
        <f t="shared" ca="1" si="35"/>
        <v>Q9925</v>
      </c>
      <c r="C69" s="1">
        <f t="shared" ca="1" si="67"/>
        <v>43600</v>
      </c>
      <c r="D69" t="str">
        <f t="shared" ca="1" si="36"/>
        <v>Nissan</v>
      </c>
      <c r="E69" t="s">
        <v>0</v>
      </c>
      <c r="F69" s="2">
        <f t="shared" ca="1" si="37"/>
        <v>9812</v>
      </c>
      <c r="G69" s="2">
        <f t="shared" ca="1" si="38"/>
        <v>84</v>
      </c>
      <c r="H69" t="s">
        <v>1</v>
      </c>
      <c r="I69" s="2">
        <f t="shared" ca="1" si="39"/>
        <v>949</v>
      </c>
      <c r="J69" s="2">
        <f t="shared" ca="1" si="40"/>
        <v>21</v>
      </c>
      <c r="K69" s="2">
        <f t="shared" ca="1" si="41"/>
        <v>35</v>
      </c>
      <c r="L69" s="2">
        <f t="shared" ca="1" si="42"/>
        <v>9931</v>
      </c>
      <c r="M69" s="1">
        <f t="shared" ca="1" si="43"/>
        <v>43655</v>
      </c>
      <c r="N69" s="3">
        <v>0</v>
      </c>
      <c r="O69" t="str">
        <f t="shared" ca="1" si="44"/>
        <v>red</v>
      </c>
      <c r="P69" t="str">
        <f t="shared" ca="1" si="44"/>
        <v>green</v>
      </c>
      <c r="R69" t="s">
        <v>136</v>
      </c>
      <c r="S69" t="str">
        <f t="shared" ca="1" si="45"/>
        <v>Global</v>
      </c>
      <c r="T69" t="str">
        <f t="shared" ca="1" si="46"/>
        <v>07196127639</v>
      </c>
      <c r="U69" t="s">
        <v>137</v>
      </c>
      <c r="V69" t="str">
        <f t="shared" ca="1" si="47"/>
        <v>Funder2</v>
      </c>
      <c r="W69" t="str">
        <f t="shared" si="48"/>
        <v>Tammie Fane SR3 3SZ</v>
      </c>
      <c r="Y69" t="str">
        <f t="shared" ca="1" si="49"/>
        <v>completed</v>
      </c>
      <c r="Z69" s="1">
        <f t="shared" ca="1" si="50"/>
        <v>43957</v>
      </c>
      <c r="AA69" t="b">
        <f t="shared" ca="1" si="51"/>
        <v>1</v>
      </c>
      <c r="AB69" s="1">
        <f t="shared" ca="1" si="68"/>
        <v>43897</v>
      </c>
      <c r="AC69" t="str">
        <f t="shared" ca="1" si="52"/>
        <v>Mike</v>
      </c>
      <c r="AD69" t="str">
        <f t="shared" ca="1" si="69"/>
        <v>IA55 TU</v>
      </c>
      <c r="AE69" s="3">
        <f t="shared" ca="1" si="53"/>
        <v>7638042339</v>
      </c>
      <c r="AF69" s="1">
        <f t="shared" ca="1" si="54"/>
        <v>43972</v>
      </c>
      <c r="AG69" t="b">
        <f t="shared" ca="1" si="55"/>
        <v>1</v>
      </c>
      <c r="AH69" s="1">
        <f t="shared" ca="1" si="56"/>
        <v>43745</v>
      </c>
      <c r="AI69" t="b">
        <f t="shared" ca="1" si="57"/>
        <v>1</v>
      </c>
      <c r="AJ69" t="str">
        <f t="shared" ca="1" si="58"/>
        <v>styles/assets/preview.pdf</v>
      </c>
      <c r="AK69" t="b">
        <f t="shared" ca="1" si="59"/>
        <v>1</v>
      </c>
      <c r="AL69" t="b">
        <f t="shared" ca="1" si="60"/>
        <v>1</v>
      </c>
      <c r="AM69" t="str">
        <f t="shared" ca="1" si="61"/>
        <v>styles/assets/preview.pdf</v>
      </c>
      <c r="AN69">
        <f t="shared" ca="1" si="62"/>
        <v>81</v>
      </c>
      <c r="AO69" t="b">
        <f t="shared" ca="1" si="63"/>
        <v>1</v>
      </c>
      <c r="AP69" t="str">
        <f t="shared" ca="1" si="64"/>
        <v>styles/assets/preview.pdf</v>
      </c>
      <c r="AQ69" t="b">
        <f t="shared" ca="1" si="65"/>
        <v>0</v>
      </c>
    </row>
    <row r="70" spans="1:43" x14ac:dyDescent="0.25">
      <c r="A70">
        <f t="shared" si="66"/>
        <v>69</v>
      </c>
      <c r="B70" t="str">
        <f t="shared" ca="1" si="35"/>
        <v>Q6228</v>
      </c>
      <c r="C70" s="1">
        <f t="shared" ca="1" si="67"/>
        <v>43520</v>
      </c>
      <c r="D70" t="str">
        <f t="shared" ca="1" si="36"/>
        <v>Ford</v>
      </c>
      <c r="E70" t="s">
        <v>0</v>
      </c>
      <c r="F70" s="2">
        <f t="shared" ca="1" si="37"/>
        <v>9118</v>
      </c>
      <c r="G70" s="2">
        <f t="shared" ca="1" si="38"/>
        <v>156</v>
      </c>
      <c r="H70" t="s">
        <v>1</v>
      </c>
      <c r="I70" s="2">
        <f t="shared" ca="1" si="39"/>
        <v>898</v>
      </c>
      <c r="J70" s="2">
        <f t="shared" ca="1" si="40"/>
        <v>229</v>
      </c>
      <c r="K70" s="2">
        <f t="shared" ca="1" si="41"/>
        <v>123</v>
      </c>
      <c r="L70" s="2">
        <f t="shared" ca="1" si="42"/>
        <v>9397</v>
      </c>
      <c r="M70" s="1">
        <f t="shared" ca="1" si="43"/>
        <v>43904</v>
      </c>
      <c r="N70" s="3">
        <v>0</v>
      </c>
      <c r="O70" t="str">
        <f t="shared" ca="1" si="44"/>
        <v>white</v>
      </c>
      <c r="P70" t="str">
        <f t="shared" ca="1" si="44"/>
        <v>white</v>
      </c>
      <c r="R70" t="s">
        <v>138</v>
      </c>
      <c r="S70" t="str">
        <f t="shared" ca="1" si="45"/>
        <v>McDonalds</v>
      </c>
      <c r="T70" t="str">
        <f t="shared" ca="1" si="46"/>
        <v>07694531501</v>
      </c>
      <c r="U70" t="s">
        <v>139</v>
      </c>
      <c r="V70" t="str">
        <f t="shared" ca="1" si="47"/>
        <v>Funder2</v>
      </c>
      <c r="W70" t="str">
        <f t="shared" si="48"/>
        <v>Gwyn Milledge BA3 3DH</v>
      </c>
      <c r="Y70" t="str">
        <f t="shared" ca="1" si="49"/>
        <v>new</v>
      </c>
      <c r="Z70" s="1" t="str">
        <f t="shared" ca="1" si="50"/>
        <v/>
      </c>
      <c r="AA70" t="b">
        <f t="shared" ca="1" si="51"/>
        <v>0</v>
      </c>
      <c r="AB70" s="1" t="str">
        <f t="shared" ca="1" si="68"/>
        <v/>
      </c>
      <c r="AC70" t="str">
        <f t="shared" ca="1" si="52"/>
        <v/>
      </c>
      <c r="AD70" t="str">
        <f t="shared" ca="1" si="69"/>
        <v/>
      </c>
      <c r="AE70" s="3" t="str">
        <f t="shared" ca="1" si="53"/>
        <v/>
      </c>
      <c r="AF70" s="1" t="str">
        <f t="shared" ca="1" si="54"/>
        <v/>
      </c>
      <c r="AG70" t="b">
        <f t="shared" ca="1" si="55"/>
        <v>0</v>
      </c>
      <c r="AH70" s="1" t="str">
        <f t="shared" ca="1" si="56"/>
        <v/>
      </c>
      <c r="AI70" t="b">
        <f t="shared" ca="1" si="57"/>
        <v>0</v>
      </c>
      <c r="AJ70" t="str">
        <f t="shared" ca="1" si="58"/>
        <v/>
      </c>
      <c r="AK70" t="b">
        <f t="shared" ca="1" si="59"/>
        <v>0</v>
      </c>
      <c r="AL70" t="b">
        <f t="shared" ca="1" si="60"/>
        <v>0</v>
      </c>
      <c r="AM70" t="str">
        <f t="shared" ca="1" si="61"/>
        <v/>
      </c>
      <c r="AN70" t="str">
        <f t="shared" ca="1" si="62"/>
        <v/>
      </c>
      <c r="AO70" t="b">
        <f t="shared" ca="1" si="63"/>
        <v>0</v>
      </c>
      <c r="AP70" t="str">
        <f t="shared" ca="1" si="64"/>
        <v/>
      </c>
      <c r="AQ70" t="b">
        <f t="shared" ca="1" si="65"/>
        <v>0</v>
      </c>
    </row>
    <row r="71" spans="1:43" x14ac:dyDescent="0.25">
      <c r="A71">
        <f t="shared" si="66"/>
        <v>70</v>
      </c>
      <c r="B71" t="str">
        <f t="shared" ca="1" si="35"/>
        <v>Q8235</v>
      </c>
      <c r="C71" s="1">
        <f t="shared" ca="1" si="67"/>
        <v>43692</v>
      </c>
      <c r="D71" t="str">
        <f t="shared" ca="1" si="36"/>
        <v>Mercades</v>
      </c>
      <c r="E71" t="s">
        <v>0</v>
      </c>
      <c r="F71" s="2">
        <f t="shared" ca="1" si="37"/>
        <v>6373</v>
      </c>
      <c r="G71" s="2">
        <f t="shared" ca="1" si="38"/>
        <v>29</v>
      </c>
      <c r="H71" t="s">
        <v>1</v>
      </c>
      <c r="I71" s="2">
        <f t="shared" ca="1" si="39"/>
        <v>1471</v>
      </c>
      <c r="J71" s="2">
        <f t="shared" ca="1" si="40"/>
        <v>73</v>
      </c>
      <c r="K71" s="2">
        <f t="shared" ca="1" si="41"/>
        <v>96</v>
      </c>
      <c r="L71" s="2">
        <f t="shared" ca="1" si="42"/>
        <v>6498</v>
      </c>
      <c r="M71" s="1">
        <f t="shared" ca="1" si="43"/>
        <v>43885</v>
      </c>
      <c r="N71" s="3">
        <v>0</v>
      </c>
      <c r="O71" t="str">
        <f t="shared" ca="1" si="44"/>
        <v>blue</v>
      </c>
      <c r="P71" t="str">
        <f t="shared" ca="1" si="44"/>
        <v>red</v>
      </c>
      <c r="R71" t="s">
        <v>140</v>
      </c>
      <c r="S71" t="str">
        <f t="shared" ca="1" si="45"/>
        <v>Global</v>
      </c>
      <c r="T71" t="str">
        <f t="shared" ca="1" si="46"/>
        <v>07905030149</v>
      </c>
      <c r="U71" t="s">
        <v>141</v>
      </c>
      <c r="V71" t="str">
        <f t="shared" ca="1" si="47"/>
        <v>Funder2</v>
      </c>
      <c r="W71" t="str">
        <f t="shared" si="48"/>
        <v>Fay Feliz GY1 3YU</v>
      </c>
      <c r="Y71" t="str">
        <f t="shared" ca="1" si="49"/>
        <v>new</v>
      </c>
      <c r="Z71" s="1" t="str">
        <f t="shared" ca="1" si="50"/>
        <v/>
      </c>
      <c r="AA71" t="b">
        <f t="shared" ca="1" si="51"/>
        <v>0</v>
      </c>
      <c r="AB71" s="1" t="str">
        <f t="shared" ca="1" si="68"/>
        <v/>
      </c>
      <c r="AC71" t="str">
        <f t="shared" ca="1" si="52"/>
        <v/>
      </c>
      <c r="AD71" t="str">
        <f t="shared" ca="1" si="69"/>
        <v/>
      </c>
      <c r="AE71" s="3" t="str">
        <f t="shared" ca="1" si="53"/>
        <v/>
      </c>
      <c r="AF71" s="1" t="str">
        <f t="shared" ca="1" si="54"/>
        <v/>
      </c>
      <c r="AG71" t="b">
        <f t="shared" ca="1" si="55"/>
        <v>0</v>
      </c>
      <c r="AH71" s="1" t="str">
        <f t="shared" ca="1" si="56"/>
        <v/>
      </c>
      <c r="AI71" t="b">
        <f t="shared" ca="1" si="57"/>
        <v>0</v>
      </c>
      <c r="AJ71" t="str">
        <f t="shared" ca="1" si="58"/>
        <v/>
      </c>
      <c r="AK71" t="b">
        <f t="shared" ca="1" si="59"/>
        <v>0</v>
      </c>
      <c r="AL71" t="b">
        <f t="shared" ca="1" si="60"/>
        <v>0</v>
      </c>
      <c r="AM71" t="str">
        <f t="shared" ca="1" si="61"/>
        <v/>
      </c>
      <c r="AN71" t="str">
        <f t="shared" ca="1" si="62"/>
        <v/>
      </c>
      <c r="AO71" t="b">
        <f t="shared" ca="1" si="63"/>
        <v>0</v>
      </c>
      <c r="AP71" t="str">
        <f t="shared" ca="1" si="64"/>
        <v/>
      </c>
      <c r="AQ71" t="b">
        <f t="shared" ca="1" si="65"/>
        <v>0</v>
      </c>
    </row>
    <row r="72" spans="1:43" x14ac:dyDescent="0.25">
      <c r="A72">
        <f t="shared" si="66"/>
        <v>71</v>
      </c>
      <c r="B72" t="str">
        <f t="shared" ca="1" si="35"/>
        <v>Q9901</v>
      </c>
      <c r="C72" s="1">
        <f t="shared" ca="1" si="67"/>
        <v>43544</v>
      </c>
      <c r="D72" t="str">
        <f t="shared" ca="1" si="36"/>
        <v>Mercades</v>
      </c>
      <c r="E72" t="s">
        <v>0</v>
      </c>
      <c r="F72" s="2">
        <f t="shared" ca="1" si="37"/>
        <v>5416</v>
      </c>
      <c r="G72" s="2">
        <f t="shared" ca="1" si="38"/>
        <v>13</v>
      </c>
      <c r="H72" t="s">
        <v>1</v>
      </c>
      <c r="I72" s="2">
        <f t="shared" ca="1" si="39"/>
        <v>1190</v>
      </c>
      <c r="J72" s="2">
        <f t="shared" ca="1" si="40"/>
        <v>176</v>
      </c>
      <c r="K72" s="2">
        <f t="shared" ca="1" si="41"/>
        <v>99</v>
      </c>
      <c r="L72" s="2">
        <f t="shared" ca="1" si="42"/>
        <v>5528</v>
      </c>
      <c r="M72" s="1" t="str">
        <f t="shared" ca="1" si="43"/>
        <v/>
      </c>
      <c r="N72" s="3">
        <v>0</v>
      </c>
      <c r="O72" t="str">
        <f t="shared" ca="1" si="44"/>
        <v>red</v>
      </c>
      <c r="P72" t="str">
        <f t="shared" ca="1" si="44"/>
        <v>green</v>
      </c>
      <c r="R72" t="s">
        <v>142</v>
      </c>
      <c r="S72" t="str">
        <f t="shared" ca="1" si="45"/>
        <v>Global</v>
      </c>
      <c r="T72" t="str">
        <f t="shared" ca="1" si="46"/>
        <v>07752532579</v>
      </c>
      <c r="U72" t="s">
        <v>143</v>
      </c>
      <c r="V72" t="str">
        <f t="shared" ca="1" si="47"/>
        <v>Funder2</v>
      </c>
      <c r="W72" t="str">
        <f t="shared" si="48"/>
        <v>Sharlene Ciotti PO15 6HR</v>
      </c>
      <c r="Y72" t="str">
        <f t="shared" ca="1" si="49"/>
        <v>awaiting global confirmation</v>
      </c>
      <c r="Z72" s="1">
        <f t="shared" ca="1" si="50"/>
        <v>44123</v>
      </c>
      <c r="AA72" t="b">
        <f t="shared" ca="1" si="51"/>
        <v>1</v>
      </c>
      <c r="AB72" s="1">
        <f t="shared" ca="1" si="68"/>
        <v>44063</v>
      </c>
      <c r="AC72" t="str">
        <f t="shared" ca="1" si="52"/>
        <v>Mike</v>
      </c>
      <c r="AD72" t="str">
        <f t="shared" ca="1" si="69"/>
        <v>BG3 PH</v>
      </c>
      <c r="AE72" s="3">
        <f t="shared" ca="1" si="53"/>
        <v>9463098064</v>
      </c>
      <c r="AF72" s="1">
        <f t="shared" ca="1" si="54"/>
        <v>44138</v>
      </c>
      <c r="AG72" t="b">
        <f t="shared" ca="1" si="55"/>
        <v>0</v>
      </c>
      <c r="AH72" s="1" t="str">
        <f t="shared" ca="1" si="56"/>
        <v/>
      </c>
      <c r="AI72" t="b">
        <f t="shared" ca="1" si="57"/>
        <v>0</v>
      </c>
      <c r="AJ72" t="str">
        <f t="shared" ca="1" si="58"/>
        <v/>
      </c>
      <c r="AK72" t="b">
        <f t="shared" ca="1" si="59"/>
        <v>0</v>
      </c>
      <c r="AL72" t="b">
        <f t="shared" ca="1" si="60"/>
        <v>0</v>
      </c>
      <c r="AM72" t="str">
        <f t="shared" ca="1" si="61"/>
        <v/>
      </c>
      <c r="AN72" t="str">
        <f t="shared" ca="1" si="62"/>
        <v/>
      </c>
      <c r="AO72" t="b">
        <f t="shared" ca="1" si="63"/>
        <v>0</v>
      </c>
      <c r="AP72" t="str">
        <f t="shared" ca="1" si="64"/>
        <v/>
      </c>
      <c r="AQ72" t="b">
        <f t="shared" ca="1" si="65"/>
        <v>0</v>
      </c>
    </row>
    <row r="73" spans="1:43" x14ac:dyDescent="0.25">
      <c r="A73">
        <f t="shared" si="66"/>
        <v>72</v>
      </c>
      <c r="B73" t="str">
        <f t="shared" ca="1" si="35"/>
        <v>Q9479</v>
      </c>
      <c r="C73" s="1">
        <f t="shared" ca="1" si="67"/>
        <v>43749</v>
      </c>
      <c r="D73" t="str">
        <f t="shared" ca="1" si="36"/>
        <v>Mercades</v>
      </c>
      <c r="E73" t="s">
        <v>0</v>
      </c>
      <c r="F73" s="2">
        <f t="shared" ca="1" si="37"/>
        <v>5703</v>
      </c>
      <c r="G73" s="2">
        <f t="shared" ca="1" si="38"/>
        <v>104</v>
      </c>
      <c r="H73" t="s">
        <v>1</v>
      </c>
      <c r="I73" s="2">
        <f t="shared" ca="1" si="39"/>
        <v>899</v>
      </c>
      <c r="J73" s="2">
        <f t="shared" ca="1" si="40"/>
        <v>184</v>
      </c>
      <c r="K73" s="2">
        <f t="shared" ca="1" si="41"/>
        <v>71</v>
      </c>
      <c r="L73" s="2">
        <f t="shared" ca="1" si="42"/>
        <v>5878</v>
      </c>
      <c r="M73" s="1" t="str">
        <f t="shared" ca="1" si="43"/>
        <v/>
      </c>
      <c r="N73" s="3">
        <v>0</v>
      </c>
      <c r="O73" t="str">
        <f t="shared" ca="1" si="44"/>
        <v>blue</v>
      </c>
      <c r="P73" t="str">
        <f t="shared" ca="1" si="44"/>
        <v>green</v>
      </c>
      <c r="R73" t="s">
        <v>144</v>
      </c>
      <c r="S73" t="str">
        <f t="shared" ca="1" si="45"/>
        <v>PwC</v>
      </c>
      <c r="T73" t="str">
        <f t="shared" ca="1" si="46"/>
        <v>07203130366</v>
      </c>
      <c r="U73" t="s">
        <v>145</v>
      </c>
      <c r="V73" t="str">
        <f t="shared" ca="1" si="47"/>
        <v>Funder3</v>
      </c>
      <c r="W73" t="str">
        <f t="shared" si="48"/>
        <v>Deb Kohl IV27 4DP</v>
      </c>
      <c r="Y73" t="str">
        <f t="shared" ca="1" si="49"/>
        <v>awaiting reg</v>
      </c>
      <c r="Z73" s="1" t="str">
        <f t="shared" ca="1" si="50"/>
        <v/>
      </c>
      <c r="AA73" t="b">
        <f t="shared" ca="1" si="51"/>
        <v>0</v>
      </c>
      <c r="AB73" s="1" t="str">
        <f t="shared" ca="1" si="68"/>
        <v/>
      </c>
      <c r="AC73" t="str">
        <f t="shared" ca="1" si="52"/>
        <v/>
      </c>
      <c r="AD73" t="str">
        <f t="shared" ca="1" si="69"/>
        <v/>
      </c>
      <c r="AE73" s="3" t="str">
        <f t="shared" ca="1" si="53"/>
        <v/>
      </c>
      <c r="AF73" s="1" t="str">
        <f t="shared" ca="1" si="54"/>
        <v/>
      </c>
      <c r="AG73" t="b">
        <f t="shared" ca="1" si="55"/>
        <v>0</v>
      </c>
      <c r="AH73" s="1" t="str">
        <f t="shared" ca="1" si="56"/>
        <v/>
      </c>
      <c r="AI73" t="b">
        <f t="shared" ca="1" si="57"/>
        <v>0</v>
      </c>
      <c r="AJ73" t="str">
        <f t="shared" ca="1" si="58"/>
        <v/>
      </c>
      <c r="AK73" t="b">
        <f t="shared" ca="1" si="59"/>
        <v>0</v>
      </c>
      <c r="AL73" t="b">
        <f t="shared" ca="1" si="60"/>
        <v>0</v>
      </c>
      <c r="AM73" t="str">
        <f t="shared" ca="1" si="61"/>
        <v/>
      </c>
      <c r="AN73" t="str">
        <f t="shared" ca="1" si="62"/>
        <v/>
      </c>
      <c r="AO73" t="b">
        <f t="shared" ca="1" si="63"/>
        <v>0</v>
      </c>
      <c r="AP73" t="str">
        <f t="shared" ca="1" si="64"/>
        <v/>
      </c>
      <c r="AQ73" t="b">
        <f t="shared" ca="1" si="65"/>
        <v>0</v>
      </c>
    </row>
    <row r="74" spans="1:43" x14ac:dyDescent="0.25">
      <c r="A74">
        <f t="shared" si="66"/>
        <v>73</v>
      </c>
      <c r="B74" t="str">
        <f t="shared" ca="1" si="35"/>
        <v>Q5563</v>
      </c>
      <c r="C74" s="1">
        <f t="shared" ca="1" si="67"/>
        <v>43760</v>
      </c>
      <c r="D74" t="str">
        <f t="shared" ca="1" si="36"/>
        <v>Ford</v>
      </c>
      <c r="E74" t="s">
        <v>0</v>
      </c>
      <c r="F74" s="2">
        <f t="shared" ca="1" si="37"/>
        <v>9740</v>
      </c>
      <c r="G74" s="2">
        <f t="shared" ca="1" si="38"/>
        <v>154</v>
      </c>
      <c r="H74" t="s">
        <v>1</v>
      </c>
      <c r="I74" s="2">
        <f t="shared" ca="1" si="39"/>
        <v>1124</v>
      </c>
      <c r="J74" s="2">
        <f t="shared" ca="1" si="40"/>
        <v>93</v>
      </c>
      <c r="K74" s="2">
        <f t="shared" ca="1" si="41"/>
        <v>71</v>
      </c>
      <c r="L74" s="2">
        <f t="shared" ca="1" si="42"/>
        <v>9965</v>
      </c>
      <c r="M74" s="1" t="str">
        <f t="shared" ca="1" si="43"/>
        <v/>
      </c>
      <c r="N74" s="3">
        <v>0</v>
      </c>
      <c r="O74" t="str">
        <f t="shared" ca="1" si="44"/>
        <v/>
      </c>
      <c r="P74" t="str">
        <f t="shared" ca="1" si="44"/>
        <v>blue</v>
      </c>
      <c r="R74" t="s">
        <v>146</v>
      </c>
      <c r="S74" t="str">
        <f t="shared" ca="1" si="45"/>
        <v>McDonalds</v>
      </c>
      <c r="T74" t="str">
        <f t="shared" ca="1" si="46"/>
        <v>07989791971</v>
      </c>
      <c r="U74" t="s">
        <v>147</v>
      </c>
      <c r="V74" t="str">
        <f t="shared" ca="1" si="47"/>
        <v>Funder3</v>
      </c>
      <c r="W74" t="str">
        <f t="shared" si="48"/>
        <v>Malcom Epling S40 1LW</v>
      </c>
      <c r="Y74" t="str">
        <f t="shared" ca="1" si="49"/>
        <v>awaiting reg</v>
      </c>
      <c r="Z74" s="1" t="str">
        <f t="shared" ca="1" si="50"/>
        <v/>
      </c>
      <c r="AA74" t="b">
        <f t="shared" ca="1" si="51"/>
        <v>0</v>
      </c>
      <c r="AB74" s="1" t="str">
        <f t="shared" ca="1" si="68"/>
        <v/>
      </c>
      <c r="AC74" t="str">
        <f t="shared" ca="1" si="52"/>
        <v/>
      </c>
      <c r="AD74" t="str">
        <f t="shared" ca="1" si="69"/>
        <v/>
      </c>
      <c r="AE74" s="3" t="str">
        <f t="shared" ca="1" si="53"/>
        <v/>
      </c>
      <c r="AF74" s="1" t="str">
        <f t="shared" ca="1" si="54"/>
        <v/>
      </c>
      <c r="AG74" t="b">
        <f t="shared" ca="1" si="55"/>
        <v>0</v>
      </c>
      <c r="AH74" s="1" t="str">
        <f t="shared" ca="1" si="56"/>
        <v/>
      </c>
      <c r="AI74" t="b">
        <f t="shared" ca="1" si="57"/>
        <v>0</v>
      </c>
      <c r="AJ74" t="str">
        <f t="shared" ca="1" si="58"/>
        <v/>
      </c>
      <c r="AK74" t="b">
        <f t="shared" ca="1" si="59"/>
        <v>0</v>
      </c>
      <c r="AL74" t="b">
        <f t="shared" ca="1" si="60"/>
        <v>0</v>
      </c>
      <c r="AM74" t="str">
        <f t="shared" ca="1" si="61"/>
        <v/>
      </c>
      <c r="AN74" t="str">
        <f t="shared" ca="1" si="62"/>
        <v/>
      </c>
      <c r="AO74" t="b">
        <f t="shared" ca="1" si="63"/>
        <v>0</v>
      </c>
      <c r="AP74" t="str">
        <f t="shared" ca="1" si="64"/>
        <v/>
      </c>
      <c r="AQ74" t="b">
        <f t="shared" ca="1" si="65"/>
        <v>0</v>
      </c>
    </row>
    <row r="75" spans="1:43" x14ac:dyDescent="0.25">
      <c r="A75">
        <f t="shared" si="66"/>
        <v>74</v>
      </c>
      <c r="B75" t="str">
        <f t="shared" ca="1" si="35"/>
        <v>Q7274</v>
      </c>
      <c r="C75" s="1">
        <f t="shared" ca="1" si="67"/>
        <v>43633</v>
      </c>
      <c r="D75" t="str">
        <f t="shared" ca="1" si="36"/>
        <v>Nissan</v>
      </c>
      <c r="E75" t="s">
        <v>0</v>
      </c>
      <c r="F75" s="2">
        <f t="shared" ca="1" si="37"/>
        <v>5378</v>
      </c>
      <c r="G75" s="2">
        <f t="shared" ca="1" si="38"/>
        <v>101</v>
      </c>
      <c r="H75" t="s">
        <v>1</v>
      </c>
      <c r="I75" s="2">
        <f t="shared" ca="1" si="39"/>
        <v>1269</v>
      </c>
      <c r="J75" s="2">
        <f t="shared" ca="1" si="40"/>
        <v>274</v>
      </c>
      <c r="K75" s="2">
        <f t="shared" ca="1" si="41"/>
        <v>14</v>
      </c>
      <c r="L75" s="2">
        <f t="shared" ca="1" si="42"/>
        <v>5493</v>
      </c>
      <c r="M75" s="1">
        <f t="shared" ca="1" si="43"/>
        <v>43512</v>
      </c>
      <c r="N75" s="3">
        <v>0</v>
      </c>
      <c r="O75" t="str">
        <f t="shared" ca="1" si="44"/>
        <v>green</v>
      </c>
      <c r="P75" t="str">
        <f t="shared" ca="1" si="44"/>
        <v>green</v>
      </c>
      <c r="R75" t="s">
        <v>148</v>
      </c>
      <c r="S75" t="str">
        <f t="shared" ca="1" si="45"/>
        <v>McDonalds</v>
      </c>
      <c r="T75" t="str">
        <f t="shared" ca="1" si="46"/>
        <v>07121740877</v>
      </c>
      <c r="U75" t="s">
        <v>149</v>
      </c>
      <c r="V75" t="str">
        <f t="shared" ca="1" si="47"/>
        <v>Funder2</v>
      </c>
      <c r="W75" t="str">
        <f t="shared" si="48"/>
        <v>Zada Mccraw S65 3RH</v>
      </c>
      <c r="Y75" t="str">
        <f t="shared" ca="1" si="49"/>
        <v>confirmed delivery</v>
      </c>
      <c r="Z75" s="1">
        <f t="shared" ca="1" si="50"/>
        <v>44038</v>
      </c>
      <c r="AA75" t="b">
        <f t="shared" ca="1" si="51"/>
        <v>1</v>
      </c>
      <c r="AB75" s="1">
        <f t="shared" ca="1" si="68"/>
        <v>43978</v>
      </c>
      <c r="AC75" t="str">
        <f t="shared" ca="1" si="52"/>
        <v>Sarah</v>
      </c>
      <c r="AD75" t="str">
        <f t="shared" ca="1" si="69"/>
        <v>JY21 JF</v>
      </c>
      <c r="AE75" s="3">
        <f t="shared" ca="1" si="53"/>
        <v>9833358948</v>
      </c>
      <c r="AF75" s="1">
        <f t="shared" ca="1" si="54"/>
        <v>44053</v>
      </c>
      <c r="AG75" t="b">
        <f t="shared" ca="1" si="55"/>
        <v>1</v>
      </c>
      <c r="AH75" s="1" t="str">
        <f t="shared" ca="1" si="56"/>
        <v/>
      </c>
      <c r="AI75" t="b">
        <f t="shared" ca="1" si="57"/>
        <v>0</v>
      </c>
      <c r="AJ75" t="str">
        <f t="shared" ca="1" si="58"/>
        <v/>
      </c>
      <c r="AK75" t="b">
        <f t="shared" ca="1" si="59"/>
        <v>0</v>
      </c>
      <c r="AL75" t="b">
        <f t="shared" ca="1" si="60"/>
        <v>0</v>
      </c>
      <c r="AM75" t="str">
        <f t="shared" ca="1" si="61"/>
        <v/>
      </c>
      <c r="AN75" t="str">
        <f t="shared" ca="1" si="62"/>
        <v/>
      </c>
      <c r="AO75" t="b">
        <f t="shared" ca="1" si="63"/>
        <v>0</v>
      </c>
      <c r="AP75" t="str">
        <f t="shared" ca="1" si="64"/>
        <v/>
      </c>
      <c r="AQ75" t="b">
        <f t="shared" ca="1" si="65"/>
        <v>0</v>
      </c>
    </row>
    <row r="76" spans="1:43" x14ac:dyDescent="0.25">
      <c r="A76">
        <f t="shared" si="66"/>
        <v>75</v>
      </c>
      <c r="B76" t="str">
        <f t="shared" ca="1" si="35"/>
        <v>Q4577</v>
      </c>
      <c r="C76" s="1">
        <f t="shared" ca="1" si="67"/>
        <v>43784</v>
      </c>
      <c r="D76" t="str">
        <f t="shared" ca="1" si="36"/>
        <v>Ford</v>
      </c>
      <c r="E76" t="s">
        <v>0</v>
      </c>
      <c r="F76" s="2">
        <f t="shared" ca="1" si="37"/>
        <v>8858</v>
      </c>
      <c r="G76" s="2">
        <f t="shared" ca="1" si="38"/>
        <v>137</v>
      </c>
      <c r="H76" t="s">
        <v>1</v>
      </c>
      <c r="I76" s="2">
        <f t="shared" ca="1" si="39"/>
        <v>912</v>
      </c>
      <c r="J76" s="2">
        <f t="shared" ca="1" si="40"/>
        <v>10</v>
      </c>
      <c r="K76" s="2">
        <f t="shared" ca="1" si="41"/>
        <v>179</v>
      </c>
      <c r="L76" s="2">
        <f t="shared" ca="1" si="42"/>
        <v>9174</v>
      </c>
      <c r="M76" s="1" t="str">
        <f t="shared" ca="1" si="43"/>
        <v/>
      </c>
      <c r="N76" s="3">
        <v>0</v>
      </c>
      <c r="O76" t="str">
        <f t="shared" ca="1" si="44"/>
        <v>red</v>
      </c>
      <c r="P76" t="str">
        <f t="shared" ca="1" si="44"/>
        <v>red</v>
      </c>
      <c r="R76" t="s">
        <v>150</v>
      </c>
      <c r="S76" t="str">
        <f t="shared" ca="1" si="45"/>
        <v>Co-op</v>
      </c>
      <c r="T76" t="str">
        <f t="shared" ca="1" si="46"/>
        <v>07222763202</v>
      </c>
      <c r="U76" t="s">
        <v>151</v>
      </c>
      <c r="V76" t="str">
        <f t="shared" ca="1" si="47"/>
        <v>Funder2</v>
      </c>
      <c r="W76" t="str">
        <f t="shared" si="48"/>
        <v>Lucinda Clinard CH66 2JX</v>
      </c>
      <c r="Y76" t="str">
        <f t="shared" ca="1" si="49"/>
        <v>completed</v>
      </c>
      <c r="Z76" s="1">
        <f t="shared" ca="1" si="50"/>
        <v>44037</v>
      </c>
      <c r="AA76" t="b">
        <f t="shared" ca="1" si="51"/>
        <v>1</v>
      </c>
      <c r="AB76" s="1">
        <f t="shared" ca="1" si="68"/>
        <v>43977</v>
      </c>
      <c r="AC76" t="str">
        <f t="shared" ca="1" si="52"/>
        <v>Sarah</v>
      </c>
      <c r="AD76" t="str">
        <f t="shared" ca="1" si="69"/>
        <v>RY57 IJ</v>
      </c>
      <c r="AE76" s="3">
        <f t="shared" ca="1" si="53"/>
        <v>1801660988</v>
      </c>
      <c r="AF76" s="1">
        <f t="shared" ca="1" si="54"/>
        <v>44052</v>
      </c>
      <c r="AG76" t="b">
        <f t="shared" ca="1" si="55"/>
        <v>1</v>
      </c>
      <c r="AH76" s="1">
        <f t="shared" ca="1" si="56"/>
        <v>43757</v>
      </c>
      <c r="AI76" t="b">
        <f t="shared" ca="1" si="57"/>
        <v>1</v>
      </c>
      <c r="AJ76" t="str">
        <f t="shared" ca="1" si="58"/>
        <v>styles/assets/preview.pdf</v>
      </c>
      <c r="AK76" t="b">
        <f t="shared" ca="1" si="59"/>
        <v>1</v>
      </c>
      <c r="AL76" t="b">
        <f t="shared" ca="1" si="60"/>
        <v>1</v>
      </c>
      <c r="AM76" t="str">
        <f t="shared" ca="1" si="61"/>
        <v>styles/assets/preview.pdf</v>
      </c>
      <c r="AN76">
        <f t="shared" ca="1" si="62"/>
        <v>88</v>
      </c>
      <c r="AO76" t="b">
        <f t="shared" ca="1" si="63"/>
        <v>1</v>
      </c>
      <c r="AP76" t="str">
        <f t="shared" ca="1" si="64"/>
        <v>styles/assets/preview.pdf</v>
      </c>
      <c r="AQ76" t="b">
        <f t="shared" ca="1" si="65"/>
        <v>0</v>
      </c>
    </row>
    <row r="77" spans="1:43" x14ac:dyDescent="0.25">
      <c r="A77">
        <f t="shared" si="66"/>
        <v>76</v>
      </c>
      <c r="B77" t="str">
        <f t="shared" ca="1" si="35"/>
        <v>Q7908</v>
      </c>
      <c r="C77" s="1">
        <f t="shared" ca="1" si="67"/>
        <v>43918</v>
      </c>
      <c r="D77" t="str">
        <f t="shared" ca="1" si="36"/>
        <v>Mercades</v>
      </c>
      <c r="E77" t="s">
        <v>0</v>
      </c>
      <c r="F77" s="2">
        <f t="shared" ca="1" si="37"/>
        <v>10131</v>
      </c>
      <c r="G77" s="2">
        <f t="shared" ca="1" si="38"/>
        <v>80</v>
      </c>
      <c r="H77" t="s">
        <v>1</v>
      </c>
      <c r="I77" s="2">
        <f t="shared" ca="1" si="39"/>
        <v>1635</v>
      </c>
      <c r="J77" s="2">
        <f t="shared" ca="1" si="40"/>
        <v>32</v>
      </c>
      <c r="K77" s="2">
        <f t="shared" ca="1" si="41"/>
        <v>43</v>
      </c>
      <c r="L77" s="2">
        <f t="shared" ca="1" si="42"/>
        <v>10254</v>
      </c>
      <c r="M77" s="1">
        <f t="shared" ca="1" si="43"/>
        <v>43794</v>
      </c>
      <c r="N77" s="3">
        <v>0</v>
      </c>
      <c r="O77" t="str">
        <f t="shared" ca="1" si="44"/>
        <v>blue</v>
      </c>
      <c r="P77" t="str">
        <f t="shared" ca="1" si="44"/>
        <v>green</v>
      </c>
      <c r="R77" t="s">
        <v>152</v>
      </c>
      <c r="S77" t="str">
        <f t="shared" ca="1" si="45"/>
        <v>PwC</v>
      </c>
      <c r="T77" t="str">
        <f t="shared" ca="1" si="46"/>
        <v>07312332647</v>
      </c>
      <c r="U77" t="s">
        <v>153</v>
      </c>
      <c r="V77" t="str">
        <f t="shared" ca="1" si="47"/>
        <v>Funder3</v>
      </c>
      <c r="W77" t="str">
        <f t="shared" si="48"/>
        <v>Joel Decker YO41 5LW</v>
      </c>
      <c r="Y77" t="str">
        <f t="shared" ca="1" si="49"/>
        <v>new</v>
      </c>
      <c r="Z77" s="1" t="str">
        <f t="shared" ca="1" si="50"/>
        <v/>
      </c>
      <c r="AA77" t="b">
        <f t="shared" ca="1" si="51"/>
        <v>0</v>
      </c>
      <c r="AB77" s="1" t="str">
        <f t="shared" ca="1" si="68"/>
        <v/>
      </c>
      <c r="AC77" t="str">
        <f t="shared" ca="1" si="52"/>
        <v/>
      </c>
      <c r="AD77" t="str">
        <f t="shared" ca="1" si="69"/>
        <v/>
      </c>
      <c r="AE77" s="3" t="str">
        <f t="shared" ca="1" si="53"/>
        <v/>
      </c>
      <c r="AF77" s="1" t="str">
        <f t="shared" ca="1" si="54"/>
        <v/>
      </c>
      <c r="AG77" t="b">
        <f t="shared" ca="1" si="55"/>
        <v>0</v>
      </c>
      <c r="AH77" s="1" t="str">
        <f t="shared" ca="1" si="56"/>
        <v/>
      </c>
      <c r="AI77" t="b">
        <f t="shared" ca="1" si="57"/>
        <v>0</v>
      </c>
      <c r="AJ77" t="str">
        <f t="shared" ca="1" si="58"/>
        <v/>
      </c>
      <c r="AK77" t="b">
        <f t="shared" ca="1" si="59"/>
        <v>0</v>
      </c>
      <c r="AL77" t="b">
        <f t="shared" ca="1" si="60"/>
        <v>0</v>
      </c>
      <c r="AM77" t="str">
        <f t="shared" ca="1" si="61"/>
        <v/>
      </c>
      <c r="AN77" t="str">
        <f t="shared" ca="1" si="62"/>
        <v/>
      </c>
      <c r="AO77" t="b">
        <f t="shared" ca="1" si="63"/>
        <v>0</v>
      </c>
      <c r="AP77" t="str">
        <f t="shared" ca="1" si="64"/>
        <v/>
      </c>
      <c r="AQ77" t="b">
        <f t="shared" ca="1" si="65"/>
        <v>0</v>
      </c>
    </row>
    <row r="78" spans="1:43" x14ac:dyDescent="0.25">
      <c r="A78">
        <f t="shared" si="66"/>
        <v>77</v>
      </c>
      <c r="B78" t="str">
        <f t="shared" ca="1" si="35"/>
        <v>Q2746</v>
      </c>
      <c r="C78" s="1">
        <f t="shared" ca="1" si="67"/>
        <v>43621</v>
      </c>
      <c r="D78" t="str">
        <f t="shared" ca="1" si="36"/>
        <v>VW</v>
      </c>
      <c r="E78" t="s">
        <v>0</v>
      </c>
      <c r="F78" s="2">
        <f t="shared" ca="1" si="37"/>
        <v>5348</v>
      </c>
      <c r="G78" s="2">
        <f t="shared" ca="1" si="38"/>
        <v>161</v>
      </c>
      <c r="H78" t="s">
        <v>1</v>
      </c>
      <c r="I78" s="2">
        <f t="shared" ca="1" si="39"/>
        <v>995</v>
      </c>
      <c r="J78" s="2">
        <f t="shared" ca="1" si="40"/>
        <v>209</v>
      </c>
      <c r="K78" s="2">
        <f t="shared" ca="1" si="41"/>
        <v>161</v>
      </c>
      <c r="L78" s="2">
        <f t="shared" ca="1" si="42"/>
        <v>5670</v>
      </c>
      <c r="M78" s="1" t="str">
        <f t="shared" ca="1" si="43"/>
        <v/>
      </c>
      <c r="N78" s="3">
        <v>0</v>
      </c>
      <c r="O78" t="str">
        <f t="shared" ca="1" si="44"/>
        <v>blue</v>
      </c>
      <c r="P78" t="str">
        <f t="shared" ca="1" si="44"/>
        <v>green</v>
      </c>
      <c r="R78" t="s">
        <v>154</v>
      </c>
      <c r="S78" t="str">
        <f t="shared" ca="1" si="45"/>
        <v>Vodafone</v>
      </c>
      <c r="T78" t="str">
        <f t="shared" ca="1" si="46"/>
        <v>07381492298</v>
      </c>
      <c r="U78" t="s">
        <v>155</v>
      </c>
      <c r="V78" t="str">
        <f t="shared" ca="1" si="47"/>
        <v>Funder1</v>
      </c>
      <c r="W78" t="str">
        <f t="shared" si="48"/>
        <v>Orlando Sangster HX2 8DQ</v>
      </c>
      <c r="Y78" t="str">
        <f t="shared" ca="1" si="49"/>
        <v>confirmed delivery</v>
      </c>
      <c r="Z78" s="1">
        <f t="shared" ca="1" si="50"/>
        <v>44107</v>
      </c>
      <c r="AA78" t="b">
        <f t="shared" ca="1" si="51"/>
        <v>1</v>
      </c>
      <c r="AB78" s="1">
        <f t="shared" ca="1" si="68"/>
        <v>44047</v>
      </c>
      <c r="AC78" t="str">
        <f t="shared" ca="1" si="52"/>
        <v>Sarah</v>
      </c>
      <c r="AD78" t="str">
        <f t="shared" ca="1" si="69"/>
        <v>SS66 MZ</v>
      </c>
      <c r="AE78" s="3">
        <f t="shared" ca="1" si="53"/>
        <v>2816776806</v>
      </c>
      <c r="AF78" s="1">
        <f t="shared" ca="1" si="54"/>
        <v>44122</v>
      </c>
      <c r="AG78" t="b">
        <f t="shared" ca="1" si="55"/>
        <v>1</v>
      </c>
      <c r="AH78" s="1" t="str">
        <f t="shared" ca="1" si="56"/>
        <v/>
      </c>
      <c r="AI78" t="b">
        <f t="shared" ca="1" si="57"/>
        <v>0</v>
      </c>
      <c r="AJ78" t="str">
        <f t="shared" ca="1" si="58"/>
        <v/>
      </c>
      <c r="AK78" t="b">
        <f t="shared" ca="1" si="59"/>
        <v>1</v>
      </c>
      <c r="AL78" t="b">
        <f t="shared" ca="1" si="60"/>
        <v>1</v>
      </c>
      <c r="AM78" t="str">
        <f t="shared" ca="1" si="61"/>
        <v>styles/assets/preview.pdf</v>
      </c>
      <c r="AN78" t="str">
        <f t="shared" ca="1" si="62"/>
        <v/>
      </c>
      <c r="AO78" t="b">
        <f t="shared" ca="1" si="63"/>
        <v>0</v>
      </c>
      <c r="AP78" t="str">
        <f t="shared" ca="1" si="64"/>
        <v/>
      </c>
      <c r="AQ78" t="b">
        <f t="shared" ca="1" si="65"/>
        <v>0</v>
      </c>
    </row>
    <row r="79" spans="1:43" x14ac:dyDescent="0.25">
      <c r="A79">
        <f t="shared" si="66"/>
        <v>78</v>
      </c>
      <c r="B79" t="str">
        <f t="shared" ca="1" si="35"/>
        <v>Q5092</v>
      </c>
      <c r="C79" s="1">
        <f t="shared" ca="1" si="67"/>
        <v>43556</v>
      </c>
      <c r="D79" t="str">
        <f t="shared" ca="1" si="36"/>
        <v>Mercades</v>
      </c>
      <c r="E79" t="s">
        <v>0</v>
      </c>
      <c r="F79" s="2">
        <f t="shared" ca="1" si="37"/>
        <v>5758</v>
      </c>
      <c r="G79" s="2">
        <f t="shared" ca="1" si="38"/>
        <v>200</v>
      </c>
      <c r="H79" t="s">
        <v>1</v>
      </c>
      <c r="I79" s="2">
        <f t="shared" ca="1" si="39"/>
        <v>1921</v>
      </c>
      <c r="J79" s="2">
        <f t="shared" ca="1" si="40"/>
        <v>295</v>
      </c>
      <c r="K79" s="2">
        <f t="shared" ca="1" si="41"/>
        <v>148</v>
      </c>
      <c r="L79" s="2">
        <f t="shared" ca="1" si="42"/>
        <v>6106</v>
      </c>
      <c r="M79" s="1" t="str">
        <f t="shared" ca="1" si="43"/>
        <v/>
      </c>
      <c r="N79" s="3">
        <v>0</v>
      </c>
      <c r="O79" t="str">
        <f t="shared" ca="1" si="44"/>
        <v>blue</v>
      </c>
      <c r="P79" t="str">
        <f t="shared" ca="1" si="44"/>
        <v/>
      </c>
      <c r="R79" t="s">
        <v>156</v>
      </c>
      <c r="S79" t="str">
        <f t="shared" ca="1" si="45"/>
        <v>Co-op</v>
      </c>
      <c r="T79" t="str">
        <f t="shared" ca="1" si="46"/>
        <v>07386737113</v>
      </c>
      <c r="U79" t="s">
        <v>157</v>
      </c>
      <c r="V79" t="str">
        <f t="shared" ca="1" si="47"/>
        <v>Global Vans</v>
      </c>
      <c r="W79" t="str">
        <f t="shared" si="48"/>
        <v>Johnathon Posada MK8 9BU</v>
      </c>
      <c r="Y79" t="str">
        <f t="shared" ca="1" si="49"/>
        <v>delivery date requested</v>
      </c>
      <c r="Z79" s="1">
        <f t="shared" ca="1" si="50"/>
        <v>44033</v>
      </c>
      <c r="AA79" t="b">
        <f t="shared" ca="1" si="51"/>
        <v>0</v>
      </c>
      <c r="AB79" s="1" t="str">
        <f t="shared" ca="1" si="68"/>
        <v/>
      </c>
      <c r="AC79" t="str">
        <f t="shared" ca="1" si="52"/>
        <v/>
      </c>
      <c r="AD79" t="str">
        <f t="shared" ca="1" si="69"/>
        <v>JZ37 EM</v>
      </c>
      <c r="AE79" s="3">
        <f t="shared" ca="1" si="53"/>
        <v>9727689137</v>
      </c>
      <c r="AF79" s="1" t="str">
        <f t="shared" ca="1" si="54"/>
        <v/>
      </c>
      <c r="AG79" t="b">
        <f t="shared" ca="1" si="55"/>
        <v>0</v>
      </c>
      <c r="AH79" s="1" t="str">
        <f t="shared" ca="1" si="56"/>
        <v/>
      </c>
      <c r="AI79" t="b">
        <f t="shared" ca="1" si="57"/>
        <v>0</v>
      </c>
      <c r="AJ79" t="str">
        <f t="shared" ca="1" si="58"/>
        <v/>
      </c>
      <c r="AK79" t="b">
        <f t="shared" ca="1" si="59"/>
        <v>0</v>
      </c>
      <c r="AL79" t="b">
        <f t="shared" ca="1" si="60"/>
        <v>0</v>
      </c>
      <c r="AM79" t="str">
        <f t="shared" ca="1" si="61"/>
        <v/>
      </c>
      <c r="AN79" t="str">
        <f t="shared" ca="1" si="62"/>
        <v/>
      </c>
      <c r="AO79" t="b">
        <f t="shared" ca="1" si="63"/>
        <v>0</v>
      </c>
      <c r="AP79" t="str">
        <f t="shared" ca="1" si="64"/>
        <v/>
      </c>
      <c r="AQ79" t="b">
        <f t="shared" ca="1" si="65"/>
        <v>0</v>
      </c>
    </row>
    <row r="80" spans="1:43" x14ac:dyDescent="0.25">
      <c r="A80">
        <f t="shared" si="66"/>
        <v>79</v>
      </c>
      <c r="B80" t="str">
        <f t="shared" ca="1" si="35"/>
        <v>Q7591</v>
      </c>
      <c r="C80" s="1">
        <f t="shared" ca="1" si="67"/>
        <v>43566</v>
      </c>
      <c r="D80" t="str">
        <f t="shared" ca="1" si="36"/>
        <v>Nissan</v>
      </c>
      <c r="E80" t="s">
        <v>0</v>
      </c>
      <c r="F80" s="2">
        <f t="shared" ca="1" si="37"/>
        <v>8014</v>
      </c>
      <c r="G80" s="2">
        <f t="shared" ca="1" si="38"/>
        <v>182</v>
      </c>
      <c r="H80" t="s">
        <v>1</v>
      </c>
      <c r="I80" s="2">
        <f t="shared" ca="1" si="39"/>
        <v>1549</v>
      </c>
      <c r="J80" s="2">
        <f t="shared" ca="1" si="40"/>
        <v>201</v>
      </c>
      <c r="K80" s="2">
        <f t="shared" ca="1" si="41"/>
        <v>131</v>
      </c>
      <c r="L80" s="2">
        <f t="shared" ca="1" si="42"/>
        <v>8327</v>
      </c>
      <c r="M80" s="1" t="str">
        <f t="shared" ca="1" si="43"/>
        <v/>
      </c>
      <c r="N80" s="3">
        <v>0</v>
      </c>
      <c r="O80" t="str">
        <f t="shared" ca="1" si="44"/>
        <v>blue</v>
      </c>
      <c r="P80" t="str">
        <f t="shared" ca="1" si="44"/>
        <v>blue</v>
      </c>
      <c r="R80" t="s">
        <v>158</v>
      </c>
      <c r="S80" t="str">
        <f t="shared" ca="1" si="45"/>
        <v>Vodafone</v>
      </c>
      <c r="T80" t="str">
        <f t="shared" ca="1" si="46"/>
        <v>07553586526</v>
      </c>
      <c r="U80" t="s">
        <v>159</v>
      </c>
      <c r="V80" t="str">
        <f t="shared" ca="1" si="47"/>
        <v>Funder1</v>
      </c>
      <c r="W80" t="str">
        <f t="shared" si="48"/>
        <v>Janene Mcewan AL5 3NS</v>
      </c>
      <c r="Y80" t="str">
        <f t="shared" ca="1" si="49"/>
        <v>awaiting global confirmation</v>
      </c>
      <c r="Z80" s="1">
        <f t="shared" ca="1" si="50"/>
        <v>44094</v>
      </c>
      <c r="AA80" t="b">
        <f t="shared" ca="1" si="51"/>
        <v>0</v>
      </c>
      <c r="AB80" s="1" t="str">
        <f t="shared" ca="1" si="68"/>
        <v/>
      </c>
      <c r="AC80" t="str">
        <f t="shared" ca="1" si="52"/>
        <v/>
      </c>
      <c r="AD80" t="str">
        <f t="shared" ca="1" si="69"/>
        <v>YU8 JI</v>
      </c>
      <c r="AE80" s="3">
        <f t="shared" ca="1" si="53"/>
        <v>7437419577</v>
      </c>
      <c r="AF80" s="1">
        <f t="shared" ca="1" si="54"/>
        <v>44109</v>
      </c>
      <c r="AG80" t="b">
        <f t="shared" ca="1" si="55"/>
        <v>0</v>
      </c>
      <c r="AH80" s="1" t="str">
        <f t="shared" ca="1" si="56"/>
        <v/>
      </c>
      <c r="AI80" t="b">
        <f t="shared" ca="1" si="57"/>
        <v>0</v>
      </c>
      <c r="AJ80" t="str">
        <f t="shared" ca="1" si="58"/>
        <v/>
      </c>
      <c r="AK80" t="b">
        <f t="shared" ca="1" si="59"/>
        <v>0</v>
      </c>
      <c r="AL80" t="b">
        <f t="shared" ca="1" si="60"/>
        <v>0</v>
      </c>
      <c r="AM80" t="str">
        <f t="shared" ca="1" si="61"/>
        <v/>
      </c>
      <c r="AN80" t="str">
        <f t="shared" ca="1" si="62"/>
        <v/>
      </c>
      <c r="AO80" t="b">
        <f t="shared" ca="1" si="63"/>
        <v>0</v>
      </c>
      <c r="AP80" t="str">
        <f t="shared" ca="1" si="64"/>
        <v/>
      </c>
      <c r="AQ80" t="b">
        <f t="shared" ca="1" si="65"/>
        <v>0</v>
      </c>
    </row>
    <row r="81" spans="1:43" x14ac:dyDescent="0.25">
      <c r="A81">
        <f t="shared" si="66"/>
        <v>80</v>
      </c>
      <c r="B81" t="str">
        <f t="shared" ca="1" si="35"/>
        <v>Q4250</v>
      </c>
      <c r="C81" s="1">
        <f t="shared" ca="1" si="67"/>
        <v>43873</v>
      </c>
      <c r="D81" t="str">
        <f t="shared" ca="1" si="36"/>
        <v>Nissan</v>
      </c>
      <c r="E81" t="s">
        <v>0</v>
      </c>
      <c r="F81" s="2">
        <f t="shared" ca="1" si="37"/>
        <v>6081</v>
      </c>
      <c r="G81" s="2">
        <f t="shared" ca="1" si="38"/>
        <v>46</v>
      </c>
      <c r="H81" t="s">
        <v>1</v>
      </c>
      <c r="I81" s="2">
        <f t="shared" ca="1" si="39"/>
        <v>1586</v>
      </c>
      <c r="J81" s="2">
        <f t="shared" ca="1" si="40"/>
        <v>139</v>
      </c>
      <c r="K81" s="2">
        <f t="shared" ca="1" si="41"/>
        <v>138</v>
      </c>
      <c r="L81" s="2">
        <f t="shared" ca="1" si="42"/>
        <v>6265</v>
      </c>
      <c r="M81" s="1" t="str">
        <f t="shared" ca="1" si="43"/>
        <v/>
      </c>
      <c r="N81" s="3">
        <v>0</v>
      </c>
      <c r="O81" t="str">
        <f t="shared" ca="1" si="44"/>
        <v>white</v>
      </c>
      <c r="P81" t="str">
        <f t="shared" ca="1" si="44"/>
        <v>blue</v>
      </c>
      <c r="R81" t="s">
        <v>160</v>
      </c>
      <c r="S81" t="str">
        <f t="shared" ca="1" si="45"/>
        <v>McDonalds</v>
      </c>
      <c r="T81" t="str">
        <f t="shared" ca="1" si="46"/>
        <v>07164277131</v>
      </c>
      <c r="U81" t="s">
        <v>161</v>
      </c>
      <c r="V81" t="str">
        <f t="shared" ca="1" si="47"/>
        <v>Funder3</v>
      </c>
      <c r="W81" t="str">
        <f t="shared" si="48"/>
        <v>Mckinley Roysden AB34 5BJ</v>
      </c>
      <c r="Y81" t="str">
        <f t="shared" ca="1" si="49"/>
        <v>confirmed delivery</v>
      </c>
      <c r="Z81" s="1">
        <f t="shared" ca="1" si="50"/>
        <v>43988</v>
      </c>
      <c r="AA81" t="b">
        <f t="shared" ca="1" si="51"/>
        <v>1</v>
      </c>
      <c r="AB81" s="1">
        <f t="shared" ca="1" si="68"/>
        <v>43928</v>
      </c>
      <c r="AC81" t="str">
        <f t="shared" ca="1" si="52"/>
        <v>Sarah</v>
      </c>
      <c r="AD81" t="str">
        <f t="shared" ca="1" si="69"/>
        <v>RW32 WT</v>
      </c>
      <c r="AE81" s="3">
        <f t="shared" ca="1" si="53"/>
        <v>6282402173</v>
      </c>
      <c r="AF81" s="1">
        <f t="shared" ca="1" si="54"/>
        <v>44003</v>
      </c>
      <c r="AG81" t="b">
        <f t="shared" ca="1" si="55"/>
        <v>1</v>
      </c>
      <c r="AH81" s="1">
        <f t="shared" ca="1" si="56"/>
        <v>43595</v>
      </c>
      <c r="AI81" t="b">
        <f t="shared" ca="1" si="57"/>
        <v>1</v>
      </c>
      <c r="AJ81" t="str">
        <f t="shared" ca="1" si="58"/>
        <v>styles/assets/preview.pdf</v>
      </c>
      <c r="AK81" t="b">
        <f t="shared" ca="1" si="59"/>
        <v>0</v>
      </c>
      <c r="AL81" t="b">
        <f t="shared" ca="1" si="60"/>
        <v>0</v>
      </c>
      <c r="AM81" t="str">
        <f t="shared" ca="1" si="61"/>
        <v/>
      </c>
      <c r="AN81" t="str">
        <f t="shared" ca="1" si="62"/>
        <v/>
      </c>
      <c r="AO81" t="b">
        <f t="shared" ca="1" si="63"/>
        <v>0</v>
      </c>
      <c r="AP81" t="str">
        <f t="shared" ca="1" si="64"/>
        <v/>
      </c>
      <c r="AQ81" t="b">
        <f t="shared" ca="1" si="65"/>
        <v>1</v>
      </c>
    </row>
    <row r="82" spans="1:43" x14ac:dyDescent="0.25">
      <c r="A82">
        <f t="shared" si="66"/>
        <v>81</v>
      </c>
      <c r="B82" t="str">
        <f t="shared" ca="1" si="35"/>
        <v>Q7966</v>
      </c>
      <c r="C82" s="1">
        <f t="shared" ca="1" si="67"/>
        <v>43802</v>
      </c>
      <c r="D82" t="str">
        <f t="shared" ca="1" si="36"/>
        <v>VW</v>
      </c>
      <c r="E82" t="s">
        <v>0</v>
      </c>
      <c r="F82" s="2">
        <f t="shared" ca="1" si="37"/>
        <v>6566</v>
      </c>
      <c r="G82" s="2">
        <f t="shared" ca="1" si="38"/>
        <v>38</v>
      </c>
      <c r="H82" t="s">
        <v>1</v>
      </c>
      <c r="I82" s="2">
        <f t="shared" ca="1" si="39"/>
        <v>1494</v>
      </c>
      <c r="J82" s="2">
        <f t="shared" ca="1" si="40"/>
        <v>13</v>
      </c>
      <c r="K82" s="2">
        <f t="shared" ca="1" si="41"/>
        <v>75</v>
      </c>
      <c r="L82" s="2">
        <f t="shared" ca="1" si="42"/>
        <v>6679</v>
      </c>
      <c r="M82" s="1">
        <f t="shared" ca="1" si="43"/>
        <v>43623</v>
      </c>
      <c r="N82" s="3">
        <v>0</v>
      </c>
      <c r="O82" t="str">
        <f t="shared" ca="1" si="44"/>
        <v>green</v>
      </c>
      <c r="P82" t="str">
        <f t="shared" ca="1" si="44"/>
        <v>red</v>
      </c>
      <c r="R82" t="s">
        <v>162</v>
      </c>
      <c r="S82" t="str">
        <f t="shared" ca="1" si="45"/>
        <v>Vodafone</v>
      </c>
      <c r="T82" t="str">
        <f t="shared" ca="1" si="46"/>
        <v>07685838115</v>
      </c>
      <c r="U82" t="s">
        <v>163</v>
      </c>
      <c r="V82" t="str">
        <f t="shared" ca="1" si="47"/>
        <v>Funder2</v>
      </c>
      <c r="W82" t="str">
        <f t="shared" si="48"/>
        <v>Shelby Bowley SN6 6JR</v>
      </c>
      <c r="Y82" t="str">
        <f t="shared" ca="1" si="49"/>
        <v>awaiting global confirmation</v>
      </c>
      <c r="Z82" s="1">
        <f t="shared" ca="1" si="50"/>
        <v>44092</v>
      </c>
      <c r="AA82" t="b">
        <f t="shared" ca="1" si="51"/>
        <v>1</v>
      </c>
      <c r="AB82" s="1">
        <f t="shared" ca="1" si="68"/>
        <v>44032</v>
      </c>
      <c r="AC82" t="str">
        <f t="shared" ca="1" si="52"/>
        <v>Dave</v>
      </c>
      <c r="AD82" t="str">
        <f t="shared" ca="1" si="69"/>
        <v>VU26 XJ</v>
      </c>
      <c r="AE82" s="3">
        <f t="shared" ca="1" si="53"/>
        <v>9182950984</v>
      </c>
      <c r="AF82" s="1">
        <f t="shared" ca="1" si="54"/>
        <v>44107</v>
      </c>
      <c r="AG82" t="b">
        <f t="shared" ca="1" si="55"/>
        <v>0</v>
      </c>
      <c r="AH82" s="1" t="str">
        <f t="shared" ca="1" si="56"/>
        <v/>
      </c>
      <c r="AI82" t="b">
        <f t="shared" ca="1" si="57"/>
        <v>0</v>
      </c>
      <c r="AJ82" t="str">
        <f t="shared" ca="1" si="58"/>
        <v/>
      </c>
      <c r="AK82" t="b">
        <f t="shared" ca="1" si="59"/>
        <v>0</v>
      </c>
      <c r="AL82" t="b">
        <f t="shared" ca="1" si="60"/>
        <v>0</v>
      </c>
      <c r="AM82" t="str">
        <f t="shared" ca="1" si="61"/>
        <v/>
      </c>
      <c r="AN82" t="str">
        <f t="shared" ca="1" si="62"/>
        <v/>
      </c>
      <c r="AO82" t="b">
        <f t="shared" ca="1" si="63"/>
        <v>0</v>
      </c>
      <c r="AP82" t="str">
        <f t="shared" ca="1" si="64"/>
        <v/>
      </c>
      <c r="AQ82" t="b">
        <f t="shared" ca="1" si="65"/>
        <v>0</v>
      </c>
    </row>
    <row r="83" spans="1:43" x14ac:dyDescent="0.25">
      <c r="A83">
        <f t="shared" si="66"/>
        <v>82</v>
      </c>
      <c r="B83" t="str">
        <f t="shared" ca="1" si="35"/>
        <v>Q4830</v>
      </c>
      <c r="C83" s="1">
        <f t="shared" ca="1" si="67"/>
        <v>43552</v>
      </c>
      <c r="D83" t="str">
        <f t="shared" ca="1" si="36"/>
        <v>VW</v>
      </c>
      <c r="E83" t="s">
        <v>0</v>
      </c>
      <c r="F83" s="2">
        <f t="shared" ca="1" si="37"/>
        <v>7784</v>
      </c>
      <c r="G83" s="2">
        <f t="shared" ca="1" si="38"/>
        <v>75</v>
      </c>
      <c r="H83" t="s">
        <v>1</v>
      </c>
      <c r="I83" s="2">
        <f t="shared" ca="1" si="39"/>
        <v>1201</v>
      </c>
      <c r="J83" s="2">
        <f t="shared" ca="1" si="40"/>
        <v>199</v>
      </c>
      <c r="K83" s="2">
        <f t="shared" ca="1" si="41"/>
        <v>17</v>
      </c>
      <c r="L83" s="2">
        <f t="shared" ca="1" si="42"/>
        <v>7876</v>
      </c>
      <c r="M83" s="1">
        <f t="shared" ca="1" si="43"/>
        <v>43818</v>
      </c>
      <c r="N83" s="3">
        <v>0</v>
      </c>
      <c r="O83" t="str">
        <f t="shared" ca="1" si="44"/>
        <v>blue</v>
      </c>
      <c r="P83" t="str">
        <f t="shared" ca="1" si="44"/>
        <v/>
      </c>
      <c r="R83" t="s">
        <v>164</v>
      </c>
      <c r="S83" t="str">
        <f t="shared" ca="1" si="45"/>
        <v>Co-op</v>
      </c>
      <c r="T83" t="str">
        <f t="shared" ca="1" si="46"/>
        <v>07844864526</v>
      </c>
      <c r="U83" t="s">
        <v>165</v>
      </c>
      <c r="V83" t="str">
        <f t="shared" ca="1" si="47"/>
        <v>Funder2</v>
      </c>
      <c r="W83" t="str">
        <f t="shared" si="48"/>
        <v>Annett Zhang AB56 4PD</v>
      </c>
      <c r="Y83" t="str">
        <f t="shared" ca="1" si="49"/>
        <v>completed</v>
      </c>
      <c r="Z83" s="1">
        <f t="shared" ca="1" si="50"/>
        <v>44020</v>
      </c>
      <c r="AA83" t="b">
        <f t="shared" ca="1" si="51"/>
        <v>1</v>
      </c>
      <c r="AB83" s="1">
        <f t="shared" ca="1" si="68"/>
        <v>43960</v>
      </c>
      <c r="AC83" t="str">
        <f t="shared" ca="1" si="52"/>
        <v>Mia</v>
      </c>
      <c r="AD83" t="str">
        <f t="shared" ca="1" si="69"/>
        <v>XJ61 PL</v>
      </c>
      <c r="AE83" s="3">
        <f t="shared" ca="1" si="53"/>
        <v>9977786549</v>
      </c>
      <c r="AF83" s="1">
        <f t="shared" ca="1" si="54"/>
        <v>44035</v>
      </c>
      <c r="AG83" t="b">
        <f t="shared" ca="1" si="55"/>
        <v>1</v>
      </c>
      <c r="AH83" s="1">
        <f t="shared" ca="1" si="56"/>
        <v>43690</v>
      </c>
      <c r="AI83" t="b">
        <f t="shared" ca="1" si="57"/>
        <v>1</v>
      </c>
      <c r="AJ83" t="str">
        <f t="shared" ca="1" si="58"/>
        <v>styles/assets/preview.pdf</v>
      </c>
      <c r="AK83" t="b">
        <f t="shared" ca="1" si="59"/>
        <v>1</v>
      </c>
      <c r="AL83" t="b">
        <f t="shared" ca="1" si="60"/>
        <v>1</v>
      </c>
      <c r="AM83" t="str">
        <f t="shared" ca="1" si="61"/>
        <v>styles/assets/preview.pdf</v>
      </c>
      <c r="AN83">
        <f t="shared" ca="1" si="62"/>
        <v>98</v>
      </c>
      <c r="AO83" t="b">
        <f t="shared" ca="1" si="63"/>
        <v>1</v>
      </c>
      <c r="AP83" t="str">
        <f t="shared" ca="1" si="64"/>
        <v>styles/assets/preview.pdf</v>
      </c>
      <c r="AQ83" t="b">
        <f t="shared" ca="1" si="65"/>
        <v>1</v>
      </c>
    </row>
    <row r="84" spans="1:43" x14ac:dyDescent="0.25">
      <c r="A84">
        <f t="shared" si="66"/>
        <v>83</v>
      </c>
      <c r="B84" t="str">
        <f t="shared" ca="1" si="35"/>
        <v>Q5880</v>
      </c>
      <c r="C84" s="1">
        <f t="shared" ca="1" si="67"/>
        <v>43471</v>
      </c>
      <c r="D84" t="str">
        <f t="shared" ca="1" si="36"/>
        <v>Mercades</v>
      </c>
      <c r="E84" t="s">
        <v>0</v>
      </c>
      <c r="F84" s="2">
        <f t="shared" ca="1" si="37"/>
        <v>9818</v>
      </c>
      <c r="G84" s="2">
        <f t="shared" ca="1" si="38"/>
        <v>68</v>
      </c>
      <c r="H84" t="s">
        <v>1</v>
      </c>
      <c r="I84" s="2">
        <f t="shared" ca="1" si="39"/>
        <v>1227</v>
      </c>
      <c r="J84" s="2">
        <f t="shared" ca="1" si="40"/>
        <v>97</v>
      </c>
      <c r="K84" s="2">
        <f t="shared" ca="1" si="41"/>
        <v>126</v>
      </c>
      <c r="L84" s="2">
        <f t="shared" ca="1" si="42"/>
        <v>10012</v>
      </c>
      <c r="M84" s="1" t="str">
        <f t="shared" ca="1" si="43"/>
        <v/>
      </c>
      <c r="N84" s="3">
        <v>0</v>
      </c>
      <c r="O84" t="str">
        <f t="shared" ca="1" si="44"/>
        <v>white</v>
      </c>
      <c r="P84" t="str">
        <f t="shared" ca="1" si="44"/>
        <v/>
      </c>
      <c r="R84" t="s">
        <v>166</v>
      </c>
      <c r="S84" t="str">
        <f t="shared" ca="1" si="45"/>
        <v>Global</v>
      </c>
      <c r="T84" t="str">
        <f t="shared" ca="1" si="46"/>
        <v>07415405879</v>
      </c>
      <c r="U84" t="s">
        <v>167</v>
      </c>
      <c r="V84" t="str">
        <f t="shared" ca="1" si="47"/>
        <v>Funder2</v>
      </c>
      <c r="W84" t="str">
        <f t="shared" si="48"/>
        <v>Leoma Domino WA10 2PG</v>
      </c>
      <c r="Y84" t="str">
        <f t="shared" ca="1" si="49"/>
        <v>awaiting reg</v>
      </c>
      <c r="Z84" s="1" t="str">
        <f t="shared" ca="1" si="50"/>
        <v/>
      </c>
      <c r="AA84" t="b">
        <f t="shared" ca="1" si="51"/>
        <v>0</v>
      </c>
      <c r="AB84" s="1" t="str">
        <f t="shared" ca="1" si="68"/>
        <v/>
      </c>
      <c r="AC84" t="str">
        <f t="shared" ca="1" si="52"/>
        <v/>
      </c>
      <c r="AD84" t="str">
        <f t="shared" ca="1" si="69"/>
        <v/>
      </c>
      <c r="AE84" s="3" t="str">
        <f t="shared" ca="1" si="53"/>
        <v/>
      </c>
      <c r="AF84" s="1" t="str">
        <f t="shared" ca="1" si="54"/>
        <v/>
      </c>
      <c r="AG84" t="b">
        <f t="shared" ca="1" si="55"/>
        <v>0</v>
      </c>
      <c r="AH84" s="1" t="str">
        <f t="shared" ca="1" si="56"/>
        <v/>
      </c>
      <c r="AI84" t="b">
        <f t="shared" ca="1" si="57"/>
        <v>0</v>
      </c>
      <c r="AJ84" t="str">
        <f t="shared" ca="1" si="58"/>
        <v/>
      </c>
      <c r="AK84" t="b">
        <f t="shared" ca="1" si="59"/>
        <v>0</v>
      </c>
      <c r="AL84" t="b">
        <f t="shared" ca="1" si="60"/>
        <v>0</v>
      </c>
      <c r="AM84" t="str">
        <f t="shared" ca="1" si="61"/>
        <v/>
      </c>
      <c r="AN84" t="str">
        <f t="shared" ca="1" si="62"/>
        <v/>
      </c>
      <c r="AO84" t="b">
        <f t="shared" ca="1" si="63"/>
        <v>0</v>
      </c>
      <c r="AP84" t="str">
        <f t="shared" ca="1" si="64"/>
        <v/>
      </c>
      <c r="AQ84" t="b">
        <f t="shared" ca="1" si="65"/>
        <v>0</v>
      </c>
    </row>
    <row r="85" spans="1:43" x14ac:dyDescent="0.25">
      <c r="A85">
        <f t="shared" si="66"/>
        <v>84</v>
      </c>
      <c r="B85" t="str">
        <f t="shared" ca="1" si="35"/>
        <v>Q9844</v>
      </c>
      <c r="C85" s="1">
        <f t="shared" ca="1" si="67"/>
        <v>43583</v>
      </c>
      <c r="D85" t="str">
        <f t="shared" ca="1" si="36"/>
        <v>Ford</v>
      </c>
      <c r="E85" t="s">
        <v>0</v>
      </c>
      <c r="F85" s="2">
        <f t="shared" ca="1" si="37"/>
        <v>10477</v>
      </c>
      <c r="G85" s="2">
        <f t="shared" ca="1" si="38"/>
        <v>45</v>
      </c>
      <c r="H85" t="s">
        <v>1</v>
      </c>
      <c r="I85" s="2">
        <f t="shared" ca="1" si="39"/>
        <v>1370</v>
      </c>
      <c r="J85" s="2">
        <f t="shared" ca="1" si="40"/>
        <v>89</v>
      </c>
      <c r="K85" s="2">
        <f t="shared" ca="1" si="41"/>
        <v>171</v>
      </c>
      <c r="L85" s="2">
        <f t="shared" ca="1" si="42"/>
        <v>10693</v>
      </c>
      <c r="M85" s="1">
        <f t="shared" ca="1" si="43"/>
        <v>43766</v>
      </c>
      <c r="N85" s="3">
        <v>0</v>
      </c>
      <c r="O85" t="str">
        <f t="shared" ca="1" si="44"/>
        <v>red</v>
      </c>
      <c r="P85" t="str">
        <f t="shared" ca="1" si="44"/>
        <v>white</v>
      </c>
      <c r="R85" t="s">
        <v>168</v>
      </c>
      <c r="S85" t="str">
        <f t="shared" ca="1" si="45"/>
        <v>Vodafone</v>
      </c>
      <c r="T85" t="str">
        <f t="shared" ca="1" si="46"/>
        <v>07691188088</v>
      </c>
      <c r="U85" t="s">
        <v>169</v>
      </c>
      <c r="V85" t="str">
        <f t="shared" ca="1" si="47"/>
        <v>Funder2</v>
      </c>
      <c r="W85" t="str">
        <f t="shared" si="48"/>
        <v>Maia Lukasiewicz CF3 0DE</v>
      </c>
      <c r="Y85" t="str">
        <f t="shared" ca="1" si="49"/>
        <v>completed</v>
      </c>
      <c r="Z85" s="1">
        <f t="shared" ca="1" si="50"/>
        <v>43989</v>
      </c>
      <c r="AA85" t="b">
        <f t="shared" ca="1" si="51"/>
        <v>1</v>
      </c>
      <c r="AB85" s="1">
        <f t="shared" ca="1" si="68"/>
        <v>43929</v>
      </c>
      <c r="AC85" t="str">
        <f t="shared" ca="1" si="52"/>
        <v>Mia</v>
      </c>
      <c r="AD85" t="str">
        <f t="shared" ca="1" si="69"/>
        <v>LT21 SW</v>
      </c>
      <c r="AE85" s="3">
        <f t="shared" ca="1" si="53"/>
        <v>5313459249</v>
      </c>
      <c r="AF85" s="1">
        <f t="shared" ca="1" si="54"/>
        <v>44004</v>
      </c>
      <c r="AG85" t="b">
        <f t="shared" ca="1" si="55"/>
        <v>1</v>
      </c>
      <c r="AH85" s="1">
        <f t="shared" ca="1" si="56"/>
        <v>43476</v>
      </c>
      <c r="AI85" t="b">
        <f t="shared" ca="1" si="57"/>
        <v>1</v>
      </c>
      <c r="AJ85" t="str">
        <f t="shared" ca="1" si="58"/>
        <v>styles/assets/preview.pdf</v>
      </c>
      <c r="AK85" t="b">
        <f t="shared" ca="1" si="59"/>
        <v>1</v>
      </c>
      <c r="AL85" t="b">
        <f t="shared" ca="1" si="60"/>
        <v>1</v>
      </c>
      <c r="AM85" t="str">
        <f t="shared" ca="1" si="61"/>
        <v>styles/assets/preview.pdf</v>
      </c>
      <c r="AN85">
        <f t="shared" ca="1" si="62"/>
        <v>68</v>
      </c>
      <c r="AO85" t="b">
        <f t="shared" ca="1" si="63"/>
        <v>1</v>
      </c>
      <c r="AP85" t="str">
        <f t="shared" ca="1" si="64"/>
        <v>styles/assets/preview.pdf</v>
      </c>
      <c r="AQ85" t="b">
        <f t="shared" ca="1" si="65"/>
        <v>0</v>
      </c>
    </row>
    <row r="86" spans="1:43" x14ac:dyDescent="0.25">
      <c r="A86">
        <f t="shared" si="66"/>
        <v>85</v>
      </c>
      <c r="B86" t="str">
        <f t="shared" ca="1" si="35"/>
        <v>Q8619</v>
      </c>
      <c r="C86" s="1">
        <f t="shared" ca="1" si="67"/>
        <v>43835</v>
      </c>
      <c r="D86" t="str">
        <f t="shared" ca="1" si="36"/>
        <v>Mercades</v>
      </c>
      <c r="E86" t="s">
        <v>0</v>
      </c>
      <c r="F86" s="2">
        <f t="shared" ca="1" si="37"/>
        <v>8819</v>
      </c>
      <c r="G86" s="2">
        <f t="shared" ca="1" si="38"/>
        <v>197</v>
      </c>
      <c r="H86" t="s">
        <v>1</v>
      </c>
      <c r="I86" s="2">
        <f t="shared" ca="1" si="39"/>
        <v>1184</v>
      </c>
      <c r="J86" s="2">
        <f t="shared" ca="1" si="40"/>
        <v>276</v>
      </c>
      <c r="K86" s="2">
        <f t="shared" ca="1" si="41"/>
        <v>2</v>
      </c>
      <c r="L86" s="2">
        <f t="shared" ca="1" si="42"/>
        <v>9018</v>
      </c>
      <c r="M86" s="1" t="str">
        <f t="shared" ca="1" si="43"/>
        <v/>
      </c>
      <c r="N86" s="3">
        <v>0</v>
      </c>
      <c r="O86" t="str">
        <f t="shared" ca="1" si="44"/>
        <v>blue</v>
      </c>
      <c r="P86" t="str">
        <f t="shared" ca="1" si="44"/>
        <v>white</v>
      </c>
      <c r="R86" t="s">
        <v>170</v>
      </c>
      <c r="S86" t="str">
        <f t="shared" ca="1" si="45"/>
        <v>Vodafone</v>
      </c>
      <c r="T86" t="str">
        <f t="shared" ca="1" si="46"/>
        <v>07222995361</v>
      </c>
      <c r="U86" t="s">
        <v>171</v>
      </c>
      <c r="V86" t="str">
        <f t="shared" ca="1" si="47"/>
        <v>Global Vans</v>
      </c>
      <c r="W86" t="str">
        <f t="shared" si="48"/>
        <v>Khadijah Lesh GL2 7NB</v>
      </c>
      <c r="Y86" t="str">
        <f t="shared" ca="1" si="49"/>
        <v>documents processing</v>
      </c>
      <c r="Z86" s="1">
        <f t="shared" ca="1" si="50"/>
        <v>44195</v>
      </c>
      <c r="AA86" t="b">
        <f t="shared" ca="1" si="51"/>
        <v>1</v>
      </c>
      <c r="AB86" s="1">
        <f t="shared" ca="1" si="68"/>
        <v>44135</v>
      </c>
      <c r="AC86" t="str">
        <f t="shared" ca="1" si="52"/>
        <v>Sarah</v>
      </c>
      <c r="AD86" t="str">
        <f t="shared" ca="1" si="69"/>
        <v>SC32 IC</v>
      </c>
      <c r="AE86" s="3">
        <f t="shared" ca="1" si="53"/>
        <v>2562465211</v>
      </c>
      <c r="AF86" s="1">
        <f t="shared" ca="1" si="54"/>
        <v>44210</v>
      </c>
      <c r="AG86" t="b">
        <f t="shared" ca="1" si="55"/>
        <v>0</v>
      </c>
      <c r="AH86" s="1" t="str">
        <f t="shared" ca="1" si="56"/>
        <v/>
      </c>
      <c r="AI86" t="b">
        <f t="shared" ca="1" si="57"/>
        <v>0</v>
      </c>
      <c r="AJ86" t="str">
        <f t="shared" ca="1" si="58"/>
        <v/>
      </c>
      <c r="AK86" t="b">
        <f t="shared" ca="1" si="59"/>
        <v>0</v>
      </c>
      <c r="AL86" t="b">
        <f t="shared" ca="1" si="60"/>
        <v>0</v>
      </c>
      <c r="AM86" t="str">
        <f t="shared" ca="1" si="61"/>
        <v/>
      </c>
      <c r="AN86" t="str">
        <f t="shared" ca="1" si="62"/>
        <v/>
      </c>
      <c r="AO86" t="b">
        <f t="shared" ca="1" si="63"/>
        <v>0</v>
      </c>
      <c r="AP86" t="str">
        <f t="shared" ca="1" si="64"/>
        <v/>
      </c>
      <c r="AQ86" t="b">
        <f t="shared" ca="1" si="65"/>
        <v>0</v>
      </c>
    </row>
    <row r="87" spans="1:43" x14ac:dyDescent="0.25">
      <c r="A87">
        <f t="shared" si="66"/>
        <v>86</v>
      </c>
      <c r="B87" t="str">
        <f t="shared" ca="1" si="35"/>
        <v>Q6073</v>
      </c>
      <c r="C87" s="1">
        <f t="shared" ca="1" si="67"/>
        <v>43479</v>
      </c>
      <c r="D87" t="str">
        <f t="shared" ca="1" si="36"/>
        <v>VW</v>
      </c>
      <c r="E87" t="s">
        <v>0</v>
      </c>
      <c r="F87" s="2">
        <f t="shared" ca="1" si="37"/>
        <v>6494</v>
      </c>
      <c r="G87" s="2">
        <f t="shared" ca="1" si="38"/>
        <v>122</v>
      </c>
      <c r="H87" t="s">
        <v>1</v>
      </c>
      <c r="I87" s="2">
        <f t="shared" ca="1" si="39"/>
        <v>1128</v>
      </c>
      <c r="J87" s="2">
        <f t="shared" ca="1" si="40"/>
        <v>181</v>
      </c>
      <c r="K87" s="2">
        <f t="shared" ca="1" si="41"/>
        <v>31</v>
      </c>
      <c r="L87" s="2">
        <f t="shared" ca="1" si="42"/>
        <v>6647</v>
      </c>
      <c r="M87" s="1" t="str">
        <f t="shared" ca="1" si="43"/>
        <v/>
      </c>
      <c r="N87" s="3">
        <v>0</v>
      </c>
      <c r="O87" t="str">
        <f t="shared" ca="1" si="44"/>
        <v>blue</v>
      </c>
      <c r="P87" t="str">
        <f t="shared" ca="1" si="44"/>
        <v/>
      </c>
      <c r="R87" t="s">
        <v>172</v>
      </c>
      <c r="S87" t="str">
        <f t="shared" ca="1" si="45"/>
        <v>Co-op</v>
      </c>
      <c r="T87" t="str">
        <f t="shared" ca="1" si="46"/>
        <v>07167015010</v>
      </c>
      <c r="U87" t="s">
        <v>173</v>
      </c>
      <c r="V87" t="str">
        <f t="shared" ca="1" si="47"/>
        <v>Funder2</v>
      </c>
      <c r="W87" t="str">
        <f t="shared" si="48"/>
        <v>Lea Juliano S13 9AQ</v>
      </c>
      <c r="Y87" t="str">
        <f t="shared" ca="1" si="49"/>
        <v>confirmed delivery</v>
      </c>
      <c r="Z87" s="1">
        <f t="shared" ca="1" si="50"/>
        <v>44100</v>
      </c>
      <c r="AA87" t="b">
        <f t="shared" ca="1" si="51"/>
        <v>0</v>
      </c>
      <c r="AB87" s="1" t="str">
        <f t="shared" ca="1" si="68"/>
        <v/>
      </c>
      <c r="AC87" t="str">
        <f t="shared" ca="1" si="52"/>
        <v/>
      </c>
      <c r="AD87" t="str">
        <f t="shared" ca="1" si="69"/>
        <v>EZ17 ZU</v>
      </c>
      <c r="AE87" s="3">
        <f t="shared" ca="1" si="53"/>
        <v>6237263865</v>
      </c>
      <c r="AF87" s="1">
        <f t="shared" ca="1" si="54"/>
        <v>44115</v>
      </c>
      <c r="AG87" t="b">
        <f t="shared" ca="1" si="55"/>
        <v>1</v>
      </c>
      <c r="AH87" s="1">
        <f t="shared" ca="1" si="56"/>
        <v>43582</v>
      </c>
      <c r="AI87" t="b">
        <f t="shared" ca="1" si="57"/>
        <v>1</v>
      </c>
      <c r="AJ87" t="str">
        <f t="shared" ca="1" si="58"/>
        <v>styles/assets/preview.pdf</v>
      </c>
      <c r="AK87" t="b">
        <f t="shared" ca="1" si="59"/>
        <v>0</v>
      </c>
      <c r="AL87" t="b">
        <f t="shared" ca="1" si="60"/>
        <v>0</v>
      </c>
      <c r="AM87" t="str">
        <f t="shared" ca="1" si="61"/>
        <v/>
      </c>
      <c r="AN87" t="str">
        <f t="shared" ca="1" si="62"/>
        <v/>
      </c>
      <c r="AO87" t="b">
        <f t="shared" ca="1" si="63"/>
        <v>0</v>
      </c>
      <c r="AP87" t="str">
        <f t="shared" ca="1" si="64"/>
        <v/>
      </c>
      <c r="AQ87" t="b">
        <f t="shared" ca="1" si="65"/>
        <v>0</v>
      </c>
    </row>
    <row r="88" spans="1:43" x14ac:dyDescent="0.25">
      <c r="A88">
        <f t="shared" si="66"/>
        <v>87</v>
      </c>
      <c r="B88" t="str">
        <f t="shared" ca="1" si="35"/>
        <v>Q1242</v>
      </c>
      <c r="C88" s="1">
        <f t="shared" ca="1" si="67"/>
        <v>43731</v>
      </c>
      <c r="D88" t="str">
        <f t="shared" ca="1" si="36"/>
        <v>Nissan</v>
      </c>
      <c r="E88" t="s">
        <v>0</v>
      </c>
      <c r="F88" s="2">
        <f t="shared" ca="1" si="37"/>
        <v>9304</v>
      </c>
      <c r="G88" s="2">
        <f t="shared" ca="1" si="38"/>
        <v>79</v>
      </c>
      <c r="H88" t="s">
        <v>1</v>
      </c>
      <c r="I88" s="2">
        <f t="shared" ca="1" si="39"/>
        <v>1678</v>
      </c>
      <c r="J88" s="2">
        <f t="shared" ca="1" si="40"/>
        <v>130</v>
      </c>
      <c r="K88" s="2">
        <f t="shared" ca="1" si="41"/>
        <v>173</v>
      </c>
      <c r="L88" s="2">
        <f t="shared" ca="1" si="42"/>
        <v>9556</v>
      </c>
      <c r="M88" s="1">
        <f t="shared" ca="1" si="43"/>
        <v>43610</v>
      </c>
      <c r="N88" s="3">
        <v>0</v>
      </c>
      <c r="O88" t="str">
        <f t="shared" ca="1" si="44"/>
        <v>blue</v>
      </c>
      <c r="P88" t="str">
        <f t="shared" ca="1" si="44"/>
        <v/>
      </c>
      <c r="R88" t="s">
        <v>174</v>
      </c>
      <c r="S88" t="str">
        <f t="shared" ca="1" si="45"/>
        <v>Global</v>
      </c>
      <c r="T88" t="str">
        <f t="shared" ca="1" si="46"/>
        <v>07508158656</v>
      </c>
      <c r="U88" t="s">
        <v>175</v>
      </c>
      <c r="V88" t="str">
        <f t="shared" ca="1" si="47"/>
        <v>Global Vans</v>
      </c>
      <c r="W88" t="str">
        <f t="shared" si="48"/>
        <v>Stefany Meder BT79 0AH</v>
      </c>
      <c r="Y88" t="str">
        <f t="shared" ca="1" si="49"/>
        <v>completed</v>
      </c>
      <c r="Z88" s="1">
        <f t="shared" ca="1" si="50"/>
        <v>43998</v>
      </c>
      <c r="AA88" t="b">
        <f t="shared" ca="1" si="51"/>
        <v>1</v>
      </c>
      <c r="AB88" s="1">
        <f t="shared" ca="1" si="68"/>
        <v>43938</v>
      </c>
      <c r="AC88" t="str">
        <f t="shared" ca="1" si="52"/>
        <v>Mia</v>
      </c>
      <c r="AD88" t="str">
        <f t="shared" ca="1" si="69"/>
        <v>PV44 VI</v>
      </c>
      <c r="AE88" s="3">
        <f t="shared" ca="1" si="53"/>
        <v>1527081623</v>
      </c>
      <c r="AF88" s="1">
        <f t="shared" ca="1" si="54"/>
        <v>44013</v>
      </c>
      <c r="AG88" t="b">
        <f t="shared" ca="1" si="55"/>
        <v>1</v>
      </c>
      <c r="AH88" s="1">
        <f t="shared" ca="1" si="56"/>
        <v>43807</v>
      </c>
      <c r="AI88" t="b">
        <f t="shared" ca="1" si="57"/>
        <v>1</v>
      </c>
      <c r="AJ88" t="str">
        <f t="shared" ca="1" si="58"/>
        <v>styles/assets/preview.pdf</v>
      </c>
      <c r="AK88" t="b">
        <f t="shared" ca="1" si="59"/>
        <v>1</v>
      </c>
      <c r="AL88" t="b">
        <f t="shared" ca="1" si="60"/>
        <v>1</v>
      </c>
      <c r="AM88" t="str">
        <f t="shared" ca="1" si="61"/>
        <v>styles/assets/preview.pdf</v>
      </c>
      <c r="AN88">
        <f t="shared" ca="1" si="62"/>
        <v>98</v>
      </c>
      <c r="AO88" t="b">
        <f t="shared" ca="1" si="63"/>
        <v>1</v>
      </c>
      <c r="AP88" t="str">
        <f t="shared" ca="1" si="64"/>
        <v>styles/assets/preview.pdf</v>
      </c>
      <c r="AQ88" t="b">
        <f t="shared" ca="1" si="65"/>
        <v>1</v>
      </c>
    </row>
    <row r="89" spans="1:43" x14ac:dyDescent="0.25">
      <c r="A89">
        <f t="shared" si="66"/>
        <v>88</v>
      </c>
      <c r="B89" t="str">
        <f t="shared" ca="1" si="35"/>
        <v>Q1324</v>
      </c>
      <c r="C89" s="1">
        <f t="shared" ca="1" si="67"/>
        <v>43785</v>
      </c>
      <c r="D89" t="str">
        <f t="shared" ca="1" si="36"/>
        <v>Nissan</v>
      </c>
      <c r="E89" t="s">
        <v>0</v>
      </c>
      <c r="F89" s="2">
        <f t="shared" ca="1" si="37"/>
        <v>7189</v>
      </c>
      <c r="G89" s="2">
        <f t="shared" ca="1" si="38"/>
        <v>64</v>
      </c>
      <c r="H89" t="s">
        <v>1</v>
      </c>
      <c r="I89" s="2">
        <f t="shared" ca="1" si="39"/>
        <v>1812</v>
      </c>
      <c r="J89" s="2">
        <f t="shared" ca="1" si="40"/>
        <v>261</v>
      </c>
      <c r="K89" s="2">
        <f t="shared" ca="1" si="41"/>
        <v>58</v>
      </c>
      <c r="L89" s="2">
        <f t="shared" ca="1" si="42"/>
        <v>7311</v>
      </c>
      <c r="M89" s="1" t="str">
        <f t="shared" ca="1" si="43"/>
        <v/>
      </c>
      <c r="N89" s="3">
        <v>0</v>
      </c>
      <c r="O89" t="str">
        <f t="shared" ca="1" si="44"/>
        <v>white</v>
      </c>
      <c r="P89" t="str">
        <f t="shared" ca="1" si="44"/>
        <v/>
      </c>
      <c r="R89" t="s">
        <v>176</v>
      </c>
      <c r="S89" t="str">
        <f t="shared" ca="1" si="45"/>
        <v>Vodafone</v>
      </c>
      <c r="T89" t="str">
        <f t="shared" ca="1" si="46"/>
        <v>07777957055</v>
      </c>
      <c r="U89" t="s">
        <v>177</v>
      </c>
      <c r="V89" t="str">
        <f t="shared" ca="1" si="47"/>
        <v>Global Vans</v>
      </c>
      <c r="W89" t="str">
        <f t="shared" si="48"/>
        <v>Jordan Slattery DE7 4AL</v>
      </c>
      <c r="Y89" t="str">
        <f t="shared" ca="1" si="49"/>
        <v>awaiting reg</v>
      </c>
      <c r="Z89" s="1" t="str">
        <f t="shared" ca="1" si="50"/>
        <v/>
      </c>
      <c r="AA89" t="b">
        <f t="shared" ca="1" si="51"/>
        <v>0</v>
      </c>
      <c r="AB89" s="1" t="str">
        <f t="shared" ca="1" si="68"/>
        <v/>
      </c>
      <c r="AC89" t="str">
        <f t="shared" ca="1" si="52"/>
        <v/>
      </c>
      <c r="AD89" t="str">
        <f t="shared" ca="1" si="69"/>
        <v/>
      </c>
      <c r="AE89" s="3" t="str">
        <f t="shared" ca="1" si="53"/>
        <v/>
      </c>
      <c r="AF89" s="1" t="str">
        <f t="shared" ca="1" si="54"/>
        <v/>
      </c>
      <c r="AG89" t="b">
        <f t="shared" ca="1" si="55"/>
        <v>0</v>
      </c>
      <c r="AH89" s="1" t="str">
        <f t="shared" ca="1" si="56"/>
        <v/>
      </c>
      <c r="AI89" t="b">
        <f t="shared" ca="1" si="57"/>
        <v>0</v>
      </c>
      <c r="AJ89" t="str">
        <f t="shared" ca="1" si="58"/>
        <v/>
      </c>
      <c r="AK89" t="b">
        <f t="shared" ca="1" si="59"/>
        <v>0</v>
      </c>
      <c r="AL89" t="b">
        <f t="shared" ca="1" si="60"/>
        <v>0</v>
      </c>
      <c r="AM89" t="str">
        <f t="shared" ca="1" si="61"/>
        <v/>
      </c>
      <c r="AN89" t="str">
        <f t="shared" ca="1" si="62"/>
        <v/>
      </c>
      <c r="AO89" t="b">
        <f t="shared" ca="1" si="63"/>
        <v>0</v>
      </c>
      <c r="AP89" t="str">
        <f t="shared" ca="1" si="64"/>
        <v/>
      </c>
      <c r="AQ89" t="b">
        <f t="shared" ca="1" si="65"/>
        <v>0</v>
      </c>
    </row>
    <row r="90" spans="1:43" x14ac:dyDescent="0.25">
      <c r="A90">
        <f t="shared" si="66"/>
        <v>89</v>
      </c>
      <c r="B90" t="str">
        <f t="shared" ca="1" si="35"/>
        <v>Q7256</v>
      </c>
      <c r="C90" s="1">
        <f t="shared" ca="1" si="67"/>
        <v>43709</v>
      </c>
      <c r="D90" t="str">
        <f t="shared" ca="1" si="36"/>
        <v>VW</v>
      </c>
      <c r="E90" t="s">
        <v>0</v>
      </c>
      <c r="F90" s="2">
        <f t="shared" ca="1" si="37"/>
        <v>9770</v>
      </c>
      <c r="G90" s="2">
        <f t="shared" ca="1" si="38"/>
        <v>5</v>
      </c>
      <c r="H90" t="s">
        <v>1</v>
      </c>
      <c r="I90" s="2">
        <f t="shared" ca="1" si="39"/>
        <v>854</v>
      </c>
      <c r="J90" s="2">
        <f t="shared" ca="1" si="40"/>
        <v>214</v>
      </c>
      <c r="K90" s="2">
        <f t="shared" ca="1" si="41"/>
        <v>27</v>
      </c>
      <c r="L90" s="2">
        <f t="shared" ca="1" si="42"/>
        <v>9802</v>
      </c>
      <c r="M90" s="1" t="str">
        <f t="shared" ca="1" si="43"/>
        <v/>
      </c>
      <c r="N90" s="3">
        <v>0</v>
      </c>
      <c r="O90" t="str">
        <f t="shared" ca="1" si="44"/>
        <v>blue</v>
      </c>
      <c r="P90" t="str">
        <f t="shared" ca="1" si="44"/>
        <v>red</v>
      </c>
      <c r="R90" t="s">
        <v>178</v>
      </c>
      <c r="S90" t="str">
        <f t="shared" ca="1" si="45"/>
        <v>Vodafone</v>
      </c>
      <c r="T90" t="str">
        <f t="shared" ca="1" si="46"/>
        <v>07917647064</v>
      </c>
      <c r="U90" t="s">
        <v>179</v>
      </c>
      <c r="V90" t="str">
        <f t="shared" ca="1" si="47"/>
        <v>Funder1</v>
      </c>
      <c r="W90" t="str">
        <f t="shared" si="48"/>
        <v>Molly Neifert EH16 5RH</v>
      </c>
      <c r="Y90" t="str">
        <f t="shared" ca="1" si="49"/>
        <v>new</v>
      </c>
      <c r="Z90" s="1" t="str">
        <f t="shared" ca="1" si="50"/>
        <v/>
      </c>
      <c r="AA90" t="b">
        <f t="shared" ca="1" si="51"/>
        <v>0</v>
      </c>
      <c r="AB90" s="1" t="str">
        <f t="shared" ca="1" si="68"/>
        <v/>
      </c>
      <c r="AC90" t="str">
        <f t="shared" ca="1" si="52"/>
        <v/>
      </c>
      <c r="AD90" t="str">
        <f t="shared" ca="1" si="69"/>
        <v/>
      </c>
      <c r="AE90" s="3" t="str">
        <f t="shared" ca="1" si="53"/>
        <v/>
      </c>
      <c r="AF90" s="1" t="str">
        <f t="shared" ca="1" si="54"/>
        <v/>
      </c>
      <c r="AG90" t="b">
        <f t="shared" ca="1" si="55"/>
        <v>0</v>
      </c>
      <c r="AH90" s="1" t="str">
        <f t="shared" ca="1" si="56"/>
        <v/>
      </c>
      <c r="AI90" t="b">
        <f t="shared" ca="1" si="57"/>
        <v>0</v>
      </c>
      <c r="AJ90" t="str">
        <f t="shared" ca="1" si="58"/>
        <v/>
      </c>
      <c r="AK90" t="b">
        <f t="shared" ca="1" si="59"/>
        <v>0</v>
      </c>
      <c r="AL90" t="b">
        <f t="shared" ca="1" si="60"/>
        <v>0</v>
      </c>
      <c r="AM90" t="str">
        <f t="shared" ca="1" si="61"/>
        <v/>
      </c>
      <c r="AN90" t="str">
        <f t="shared" ca="1" si="62"/>
        <v/>
      </c>
      <c r="AO90" t="b">
        <f t="shared" ca="1" si="63"/>
        <v>0</v>
      </c>
      <c r="AP90" t="str">
        <f t="shared" ca="1" si="64"/>
        <v/>
      </c>
      <c r="AQ90" t="b">
        <f t="shared" ca="1" si="65"/>
        <v>0</v>
      </c>
    </row>
    <row r="91" spans="1:43" x14ac:dyDescent="0.25">
      <c r="A91">
        <f t="shared" si="66"/>
        <v>90</v>
      </c>
      <c r="B91" t="str">
        <f t="shared" ca="1" si="35"/>
        <v>Q5820</v>
      </c>
      <c r="C91" s="1">
        <f t="shared" ca="1" si="67"/>
        <v>43673</v>
      </c>
      <c r="D91" t="str">
        <f t="shared" ca="1" si="36"/>
        <v>Mercades</v>
      </c>
      <c r="E91" t="s">
        <v>0</v>
      </c>
      <c r="F91" s="2">
        <f t="shared" ca="1" si="37"/>
        <v>9359</v>
      </c>
      <c r="G91" s="2">
        <f t="shared" ca="1" si="38"/>
        <v>43</v>
      </c>
      <c r="H91" t="s">
        <v>1</v>
      </c>
      <c r="I91" s="2">
        <f t="shared" ca="1" si="39"/>
        <v>836</v>
      </c>
      <c r="J91" s="2">
        <f t="shared" ca="1" si="40"/>
        <v>282</v>
      </c>
      <c r="K91" s="2">
        <f t="shared" ca="1" si="41"/>
        <v>148</v>
      </c>
      <c r="L91" s="2">
        <f t="shared" ca="1" si="42"/>
        <v>9550</v>
      </c>
      <c r="M91" s="1">
        <f t="shared" ca="1" si="43"/>
        <v>43610</v>
      </c>
      <c r="N91" s="3">
        <v>0</v>
      </c>
      <c r="O91" t="str">
        <f t="shared" ca="1" si="44"/>
        <v>red</v>
      </c>
      <c r="P91" t="str">
        <f t="shared" ca="1" si="44"/>
        <v>green</v>
      </c>
      <c r="R91" t="s">
        <v>180</v>
      </c>
      <c r="S91" t="str">
        <f t="shared" ca="1" si="45"/>
        <v>Co-op</v>
      </c>
      <c r="T91" t="str">
        <f t="shared" ca="1" si="46"/>
        <v>07640532144</v>
      </c>
      <c r="U91" t="s">
        <v>181</v>
      </c>
      <c r="V91" t="str">
        <f t="shared" ca="1" si="47"/>
        <v>Funder3</v>
      </c>
      <c r="W91" t="str">
        <f t="shared" si="48"/>
        <v>Winnie Yingling W1T 4RG</v>
      </c>
      <c r="Y91" t="str">
        <f t="shared" ca="1" si="49"/>
        <v>confirmed delivery</v>
      </c>
      <c r="Z91" s="1">
        <f t="shared" ca="1" si="50"/>
        <v>43974</v>
      </c>
      <c r="AA91" t="b">
        <f t="shared" ca="1" si="51"/>
        <v>1</v>
      </c>
      <c r="AB91" s="1">
        <f t="shared" ca="1" si="68"/>
        <v>43914</v>
      </c>
      <c r="AC91" t="str">
        <f t="shared" ca="1" si="52"/>
        <v>Mike</v>
      </c>
      <c r="AD91" t="str">
        <f t="shared" ca="1" si="69"/>
        <v>TY46 SQ</v>
      </c>
      <c r="AE91" s="3">
        <f t="shared" ca="1" si="53"/>
        <v>2158702072</v>
      </c>
      <c r="AF91" s="1">
        <f t="shared" ca="1" si="54"/>
        <v>43989</v>
      </c>
      <c r="AG91" t="b">
        <f t="shared" ca="1" si="55"/>
        <v>1</v>
      </c>
      <c r="AH91" s="1" t="str">
        <f t="shared" ca="1" si="56"/>
        <v/>
      </c>
      <c r="AI91" t="b">
        <f t="shared" ca="1" si="57"/>
        <v>0</v>
      </c>
      <c r="AJ91" t="str">
        <f t="shared" ca="1" si="58"/>
        <v/>
      </c>
      <c r="AK91" t="b">
        <f t="shared" ca="1" si="59"/>
        <v>1</v>
      </c>
      <c r="AL91" t="b">
        <f t="shared" ca="1" si="60"/>
        <v>1</v>
      </c>
      <c r="AM91" t="str">
        <f t="shared" ca="1" si="61"/>
        <v>styles/assets/preview.pdf</v>
      </c>
      <c r="AN91">
        <f t="shared" ca="1" si="62"/>
        <v>48</v>
      </c>
      <c r="AO91" t="b">
        <f t="shared" ca="1" si="63"/>
        <v>1</v>
      </c>
      <c r="AP91" t="str">
        <f t="shared" ca="1" si="64"/>
        <v>styles/assets/preview.pdf</v>
      </c>
      <c r="AQ91" t="b">
        <f t="shared" ca="1" si="65"/>
        <v>0</v>
      </c>
    </row>
    <row r="92" spans="1:43" x14ac:dyDescent="0.25">
      <c r="A92">
        <f t="shared" si="66"/>
        <v>91</v>
      </c>
      <c r="B92" t="str">
        <f t="shared" ca="1" si="35"/>
        <v>Q1480</v>
      </c>
      <c r="C92" s="1">
        <f t="shared" ca="1" si="67"/>
        <v>43760</v>
      </c>
      <c r="D92" t="str">
        <f t="shared" ca="1" si="36"/>
        <v>Mercades</v>
      </c>
      <c r="E92" t="s">
        <v>0</v>
      </c>
      <c r="F92" s="2">
        <f t="shared" ca="1" si="37"/>
        <v>9411</v>
      </c>
      <c r="G92" s="2">
        <f t="shared" ca="1" si="38"/>
        <v>79</v>
      </c>
      <c r="H92" t="s">
        <v>1</v>
      </c>
      <c r="I92" s="2">
        <f t="shared" ca="1" si="39"/>
        <v>1081</v>
      </c>
      <c r="J92" s="2">
        <f t="shared" ca="1" si="40"/>
        <v>24</v>
      </c>
      <c r="K92" s="2">
        <f t="shared" ca="1" si="41"/>
        <v>81</v>
      </c>
      <c r="L92" s="2">
        <f t="shared" ca="1" si="42"/>
        <v>9571</v>
      </c>
      <c r="M92" s="1" t="str">
        <f t="shared" ca="1" si="43"/>
        <v/>
      </c>
      <c r="N92" s="3">
        <v>0</v>
      </c>
      <c r="O92" t="str">
        <f t="shared" ca="1" si="44"/>
        <v>white</v>
      </c>
      <c r="P92" t="str">
        <f t="shared" ca="1" si="44"/>
        <v>red</v>
      </c>
      <c r="R92" t="s">
        <v>182</v>
      </c>
      <c r="S92" t="str">
        <f t="shared" ca="1" si="45"/>
        <v>Global</v>
      </c>
      <c r="T92" t="str">
        <f t="shared" ca="1" si="46"/>
        <v>07289741513</v>
      </c>
      <c r="U92" t="s">
        <v>183</v>
      </c>
      <c r="V92" t="str">
        <f t="shared" ca="1" si="47"/>
        <v>Funder1</v>
      </c>
      <c r="W92" t="str">
        <f t="shared" si="48"/>
        <v>Niki Queener LL14 5DF</v>
      </c>
      <c r="Y92" t="str">
        <f t="shared" ca="1" si="49"/>
        <v>new</v>
      </c>
      <c r="Z92" s="1" t="str">
        <f t="shared" ca="1" si="50"/>
        <v/>
      </c>
      <c r="AA92" t="b">
        <f t="shared" ca="1" si="51"/>
        <v>0</v>
      </c>
      <c r="AB92" s="1" t="str">
        <f t="shared" ca="1" si="68"/>
        <v/>
      </c>
      <c r="AC92" t="str">
        <f t="shared" ca="1" si="52"/>
        <v/>
      </c>
      <c r="AD92" t="str">
        <f t="shared" ca="1" si="69"/>
        <v/>
      </c>
      <c r="AE92" s="3" t="str">
        <f t="shared" ca="1" si="53"/>
        <v/>
      </c>
      <c r="AF92" s="1" t="str">
        <f t="shared" ca="1" si="54"/>
        <v/>
      </c>
      <c r="AG92" t="b">
        <f t="shared" ca="1" si="55"/>
        <v>0</v>
      </c>
      <c r="AH92" s="1" t="str">
        <f t="shared" ca="1" si="56"/>
        <v/>
      </c>
      <c r="AI92" t="b">
        <f t="shared" ca="1" si="57"/>
        <v>0</v>
      </c>
      <c r="AJ92" t="str">
        <f t="shared" ca="1" si="58"/>
        <v/>
      </c>
      <c r="AK92" t="b">
        <f t="shared" ca="1" si="59"/>
        <v>0</v>
      </c>
      <c r="AL92" t="b">
        <f t="shared" ca="1" si="60"/>
        <v>0</v>
      </c>
      <c r="AM92" t="str">
        <f t="shared" ca="1" si="61"/>
        <v/>
      </c>
      <c r="AN92" t="str">
        <f t="shared" ca="1" si="62"/>
        <v/>
      </c>
      <c r="AO92" t="b">
        <f t="shared" ca="1" si="63"/>
        <v>0</v>
      </c>
      <c r="AP92" t="str">
        <f t="shared" ca="1" si="64"/>
        <v/>
      </c>
      <c r="AQ92" t="b">
        <f t="shared" ca="1" si="65"/>
        <v>0</v>
      </c>
    </row>
    <row r="93" spans="1:43" x14ac:dyDescent="0.25">
      <c r="A93">
        <f t="shared" si="66"/>
        <v>92</v>
      </c>
      <c r="B93" t="str">
        <f t="shared" ca="1" si="35"/>
        <v>Q8622</v>
      </c>
      <c r="C93" s="1">
        <f t="shared" ca="1" si="67"/>
        <v>43844</v>
      </c>
      <c r="D93" t="str">
        <f t="shared" ca="1" si="36"/>
        <v>Ford</v>
      </c>
      <c r="E93" t="s">
        <v>0</v>
      </c>
      <c r="F93" s="2">
        <f t="shared" ca="1" si="37"/>
        <v>10712</v>
      </c>
      <c r="G93" s="2">
        <f t="shared" ca="1" si="38"/>
        <v>173</v>
      </c>
      <c r="H93" t="s">
        <v>1</v>
      </c>
      <c r="I93" s="2">
        <f t="shared" ca="1" si="39"/>
        <v>1537</v>
      </c>
      <c r="J93" s="2">
        <f t="shared" ca="1" si="40"/>
        <v>59</v>
      </c>
      <c r="K93" s="2">
        <f t="shared" ca="1" si="41"/>
        <v>66</v>
      </c>
      <c r="L93" s="2">
        <f t="shared" ca="1" si="42"/>
        <v>10951</v>
      </c>
      <c r="M93" s="1" t="str">
        <f t="shared" ca="1" si="43"/>
        <v/>
      </c>
      <c r="N93" s="3">
        <v>0</v>
      </c>
      <c r="O93" t="str">
        <f t="shared" ca="1" si="44"/>
        <v>white</v>
      </c>
      <c r="P93" t="str">
        <f t="shared" ca="1" si="44"/>
        <v>red</v>
      </c>
      <c r="R93" t="s">
        <v>184</v>
      </c>
      <c r="S93" t="str">
        <f t="shared" ca="1" si="45"/>
        <v>McDonalds</v>
      </c>
      <c r="T93" t="str">
        <f t="shared" ca="1" si="46"/>
        <v>07319176886</v>
      </c>
      <c r="U93" t="s">
        <v>185</v>
      </c>
      <c r="V93" t="str">
        <f t="shared" ca="1" si="47"/>
        <v>Funder3</v>
      </c>
      <c r="W93" t="str">
        <f t="shared" si="48"/>
        <v>Tia Gorney G60 5NB</v>
      </c>
      <c r="Y93" t="str">
        <f t="shared" ca="1" si="49"/>
        <v>delivery date requested</v>
      </c>
      <c r="Z93" s="1">
        <f t="shared" ca="1" si="50"/>
        <v>44170</v>
      </c>
      <c r="AA93" t="b">
        <f t="shared" ca="1" si="51"/>
        <v>1</v>
      </c>
      <c r="AB93" s="1">
        <f t="shared" ca="1" si="68"/>
        <v>44110</v>
      </c>
      <c r="AC93" t="str">
        <f t="shared" ca="1" si="52"/>
        <v>Dave</v>
      </c>
      <c r="AD93" t="str">
        <f t="shared" ca="1" si="69"/>
        <v>PG26 ES</v>
      </c>
      <c r="AE93" s="3">
        <f t="shared" ca="1" si="53"/>
        <v>8581612424</v>
      </c>
      <c r="AF93" s="1" t="str">
        <f t="shared" ca="1" si="54"/>
        <v/>
      </c>
      <c r="AG93" t="b">
        <f t="shared" ca="1" si="55"/>
        <v>0</v>
      </c>
      <c r="AH93" s="1" t="str">
        <f t="shared" ca="1" si="56"/>
        <v/>
      </c>
      <c r="AI93" t="b">
        <f t="shared" ca="1" si="57"/>
        <v>0</v>
      </c>
      <c r="AJ93" t="str">
        <f t="shared" ca="1" si="58"/>
        <v/>
      </c>
      <c r="AK93" t="b">
        <f t="shared" ca="1" si="59"/>
        <v>0</v>
      </c>
      <c r="AL93" t="b">
        <f t="shared" ca="1" si="60"/>
        <v>0</v>
      </c>
      <c r="AM93" t="str">
        <f t="shared" ca="1" si="61"/>
        <v/>
      </c>
      <c r="AN93" t="str">
        <f t="shared" ca="1" si="62"/>
        <v/>
      </c>
      <c r="AO93" t="b">
        <f t="shared" ca="1" si="63"/>
        <v>0</v>
      </c>
      <c r="AP93" t="str">
        <f t="shared" ca="1" si="64"/>
        <v/>
      </c>
      <c r="AQ93" t="b">
        <f t="shared" ca="1" si="65"/>
        <v>0</v>
      </c>
    </row>
    <row r="94" spans="1:43" x14ac:dyDescent="0.25">
      <c r="A94">
        <f t="shared" si="66"/>
        <v>93</v>
      </c>
      <c r="B94" t="str">
        <f t="shared" ca="1" si="35"/>
        <v>Q4020</v>
      </c>
      <c r="C94" s="1">
        <f t="shared" ca="1" si="67"/>
        <v>43761</v>
      </c>
      <c r="D94" t="str">
        <f t="shared" ca="1" si="36"/>
        <v>Ford</v>
      </c>
      <c r="E94" t="s">
        <v>0</v>
      </c>
      <c r="F94" s="2">
        <f t="shared" ca="1" si="37"/>
        <v>8143</v>
      </c>
      <c r="G94" s="2">
        <f t="shared" ca="1" si="38"/>
        <v>2</v>
      </c>
      <c r="H94" t="s">
        <v>1</v>
      </c>
      <c r="I94" s="2">
        <f t="shared" ca="1" si="39"/>
        <v>894</v>
      </c>
      <c r="J94" s="2">
        <f t="shared" ca="1" si="40"/>
        <v>26</v>
      </c>
      <c r="K94" s="2">
        <f t="shared" ca="1" si="41"/>
        <v>39</v>
      </c>
      <c r="L94" s="2">
        <f t="shared" ca="1" si="42"/>
        <v>8184</v>
      </c>
      <c r="M94" s="1">
        <f t="shared" ca="1" si="43"/>
        <v>43859</v>
      </c>
      <c r="N94" s="3">
        <v>0</v>
      </c>
      <c r="O94" t="str">
        <f t="shared" ca="1" si="44"/>
        <v>blue</v>
      </c>
      <c r="P94" t="str">
        <f t="shared" ca="1" si="44"/>
        <v>red</v>
      </c>
      <c r="R94" t="s">
        <v>186</v>
      </c>
      <c r="S94" t="str">
        <f t="shared" ca="1" si="45"/>
        <v>Global</v>
      </c>
      <c r="T94" t="str">
        <f t="shared" ca="1" si="46"/>
        <v>07338330178</v>
      </c>
      <c r="U94" t="s">
        <v>187</v>
      </c>
      <c r="V94" t="str">
        <f t="shared" ca="1" si="47"/>
        <v>Funder2</v>
      </c>
      <c r="W94" t="str">
        <f t="shared" si="48"/>
        <v>Dulce Fawley BS34 8PA</v>
      </c>
      <c r="Y94" t="str">
        <f t="shared" ca="1" si="49"/>
        <v>awaiting reg</v>
      </c>
      <c r="Z94" s="1" t="str">
        <f t="shared" ca="1" si="50"/>
        <v/>
      </c>
      <c r="AA94" t="b">
        <f t="shared" ca="1" si="51"/>
        <v>0</v>
      </c>
      <c r="AB94" s="1" t="str">
        <f t="shared" ca="1" si="68"/>
        <v/>
      </c>
      <c r="AC94" t="str">
        <f t="shared" ca="1" si="52"/>
        <v/>
      </c>
      <c r="AD94" t="str">
        <f t="shared" ca="1" si="69"/>
        <v/>
      </c>
      <c r="AE94" s="3" t="str">
        <f t="shared" ca="1" si="53"/>
        <v/>
      </c>
      <c r="AF94" s="1" t="str">
        <f t="shared" ca="1" si="54"/>
        <v/>
      </c>
      <c r="AG94" t="b">
        <f t="shared" ca="1" si="55"/>
        <v>0</v>
      </c>
      <c r="AH94" s="1" t="str">
        <f t="shared" ca="1" si="56"/>
        <v/>
      </c>
      <c r="AI94" t="b">
        <f t="shared" ca="1" si="57"/>
        <v>0</v>
      </c>
      <c r="AJ94" t="str">
        <f t="shared" ca="1" si="58"/>
        <v/>
      </c>
      <c r="AK94" t="b">
        <f t="shared" ca="1" si="59"/>
        <v>0</v>
      </c>
      <c r="AL94" t="b">
        <f t="shared" ca="1" si="60"/>
        <v>0</v>
      </c>
      <c r="AM94" t="str">
        <f t="shared" ca="1" si="61"/>
        <v/>
      </c>
      <c r="AN94" t="str">
        <f t="shared" ca="1" si="62"/>
        <v/>
      </c>
      <c r="AO94" t="b">
        <f t="shared" ca="1" si="63"/>
        <v>0</v>
      </c>
      <c r="AP94" t="str">
        <f t="shared" ca="1" si="64"/>
        <v/>
      </c>
      <c r="AQ94" t="b">
        <f t="shared" ca="1" si="65"/>
        <v>0</v>
      </c>
    </row>
    <row r="95" spans="1:43" x14ac:dyDescent="0.25">
      <c r="A95">
        <f t="shared" si="66"/>
        <v>94</v>
      </c>
      <c r="B95" t="str">
        <f t="shared" ca="1" si="35"/>
        <v>Q8552</v>
      </c>
      <c r="C95" s="1">
        <f t="shared" ca="1" si="67"/>
        <v>43755</v>
      </c>
      <c r="D95" t="str">
        <f t="shared" ca="1" si="36"/>
        <v>Mercades</v>
      </c>
      <c r="E95" t="s">
        <v>0</v>
      </c>
      <c r="F95" s="2">
        <f t="shared" ca="1" si="37"/>
        <v>9223</v>
      </c>
      <c r="G95" s="2">
        <f t="shared" ca="1" si="38"/>
        <v>139</v>
      </c>
      <c r="H95" t="s">
        <v>1</v>
      </c>
      <c r="I95" s="2">
        <f t="shared" ca="1" si="39"/>
        <v>801</v>
      </c>
      <c r="J95" s="2">
        <f t="shared" ca="1" si="40"/>
        <v>285</v>
      </c>
      <c r="K95" s="2">
        <f t="shared" ca="1" si="41"/>
        <v>77</v>
      </c>
      <c r="L95" s="2">
        <f t="shared" ca="1" si="42"/>
        <v>9439</v>
      </c>
      <c r="M95" s="1" t="str">
        <f t="shared" ca="1" si="43"/>
        <v/>
      </c>
      <c r="N95" s="3">
        <v>0</v>
      </c>
      <c r="O95" t="str">
        <f t="shared" ca="1" si="44"/>
        <v>white</v>
      </c>
      <c r="P95" t="str">
        <f t="shared" ca="1" si="44"/>
        <v>white</v>
      </c>
      <c r="R95" t="s">
        <v>188</v>
      </c>
      <c r="S95" t="str">
        <f t="shared" ca="1" si="45"/>
        <v>Global</v>
      </c>
      <c r="T95" t="str">
        <f t="shared" ca="1" si="46"/>
        <v>07426385855</v>
      </c>
      <c r="U95" t="s">
        <v>189</v>
      </c>
      <c r="V95" t="str">
        <f t="shared" ca="1" si="47"/>
        <v>Funder1</v>
      </c>
      <c r="W95" t="str">
        <f t="shared" si="48"/>
        <v>Terrie Highsmith BT19 6DP</v>
      </c>
      <c r="Y95" t="str">
        <f t="shared" ca="1" si="49"/>
        <v>documents processing</v>
      </c>
      <c r="Z95" s="1">
        <f t="shared" ca="1" si="50"/>
        <v>44170</v>
      </c>
      <c r="AA95" t="b">
        <f t="shared" ca="1" si="51"/>
        <v>1</v>
      </c>
      <c r="AB95" s="1">
        <f t="shared" ca="1" si="68"/>
        <v>44110</v>
      </c>
      <c r="AC95" t="str">
        <f t="shared" ca="1" si="52"/>
        <v>Dave</v>
      </c>
      <c r="AD95" t="str">
        <f t="shared" ca="1" si="69"/>
        <v>UJ23 LT</v>
      </c>
      <c r="AE95" s="3">
        <f t="shared" ca="1" si="53"/>
        <v>3441773280</v>
      </c>
      <c r="AF95" s="1">
        <f t="shared" ca="1" si="54"/>
        <v>44185</v>
      </c>
      <c r="AG95" t="b">
        <f t="shared" ca="1" si="55"/>
        <v>0</v>
      </c>
      <c r="AH95" s="1" t="str">
        <f t="shared" ca="1" si="56"/>
        <v/>
      </c>
      <c r="AI95" t="b">
        <f t="shared" ca="1" si="57"/>
        <v>0</v>
      </c>
      <c r="AJ95" t="str">
        <f t="shared" ca="1" si="58"/>
        <v/>
      </c>
      <c r="AK95" t="b">
        <f t="shared" ca="1" si="59"/>
        <v>0</v>
      </c>
      <c r="AL95" t="b">
        <f t="shared" ca="1" si="60"/>
        <v>0</v>
      </c>
      <c r="AM95" t="str">
        <f t="shared" ca="1" si="61"/>
        <v/>
      </c>
      <c r="AN95" t="str">
        <f t="shared" ca="1" si="62"/>
        <v/>
      </c>
      <c r="AO95" t="b">
        <f t="shared" ca="1" si="63"/>
        <v>0</v>
      </c>
      <c r="AP95" t="str">
        <f t="shared" ca="1" si="64"/>
        <v/>
      </c>
      <c r="AQ95" t="b">
        <f t="shared" ca="1" si="65"/>
        <v>0</v>
      </c>
    </row>
    <row r="96" spans="1:43" x14ac:dyDescent="0.25">
      <c r="A96">
        <f t="shared" si="66"/>
        <v>95</v>
      </c>
      <c r="B96" t="str">
        <f t="shared" ca="1" si="35"/>
        <v>Q8320</v>
      </c>
      <c r="C96" s="1">
        <f t="shared" ca="1" si="67"/>
        <v>43776</v>
      </c>
      <c r="D96" t="str">
        <f t="shared" ca="1" si="36"/>
        <v>Nissan</v>
      </c>
      <c r="E96" t="s">
        <v>0</v>
      </c>
      <c r="F96" s="2">
        <f t="shared" ca="1" si="37"/>
        <v>9783</v>
      </c>
      <c r="G96" s="2">
        <f t="shared" ca="1" si="38"/>
        <v>29</v>
      </c>
      <c r="H96" t="s">
        <v>1</v>
      </c>
      <c r="I96" s="2">
        <f t="shared" ca="1" si="39"/>
        <v>1854</v>
      </c>
      <c r="J96" s="2">
        <f t="shared" ca="1" si="40"/>
        <v>232</v>
      </c>
      <c r="K96" s="2">
        <f t="shared" ca="1" si="41"/>
        <v>130</v>
      </c>
      <c r="L96" s="2">
        <f t="shared" ca="1" si="42"/>
        <v>9942</v>
      </c>
      <c r="M96" s="1" t="str">
        <f t="shared" ca="1" si="43"/>
        <v/>
      </c>
      <c r="N96" s="3">
        <v>0</v>
      </c>
      <c r="O96" t="str">
        <f t="shared" ca="1" si="44"/>
        <v>white</v>
      </c>
      <c r="P96" t="str">
        <f t="shared" ca="1" si="44"/>
        <v>blue</v>
      </c>
      <c r="R96" t="s">
        <v>190</v>
      </c>
      <c r="S96" t="str">
        <f t="shared" ca="1" si="45"/>
        <v>Co-op</v>
      </c>
      <c r="T96" t="str">
        <f t="shared" ca="1" si="46"/>
        <v>07767170067</v>
      </c>
      <c r="U96" t="s">
        <v>191</v>
      </c>
      <c r="V96" t="str">
        <f t="shared" ca="1" si="47"/>
        <v>Funder3</v>
      </c>
      <c r="W96" t="str">
        <f t="shared" si="48"/>
        <v>Gilberte Mattos PO32 6QH</v>
      </c>
      <c r="Y96" t="str">
        <f t="shared" ca="1" si="49"/>
        <v>new</v>
      </c>
      <c r="Z96" s="1" t="str">
        <f t="shared" ca="1" si="50"/>
        <v/>
      </c>
      <c r="AA96" t="b">
        <f t="shared" ca="1" si="51"/>
        <v>0</v>
      </c>
      <c r="AB96" s="1" t="str">
        <f t="shared" ca="1" si="68"/>
        <v/>
      </c>
      <c r="AC96" t="str">
        <f t="shared" ca="1" si="52"/>
        <v/>
      </c>
      <c r="AD96" t="str">
        <f t="shared" ca="1" si="69"/>
        <v/>
      </c>
      <c r="AE96" s="3" t="str">
        <f t="shared" ca="1" si="53"/>
        <v/>
      </c>
      <c r="AF96" s="1" t="str">
        <f t="shared" ca="1" si="54"/>
        <v/>
      </c>
      <c r="AG96" t="b">
        <f t="shared" ca="1" si="55"/>
        <v>0</v>
      </c>
      <c r="AH96" s="1" t="str">
        <f t="shared" ca="1" si="56"/>
        <v/>
      </c>
      <c r="AI96" t="b">
        <f t="shared" ca="1" si="57"/>
        <v>0</v>
      </c>
      <c r="AJ96" t="str">
        <f t="shared" ca="1" si="58"/>
        <v/>
      </c>
      <c r="AK96" t="b">
        <f t="shared" ca="1" si="59"/>
        <v>0</v>
      </c>
      <c r="AL96" t="b">
        <f t="shared" ca="1" si="60"/>
        <v>0</v>
      </c>
      <c r="AM96" t="str">
        <f t="shared" ca="1" si="61"/>
        <v/>
      </c>
      <c r="AN96" t="str">
        <f t="shared" ca="1" si="62"/>
        <v/>
      </c>
      <c r="AO96" t="b">
        <f t="shared" ca="1" si="63"/>
        <v>0</v>
      </c>
      <c r="AP96" t="str">
        <f t="shared" ca="1" si="64"/>
        <v/>
      </c>
      <c r="AQ96" t="b">
        <f t="shared" ca="1" si="65"/>
        <v>0</v>
      </c>
    </row>
    <row r="97" spans="1:43" x14ac:dyDescent="0.25">
      <c r="A97">
        <f t="shared" si="66"/>
        <v>96</v>
      </c>
      <c r="B97" t="str">
        <f t="shared" ca="1" si="35"/>
        <v>Q4341</v>
      </c>
      <c r="C97" s="1">
        <f t="shared" ca="1" si="67"/>
        <v>43480</v>
      </c>
      <c r="D97" t="str">
        <f t="shared" ca="1" si="36"/>
        <v>Mercades</v>
      </c>
      <c r="E97" t="s">
        <v>0</v>
      </c>
      <c r="F97" s="2">
        <f t="shared" ca="1" si="37"/>
        <v>10628</v>
      </c>
      <c r="G97" s="2">
        <f t="shared" ca="1" si="38"/>
        <v>114</v>
      </c>
      <c r="H97" t="s">
        <v>1</v>
      </c>
      <c r="I97" s="2">
        <f t="shared" ca="1" si="39"/>
        <v>1273</v>
      </c>
      <c r="J97" s="2">
        <f t="shared" ca="1" si="40"/>
        <v>243</v>
      </c>
      <c r="K97" s="2">
        <f t="shared" ca="1" si="41"/>
        <v>34</v>
      </c>
      <c r="L97" s="2">
        <f t="shared" ca="1" si="42"/>
        <v>10776</v>
      </c>
      <c r="M97" s="1" t="str">
        <f t="shared" ca="1" si="43"/>
        <v/>
      </c>
      <c r="N97" s="3">
        <v>0</v>
      </c>
      <c r="O97" t="str">
        <f t="shared" ca="1" si="44"/>
        <v>green</v>
      </c>
      <c r="P97" t="str">
        <f t="shared" ca="1" si="44"/>
        <v>white</v>
      </c>
      <c r="R97" t="s">
        <v>192</v>
      </c>
      <c r="S97" t="str">
        <f t="shared" ca="1" si="45"/>
        <v>Vodafone</v>
      </c>
      <c r="T97" t="str">
        <f t="shared" ca="1" si="46"/>
        <v>07400500503</v>
      </c>
      <c r="U97" t="s">
        <v>193</v>
      </c>
      <c r="V97" t="str">
        <f t="shared" ca="1" si="47"/>
        <v>Funder3</v>
      </c>
      <c r="W97" t="str">
        <f t="shared" si="48"/>
        <v>Ebonie Tessman PR3 3JE</v>
      </c>
      <c r="Y97" t="str">
        <f t="shared" ca="1" si="49"/>
        <v>awaiting global confirmation</v>
      </c>
      <c r="Z97" s="1">
        <f t="shared" ca="1" si="50"/>
        <v>44110</v>
      </c>
      <c r="AA97" t="b">
        <f t="shared" ca="1" si="51"/>
        <v>1</v>
      </c>
      <c r="AB97" s="1">
        <f t="shared" ca="1" si="68"/>
        <v>44050</v>
      </c>
      <c r="AC97" t="str">
        <f t="shared" ca="1" si="52"/>
        <v>Dave</v>
      </c>
      <c r="AD97" t="str">
        <f t="shared" ca="1" si="69"/>
        <v>AO25 QN</v>
      </c>
      <c r="AE97" s="3">
        <f t="shared" ca="1" si="53"/>
        <v>7476265918</v>
      </c>
      <c r="AF97" s="1">
        <f t="shared" ca="1" si="54"/>
        <v>44125</v>
      </c>
      <c r="AG97" t="b">
        <f t="shared" ca="1" si="55"/>
        <v>0</v>
      </c>
      <c r="AH97" s="1" t="str">
        <f t="shared" ca="1" si="56"/>
        <v/>
      </c>
      <c r="AI97" t="b">
        <f t="shared" ca="1" si="57"/>
        <v>0</v>
      </c>
      <c r="AJ97" t="str">
        <f t="shared" ca="1" si="58"/>
        <v/>
      </c>
      <c r="AK97" t="b">
        <f t="shared" ca="1" si="59"/>
        <v>0</v>
      </c>
      <c r="AL97" t="b">
        <f t="shared" ca="1" si="60"/>
        <v>0</v>
      </c>
      <c r="AM97" t="str">
        <f t="shared" ca="1" si="61"/>
        <v/>
      </c>
      <c r="AN97" t="str">
        <f t="shared" ca="1" si="62"/>
        <v/>
      </c>
      <c r="AO97" t="b">
        <f t="shared" ca="1" si="63"/>
        <v>0</v>
      </c>
      <c r="AP97" t="str">
        <f t="shared" ca="1" si="64"/>
        <v/>
      </c>
      <c r="AQ97" t="b">
        <f t="shared" ca="1" si="65"/>
        <v>0</v>
      </c>
    </row>
    <row r="98" spans="1:43" x14ac:dyDescent="0.25">
      <c r="A98">
        <f t="shared" si="66"/>
        <v>97</v>
      </c>
      <c r="B98" t="str">
        <f t="shared" ca="1" si="35"/>
        <v>Q5588</v>
      </c>
      <c r="C98" s="1">
        <f t="shared" ca="1" si="67"/>
        <v>43476</v>
      </c>
      <c r="D98" t="str">
        <f t="shared" ca="1" si="36"/>
        <v>Ford</v>
      </c>
      <c r="E98" t="s">
        <v>0</v>
      </c>
      <c r="F98" s="2">
        <f t="shared" ca="1" si="37"/>
        <v>5029</v>
      </c>
      <c r="G98" s="2">
        <f t="shared" ca="1" si="38"/>
        <v>100</v>
      </c>
      <c r="H98" t="s">
        <v>1</v>
      </c>
      <c r="I98" s="2">
        <f t="shared" ca="1" si="39"/>
        <v>1266</v>
      </c>
      <c r="J98" s="2">
        <f t="shared" ca="1" si="40"/>
        <v>126</v>
      </c>
      <c r="K98" s="2">
        <f t="shared" ca="1" si="41"/>
        <v>94</v>
      </c>
      <c r="L98" s="2">
        <f t="shared" ca="1" si="42"/>
        <v>5223</v>
      </c>
      <c r="M98" s="1" t="str">
        <f t="shared" ca="1" si="43"/>
        <v/>
      </c>
      <c r="N98" s="3">
        <v>0</v>
      </c>
      <c r="O98" t="str">
        <f t="shared" ca="1" si="44"/>
        <v>red</v>
      </c>
      <c r="P98" t="str">
        <f t="shared" ca="1" si="44"/>
        <v>white</v>
      </c>
      <c r="R98" t="s">
        <v>194</v>
      </c>
      <c r="S98" t="str">
        <f t="shared" ca="1" si="45"/>
        <v>McDonalds</v>
      </c>
      <c r="T98" t="str">
        <f t="shared" ca="1" si="46"/>
        <v>07880075946</v>
      </c>
      <c r="U98" t="s">
        <v>195</v>
      </c>
      <c r="V98" t="str">
        <f t="shared" ca="1" si="47"/>
        <v>Funder1</v>
      </c>
      <c r="W98" t="str">
        <f t="shared" si="48"/>
        <v>Mayola Stahlman BN26 6JH</v>
      </c>
      <c r="Y98" t="str">
        <f t="shared" ca="1" si="49"/>
        <v>awaiting global confirmation</v>
      </c>
      <c r="Z98" s="1">
        <f t="shared" ca="1" si="50"/>
        <v>44073</v>
      </c>
      <c r="AA98" t="b">
        <f t="shared" ca="1" si="51"/>
        <v>1</v>
      </c>
      <c r="AB98" s="1">
        <f t="shared" ca="1" si="68"/>
        <v>44013</v>
      </c>
      <c r="AC98" t="str">
        <f t="shared" ca="1" si="52"/>
        <v>Mia</v>
      </c>
      <c r="AD98" t="str">
        <f t="shared" ca="1" si="69"/>
        <v>GR35 FB</v>
      </c>
      <c r="AE98" s="3">
        <f t="shared" ca="1" si="53"/>
        <v>2546736781</v>
      </c>
      <c r="AF98" s="1">
        <f t="shared" ca="1" si="54"/>
        <v>44088</v>
      </c>
      <c r="AG98" t="b">
        <f t="shared" ca="1" si="55"/>
        <v>0</v>
      </c>
      <c r="AH98" s="1" t="str">
        <f t="shared" ca="1" si="56"/>
        <v/>
      </c>
      <c r="AI98" t="b">
        <f t="shared" ca="1" si="57"/>
        <v>0</v>
      </c>
      <c r="AJ98" t="str">
        <f t="shared" ca="1" si="58"/>
        <v/>
      </c>
      <c r="AK98" t="b">
        <f t="shared" ca="1" si="59"/>
        <v>0</v>
      </c>
      <c r="AL98" t="b">
        <f t="shared" ca="1" si="60"/>
        <v>0</v>
      </c>
      <c r="AM98" t="str">
        <f t="shared" ca="1" si="61"/>
        <v/>
      </c>
      <c r="AN98" t="str">
        <f t="shared" ca="1" si="62"/>
        <v/>
      </c>
      <c r="AO98" t="b">
        <f t="shared" ca="1" si="63"/>
        <v>0</v>
      </c>
      <c r="AP98" t="str">
        <f t="shared" ca="1" si="64"/>
        <v/>
      </c>
      <c r="AQ98" t="b">
        <f t="shared" ca="1" si="65"/>
        <v>0</v>
      </c>
    </row>
    <row r="99" spans="1:43" x14ac:dyDescent="0.25">
      <c r="A99">
        <f t="shared" si="66"/>
        <v>98</v>
      </c>
      <c r="B99" t="str">
        <f t="shared" ca="1" si="35"/>
        <v>Q1352</v>
      </c>
      <c r="C99" s="1">
        <f t="shared" ca="1" si="67"/>
        <v>43783</v>
      </c>
      <c r="D99" t="str">
        <f t="shared" ca="1" si="36"/>
        <v>Ford</v>
      </c>
      <c r="E99" t="s">
        <v>0</v>
      </c>
      <c r="F99" s="2">
        <f t="shared" ca="1" si="37"/>
        <v>10758</v>
      </c>
      <c r="G99" s="2">
        <f t="shared" ca="1" si="38"/>
        <v>136</v>
      </c>
      <c r="H99" t="s">
        <v>1</v>
      </c>
      <c r="I99" s="2">
        <f t="shared" ca="1" si="39"/>
        <v>1713</v>
      </c>
      <c r="J99" s="2">
        <f t="shared" ca="1" si="40"/>
        <v>187</v>
      </c>
      <c r="K99" s="2">
        <f t="shared" ca="1" si="41"/>
        <v>8</v>
      </c>
      <c r="L99" s="2">
        <f t="shared" ca="1" si="42"/>
        <v>10902</v>
      </c>
      <c r="M99" s="1" t="str">
        <f t="shared" ca="1" si="43"/>
        <v/>
      </c>
      <c r="N99" s="3">
        <v>0</v>
      </c>
      <c r="O99" t="str">
        <f t="shared" ca="1" si="44"/>
        <v>green</v>
      </c>
      <c r="P99" t="str">
        <f t="shared" ca="1" si="44"/>
        <v/>
      </c>
      <c r="R99" t="s">
        <v>196</v>
      </c>
      <c r="S99" t="str">
        <f t="shared" ca="1" si="45"/>
        <v>McDonalds</v>
      </c>
      <c r="T99" t="str">
        <f t="shared" ca="1" si="46"/>
        <v>07384872064</v>
      </c>
      <c r="U99" t="s">
        <v>197</v>
      </c>
      <c r="V99" t="str">
        <f t="shared" ca="1" si="47"/>
        <v>Funder3</v>
      </c>
      <c r="W99" t="str">
        <f t="shared" si="48"/>
        <v>Lani Pilger TQ12 1RN</v>
      </c>
      <c r="Y99" t="str">
        <f t="shared" ca="1" si="49"/>
        <v>awaiting global confirmation</v>
      </c>
      <c r="Z99" s="1">
        <f t="shared" ca="1" si="50"/>
        <v>44048</v>
      </c>
      <c r="AA99" t="b">
        <f t="shared" ca="1" si="51"/>
        <v>1</v>
      </c>
      <c r="AB99" s="1">
        <f t="shared" ca="1" si="68"/>
        <v>43988</v>
      </c>
      <c r="AC99" t="str">
        <f t="shared" ca="1" si="52"/>
        <v>Mia</v>
      </c>
      <c r="AD99" t="str">
        <f t="shared" ca="1" si="69"/>
        <v>OK3 HT</v>
      </c>
      <c r="AE99" s="3">
        <f t="shared" ca="1" si="53"/>
        <v>7987828952</v>
      </c>
      <c r="AF99" s="1">
        <f t="shared" ca="1" si="54"/>
        <v>44063</v>
      </c>
      <c r="AG99" t="b">
        <f t="shared" ca="1" si="55"/>
        <v>0</v>
      </c>
      <c r="AH99" s="1" t="str">
        <f t="shared" ca="1" si="56"/>
        <v/>
      </c>
      <c r="AI99" t="b">
        <f t="shared" ca="1" si="57"/>
        <v>0</v>
      </c>
      <c r="AJ99" t="str">
        <f t="shared" ca="1" si="58"/>
        <v/>
      </c>
      <c r="AK99" t="b">
        <f t="shared" ca="1" si="59"/>
        <v>0</v>
      </c>
      <c r="AL99" t="b">
        <f t="shared" ca="1" si="60"/>
        <v>0</v>
      </c>
      <c r="AM99" t="str">
        <f t="shared" ca="1" si="61"/>
        <v/>
      </c>
      <c r="AN99" t="str">
        <f t="shared" ca="1" si="62"/>
        <v/>
      </c>
      <c r="AO99" t="b">
        <f t="shared" ca="1" si="63"/>
        <v>0</v>
      </c>
      <c r="AP99" t="str">
        <f t="shared" ca="1" si="64"/>
        <v/>
      </c>
      <c r="AQ99" t="b">
        <f t="shared" ca="1" si="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2020-04-14T16:08:11Z</dcterms:created>
  <dcterms:modified xsi:type="dcterms:W3CDTF">2020-09-10T12:34:40Z</dcterms:modified>
</cp:coreProperties>
</file>