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Computing\GitHub Projects\dealer-portal\"/>
    </mc:Choice>
  </mc:AlternateContent>
  <xr:revisionPtr revIDLastSave="0" documentId="13_ncr:1_{CA77516A-85B6-43FE-A853-63CF3825F197}" xr6:coauthVersionLast="45" xr6:coauthVersionMax="45" xr10:uidLastSave="{00000000-0000-0000-0000-000000000000}"/>
  <bookViews>
    <workbookView xWindow="-80" yWindow="-80" windowWidth="19360" windowHeight="10960" xr2:uid="{C0E94681-FF64-43DE-8D47-A89B08858785}"/>
  </bookViews>
  <sheets>
    <sheet name="Sheet1" sheetId="9" r:id="rId1"/>
    <sheet name="All Orders" sheetId="1" r:id="rId2"/>
    <sheet name="New Orders" sheetId="2" r:id="rId3"/>
    <sheet name="Awaiting Reg" sheetId="3" r:id="rId4"/>
    <sheet name="Delivery Date Requested" sheetId="4" r:id="rId5"/>
    <sheet name="Awaiting Global Confirmation" sheetId="5" r:id="rId6"/>
    <sheet name="Confirmed Delivery" sheetId="6" r:id="rId7"/>
    <sheet name="Awaiting Payment" sheetId="7" r:id="rId8"/>
    <sheet name="Completed Order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G3" i="9" l="1"/>
  <c r="J3" i="9" s="1"/>
  <c r="G4" i="9"/>
  <c r="J4" i="9" s="1"/>
  <c r="G5" i="9"/>
  <c r="J5" i="9" s="1"/>
  <c r="G6" i="9"/>
  <c r="J6" i="9" s="1"/>
  <c r="G7" i="9"/>
  <c r="J7" i="9" s="1"/>
  <c r="G8" i="9"/>
  <c r="J8" i="9" s="1"/>
  <c r="G9" i="9"/>
  <c r="J9" i="9" s="1"/>
  <c r="G10" i="9"/>
  <c r="J10" i="9" s="1"/>
  <c r="G11" i="9"/>
  <c r="J11" i="9" s="1"/>
  <c r="G12" i="9"/>
  <c r="J12" i="9" s="1"/>
  <c r="G13" i="9"/>
  <c r="J13" i="9" s="1"/>
  <c r="G14" i="9"/>
  <c r="J14" i="9" s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G23" i="9"/>
  <c r="J23" i="9" s="1"/>
  <c r="G24" i="9"/>
  <c r="J24" i="9" s="1"/>
  <c r="G25" i="9"/>
  <c r="J25" i="9" s="1"/>
  <c r="G26" i="9"/>
  <c r="J26" i="9" s="1"/>
  <c r="G27" i="9"/>
  <c r="J27" i="9" s="1"/>
  <c r="G28" i="9"/>
  <c r="J28" i="9" s="1"/>
  <c r="G29" i="9"/>
  <c r="J29" i="9" s="1"/>
  <c r="G30" i="9"/>
  <c r="J30" i="9" s="1"/>
  <c r="G31" i="9"/>
  <c r="J31" i="9" s="1"/>
  <c r="G32" i="9"/>
  <c r="J32" i="9" s="1"/>
  <c r="G33" i="9"/>
  <c r="J33" i="9" s="1"/>
  <c r="G34" i="9"/>
  <c r="J34" i="9" s="1"/>
  <c r="G35" i="9"/>
  <c r="J35" i="9" s="1"/>
  <c r="G36" i="9"/>
  <c r="J36" i="9" s="1"/>
  <c r="G37" i="9"/>
  <c r="J37" i="9" s="1"/>
  <c r="G38" i="9"/>
  <c r="J38" i="9" s="1"/>
  <c r="G39" i="9"/>
  <c r="J39" i="9" s="1"/>
  <c r="G40" i="9"/>
  <c r="J40" i="9" s="1"/>
  <c r="G41" i="9"/>
  <c r="J41" i="9" s="1"/>
  <c r="G42" i="9"/>
  <c r="J42" i="9" s="1"/>
  <c r="G43" i="9"/>
  <c r="J43" i="9" s="1"/>
  <c r="G44" i="9"/>
  <c r="J44" i="9" s="1"/>
  <c r="G45" i="9"/>
  <c r="J45" i="9" s="1"/>
  <c r="G46" i="9"/>
  <c r="J46" i="9" s="1"/>
  <c r="G47" i="9"/>
  <c r="J47" i="9" s="1"/>
  <c r="G48" i="9"/>
  <c r="J48" i="9" s="1"/>
  <c r="G49" i="9"/>
  <c r="J49" i="9" s="1"/>
  <c r="G50" i="9"/>
  <c r="J50" i="9" s="1"/>
  <c r="G51" i="9"/>
  <c r="J51" i="9" s="1"/>
  <c r="G52" i="9"/>
  <c r="J52" i="9" s="1"/>
  <c r="G53" i="9"/>
  <c r="J53" i="9" s="1"/>
  <c r="G54" i="9"/>
  <c r="J54" i="9" s="1"/>
  <c r="G55" i="9"/>
  <c r="J55" i="9" s="1"/>
  <c r="G56" i="9"/>
  <c r="J56" i="9" s="1"/>
  <c r="G57" i="9"/>
  <c r="J57" i="9" s="1"/>
  <c r="G58" i="9"/>
  <c r="J58" i="9" s="1"/>
  <c r="G59" i="9"/>
  <c r="J59" i="9" s="1"/>
  <c r="G60" i="9"/>
  <c r="J60" i="9" s="1"/>
  <c r="G61" i="9"/>
  <c r="J61" i="9" s="1"/>
  <c r="G62" i="9"/>
  <c r="J62" i="9" s="1"/>
  <c r="G63" i="9"/>
  <c r="J63" i="9" s="1"/>
  <c r="G64" i="9"/>
  <c r="J64" i="9" s="1"/>
  <c r="G65" i="9"/>
  <c r="J65" i="9" s="1"/>
  <c r="G66" i="9"/>
  <c r="J66" i="9" s="1"/>
  <c r="G67" i="9"/>
  <c r="J67" i="9" s="1"/>
  <c r="G68" i="9"/>
  <c r="J68" i="9" s="1"/>
  <c r="G69" i="9"/>
  <c r="J69" i="9" s="1"/>
  <c r="G70" i="9"/>
  <c r="J70" i="9" s="1"/>
  <c r="G71" i="9"/>
  <c r="J71" i="9" s="1"/>
  <c r="G72" i="9"/>
  <c r="J72" i="9" s="1"/>
  <c r="G73" i="9"/>
  <c r="J73" i="9" s="1"/>
  <c r="G74" i="9"/>
  <c r="J74" i="9" s="1"/>
  <c r="G75" i="9"/>
  <c r="J75" i="9" s="1"/>
  <c r="G76" i="9"/>
  <c r="J76" i="9" s="1"/>
  <c r="G77" i="9"/>
  <c r="J77" i="9" s="1"/>
  <c r="G78" i="9"/>
  <c r="J78" i="9" s="1"/>
  <c r="G79" i="9"/>
  <c r="J79" i="9" s="1"/>
  <c r="G80" i="9"/>
  <c r="J80" i="9" s="1"/>
  <c r="G81" i="9"/>
  <c r="J81" i="9" s="1"/>
  <c r="G82" i="9"/>
  <c r="J82" i="9" s="1"/>
  <c r="G83" i="9"/>
  <c r="J83" i="9" s="1"/>
  <c r="G84" i="9"/>
  <c r="J84" i="9" s="1"/>
  <c r="G85" i="9"/>
  <c r="J85" i="9" s="1"/>
  <c r="G86" i="9"/>
  <c r="J86" i="9" s="1"/>
  <c r="G87" i="9"/>
  <c r="J87" i="9" s="1"/>
  <c r="G88" i="9"/>
  <c r="J88" i="9" s="1"/>
  <c r="G89" i="9"/>
  <c r="J89" i="9" s="1"/>
  <c r="G90" i="9"/>
  <c r="J90" i="9" s="1"/>
  <c r="G91" i="9"/>
  <c r="J91" i="9" s="1"/>
  <c r="G92" i="9"/>
  <c r="J92" i="9" s="1"/>
  <c r="G93" i="9"/>
  <c r="J93" i="9" s="1"/>
  <c r="G94" i="9"/>
  <c r="J94" i="9" s="1"/>
  <c r="G95" i="9"/>
  <c r="J95" i="9" s="1"/>
  <c r="G96" i="9"/>
  <c r="J96" i="9" s="1"/>
  <c r="G97" i="9"/>
  <c r="J97" i="9" s="1"/>
  <c r="G98" i="9"/>
  <c r="J98" i="9" s="1"/>
  <c r="G99" i="9"/>
  <c r="J99" i="9" s="1"/>
  <c r="G100" i="9"/>
  <c r="J100" i="9" s="1"/>
  <c r="G101" i="9"/>
  <c r="J101" i="9" s="1"/>
  <c r="G102" i="9"/>
  <c r="J102" i="9" s="1"/>
  <c r="G103" i="9"/>
  <c r="J103" i="9" s="1"/>
  <c r="G104" i="9"/>
  <c r="J104" i="9" s="1"/>
  <c r="G105" i="9"/>
  <c r="J105" i="9" s="1"/>
  <c r="G106" i="9"/>
  <c r="J106" i="9" s="1"/>
  <c r="G107" i="9"/>
  <c r="J107" i="9" s="1"/>
  <c r="G108" i="9"/>
  <c r="J108" i="9" s="1"/>
  <c r="G109" i="9"/>
  <c r="J109" i="9" s="1"/>
  <c r="G110" i="9"/>
  <c r="J110" i="9" s="1"/>
  <c r="G111" i="9"/>
  <c r="J111" i="9" s="1"/>
  <c r="G112" i="9"/>
  <c r="J112" i="9" s="1"/>
  <c r="G113" i="9"/>
  <c r="J113" i="9" s="1"/>
  <c r="G114" i="9"/>
  <c r="J114" i="9" s="1"/>
  <c r="G115" i="9"/>
  <c r="J115" i="9" s="1"/>
  <c r="G116" i="9"/>
  <c r="J116" i="9" s="1"/>
  <c r="G117" i="9"/>
  <c r="J117" i="9" s="1"/>
  <c r="G118" i="9"/>
  <c r="J118" i="9" s="1"/>
  <c r="G119" i="9"/>
  <c r="J119" i="9" s="1"/>
  <c r="G120" i="9"/>
  <c r="J120" i="9" s="1"/>
  <c r="G121" i="9"/>
  <c r="J121" i="9" s="1"/>
  <c r="G122" i="9"/>
  <c r="J122" i="9" s="1"/>
  <c r="G123" i="9"/>
  <c r="J123" i="9" s="1"/>
  <c r="G124" i="9"/>
  <c r="J124" i="9" s="1"/>
  <c r="G125" i="9"/>
  <c r="J125" i="9" s="1"/>
  <c r="G126" i="9"/>
  <c r="J126" i="9" s="1"/>
  <c r="G127" i="9"/>
  <c r="J127" i="9" s="1"/>
  <c r="G128" i="9"/>
  <c r="J128" i="9" s="1"/>
  <c r="G129" i="9"/>
  <c r="J129" i="9" s="1"/>
  <c r="G130" i="9"/>
  <c r="J130" i="9" s="1"/>
  <c r="G2" i="9"/>
  <c r="J2" i="9" s="1"/>
  <c r="I90" i="9" l="1"/>
  <c r="I26" i="9"/>
  <c r="I129" i="9"/>
  <c r="I121" i="9"/>
  <c r="I113" i="9"/>
  <c r="I105" i="9"/>
  <c r="I97" i="9"/>
  <c r="I89" i="9"/>
  <c r="I81" i="9"/>
  <c r="I73" i="9"/>
  <c r="I65" i="9"/>
  <c r="I57" i="9"/>
  <c r="I49" i="9"/>
  <c r="I41" i="9"/>
  <c r="I33" i="9"/>
  <c r="I25" i="9"/>
  <c r="I17" i="9"/>
  <c r="I9" i="9"/>
  <c r="I74" i="9"/>
  <c r="I34" i="9"/>
  <c r="I120" i="9"/>
  <c r="I104" i="9"/>
  <c r="I96" i="9"/>
  <c r="I88" i="9"/>
  <c r="I80" i="9"/>
  <c r="I72" i="9"/>
  <c r="I64" i="9"/>
  <c r="I56" i="9"/>
  <c r="I48" i="9"/>
  <c r="I40" i="9"/>
  <c r="I32" i="9"/>
  <c r="I24" i="9"/>
  <c r="I16" i="9"/>
  <c r="I8" i="9"/>
  <c r="I106" i="9"/>
  <c r="I66" i="9"/>
  <c r="I10" i="9"/>
  <c r="I119" i="9"/>
  <c r="I95" i="9"/>
  <c r="I87" i="9"/>
  <c r="I79" i="9"/>
  <c r="I71" i="9"/>
  <c r="I63" i="9"/>
  <c r="I55" i="9"/>
  <c r="I47" i="9"/>
  <c r="I39" i="9"/>
  <c r="I31" i="9"/>
  <c r="I23" i="9"/>
  <c r="I15" i="9"/>
  <c r="I7" i="9"/>
  <c r="I114" i="9"/>
  <c r="I18" i="9"/>
  <c r="I112" i="9"/>
  <c r="I111" i="9"/>
  <c r="I118" i="9"/>
  <c r="I110" i="9"/>
  <c r="I102" i="9"/>
  <c r="I94" i="9"/>
  <c r="I86" i="9"/>
  <c r="I78" i="9"/>
  <c r="I70" i="9"/>
  <c r="I62" i="9"/>
  <c r="I54" i="9"/>
  <c r="I46" i="9"/>
  <c r="I38" i="9"/>
  <c r="I30" i="9"/>
  <c r="I22" i="9"/>
  <c r="I14" i="9"/>
  <c r="I6" i="9"/>
  <c r="I130" i="9"/>
  <c r="I82" i="9"/>
  <c r="I50" i="9"/>
  <c r="I103" i="9"/>
  <c r="I125" i="9"/>
  <c r="I109" i="9"/>
  <c r="I101" i="9"/>
  <c r="I93" i="9"/>
  <c r="I85" i="9"/>
  <c r="I77" i="9"/>
  <c r="I69" i="9"/>
  <c r="I61" i="9"/>
  <c r="I53" i="9"/>
  <c r="I45" i="9"/>
  <c r="I37" i="9"/>
  <c r="I29" i="9"/>
  <c r="I21" i="9"/>
  <c r="I13" i="9"/>
  <c r="I5" i="9"/>
  <c r="I98" i="9"/>
  <c r="I42" i="9"/>
  <c r="I128" i="9"/>
  <c r="I127" i="9"/>
  <c r="I126" i="9"/>
  <c r="I117" i="9"/>
  <c r="I124" i="9"/>
  <c r="I116" i="9"/>
  <c r="I108" i="9"/>
  <c r="I100" i="9"/>
  <c r="I92" i="9"/>
  <c r="I84" i="9"/>
  <c r="I76" i="9"/>
  <c r="I68" i="9"/>
  <c r="I60" i="9"/>
  <c r="I52" i="9"/>
  <c r="I44" i="9"/>
  <c r="I36" i="9"/>
  <c r="I28" i="9"/>
  <c r="I20" i="9"/>
  <c r="I12" i="9"/>
  <c r="I4" i="9"/>
  <c r="I122" i="9"/>
  <c r="I58" i="9"/>
  <c r="I123" i="9"/>
  <c r="I115" i="9"/>
  <c r="I107" i="9"/>
  <c r="I99" i="9"/>
  <c r="I91" i="9"/>
  <c r="I83" i="9"/>
  <c r="I75" i="9"/>
  <c r="I67" i="9"/>
  <c r="I59" i="9"/>
  <c r="I51" i="9"/>
  <c r="I43" i="9"/>
  <c r="I35" i="9"/>
  <c r="I27" i="9"/>
  <c r="I19" i="9"/>
  <c r="I11" i="9"/>
  <c r="I3" i="9"/>
  <c r="A129" i="9"/>
  <c r="A121" i="9"/>
  <c r="A113" i="9"/>
  <c r="A105" i="9"/>
  <c r="A97" i="9"/>
  <c r="A89" i="9"/>
  <c r="A81" i="9"/>
  <c r="A73" i="9"/>
  <c r="A65" i="9"/>
  <c r="A57" i="9"/>
  <c r="A49" i="9"/>
  <c r="A41" i="9"/>
  <c r="A33" i="9"/>
  <c r="A25" i="9"/>
  <c r="A17" i="9"/>
  <c r="A9" i="9"/>
  <c r="A112" i="9"/>
  <c r="A88" i="9"/>
  <c r="A48" i="9"/>
  <c r="A119" i="9"/>
  <c r="A95" i="9"/>
  <c r="A55" i="9"/>
  <c r="A47" i="9"/>
  <c r="A39" i="9"/>
  <c r="A31" i="9"/>
  <c r="A15" i="9"/>
  <c r="A24" i="9"/>
  <c r="A16" i="9"/>
  <c r="A111" i="9"/>
  <c r="A103" i="9"/>
  <c r="A79" i="9"/>
  <c r="A118" i="9"/>
  <c r="A110" i="9"/>
  <c r="A102" i="9"/>
  <c r="A94" i="9"/>
  <c r="A86" i="9"/>
  <c r="A78" i="9"/>
  <c r="A70" i="9"/>
  <c r="A54" i="9"/>
  <c r="A46" i="9"/>
  <c r="A38" i="9"/>
  <c r="A30" i="9"/>
  <c r="A22" i="9"/>
  <c r="A14" i="9"/>
  <c r="A6" i="9"/>
  <c r="A56" i="9"/>
  <c r="A101" i="9"/>
  <c r="A85" i="9"/>
  <c r="A77" i="9"/>
  <c r="A37" i="9"/>
  <c r="A21" i="9"/>
  <c r="A13" i="9"/>
  <c r="A128" i="9"/>
  <c r="A76" i="9"/>
  <c r="A68" i="9"/>
  <c r="A28" i="9"/>
  <c r="A12" i="9"/>
  <c r="A4" i="9"/>
  <c r="A96" i="9"/>
  <c r="A64" i="9"/>
  <c r="A32" i="9"/>
  <c r="A59" i="9"/>
  <c r="A19" i="9"/>
  <c r="A2" i="9"/>
  <c r="I2" i="9"/>
  <c r="S130" i="9"/>
  <c r="S122" i="9"/>
  <c r="S114" i="9"/>
  <c r="S106" i="9"/>
  <c r="S98" i="9"/>
  <c r="S90" i="9"/>
  <c r="S82" i="9"/>
  <c r="S74" i="9"/>
  <c r="S66" i="9"/>
  <c r="S58" i="9"/>
  <c r="S50" i="9"/>
  <c r="S42" i="9"/>
  <c r="S34" i="9"/>
  <c r="S26" i="9"/>
  <c r="S18" i="9"/>
  <c r="S10" i="9"/>
  <c r="S129" i="9"/>
  <c r="S121" i="9"/>
  <c r="S113" i="9"/>
  <c r="S105" i="9"/>
  <c r="S97" i="9"/>
  <c r="S89" i="9"/>
  <c r="S81" i="9"/>
  <c r="S73" i="9"/>
  <c r="S65" i="9"/>
  <c r="S57" i="9"/>
  <c r="S49" i="9"/>
  <c r="S41" i="9"/>
  <c r="S33" i="9"/>
  <c r="S25" i="9"/>
  <c r="S17" i="9"/>
  <c r="S9" i="9"/>
  <c r="S128" i="9"/>
  <c r="S88" i="9"/>
  <c r="S24" i="9"/>
  <c r="S127" i="9"/>
  <c r="S119" i="9"/>
  <c r="S111" i="9"/>
  <c r="S103" i="9"/>
  <c r="S95" i="9"/>
  <c r="S87" i="9"/>
  <c r="S79" i="9"/>
  <c r="S71" i="9"/>
  <c r="S63" i="9"/>
  <c r="S55" i="9"/>
  <c r="S47" i="9"/>
  <c r="S39" i="9"/>
  <c r="S31" i="9"/>
  <c r="S23" i="9"/>
  <c r="S15" i="9"/>
  <c r="S7" i="9"/>
  <c r="S120" i="9"/>
  <c r="S104" i="9"/>
  <c r="S80" i="9"/>
  <c r="S64" i="9"/>
  <c r="S16" i="9"/>
  <c r="S126" i="9"/>
  <c r="S118" i="9"/>
  <c r="S110" i="9"/>
  <c r="S102" i="9"/>
  <c r="S94" i="9"/>
  <c r="S86" i="9"/>
  <c r="S78" i="9"/>
  <c r="S70" i="9"/>
  <c r="S62" i="9"/>
  <c r="S54" i="9"/>
  <c r="S46" i="9"/>
  <c r="S38" i="9"/>
  <c r="S30" i="9"/>
  <c r="S22" i="9"/>
  <c r="S14" i="9"/>
  <c r="S6" i="9"/>
  <c r="S112" i="9"/>
  <c r="S96" i="9"/>
  <c r="S72" i="9"/>
  <c r="S56" i="9"/>
  <c r="S48" i="9"/>
  <c r="S40" i="9"/>
  <c r="S32" i="9"/>
  <c r="S8" i="9"/>
  <c r="S125" i="9"/>
  <c r="S117" i="9"/>
  <c r="S109" i="9"/>
  <c r="S101" i="9"/>
  <c r="S93" i="9"/>
  <c r="S85" i="9"/>
  <c r="S77" i="9"/>
  <c r="S69" i="9"/>
  <c r="S61" i="9"/>
  <c r="S53" i="9"/>
  <c r="S45" i="9"/>
  <c r="S37" i="9"/>
  <c r="S29" i="9"/>
  <c r="S21" i="9"/>
  <c r="S13" i="9"/>
  <c r="S5" i="9"/>
  <c r="S124" i="9"/>
  <c r="S116" i="9"/>
  <c r="S108" i="9"/>
  <c r="S100" i="9"/>
  <c r="S92" i="9"/>
  <c r="S84" i="9"/>
  <c r="S76" i="9"/>
  <c r="S68" i="9"/>
  <c r="S60" i="9"/>
  <c r="S52" i="9"/>
  <c r="S44" i="9"/>
  <c r="S36" i="9"/>
  <c r="S28" i="9"/>
  <c r="S20" i="9"/>
  <c r="S12" i="9"/>
  <c r="S4" i="9"/>
  <c r="S123" i="9"/>
  <c r="S115" i="9"/>
  <c r="S107" i="9"/>
  <c r="S99" i="9"/>
  <c r="S91" i="9"/>
  <c r="S83" i="9"/>
  <c r="S75" i="9"/>
  <c r="S67" i="9"/>
  <c r="S59" i="9"/>
  <c r="S51" i="9"/>
  <c r="S43" i="9"/>
  <c r="S35" i="9"/>
  <c r="S27" i="9"/>
  <c r="S19" i="9"/>
  <c r="S11" i="9"/>
  <c r="S3" i="9"/>
  <c r="S2" i="9"/>
  <c r="R121" i="9"/>
  <c r="Q130" i="9"/>
  <c r="Q122" i="9"/>
  <c r="Q114" i="9"/>
  <c r="Q106" i="9"/>
  <c r="Q98" i="9"/>
  <c r="Q90" i="9"/>
  <c r="Q82" i="9"/>
  <c r="Q74" i="9"/>
  <c r="Q66" i="9"/>
  <c r="Q58" i="9"/>
  <c r="Q50" i="9"/>
  <c r="Q42" i="9"/>
  <c r="Q34" i="9"/>
  <c r="Q26" i="9"/>
  <c r="Q18" i="9"/>
  <c r="Q10" i="9"/>
  <c r="Q129" i="9"/>
  <c r="Q121" i="9"/>
  <c r="Q113" i="9"/>
  <c r="Q105" i="9"/>
  <c r="Q97" i="9"/>
  <c r="Q89" i="9"/>
  <c r="Q81" i="9"/>
  <c r="Q73" i="9"/>
  <c r="Q65" i="9"/>
  <c r="Q57" i="9"/>
  <c r="Q49" i="9"/>
  <c r="Q41" i="9"/>
  <c r="Q33" i="9"/>
  <c r="Q25" i="9"/>
  <c r="Q17" i="9"/>
  <c r="Q9" i="9"/>
  <c r="Q128" i="9"/>
  <c r="Q120" i="9"/>
  <c r="Q112" i="9"/>
  <c r="Q104" i="9"/>
  <c r="Q96" i="9"/>
  <c r="Q88" i="9"/>
  <c r="Q80" i="9"/>
  <c r="Q72" i="9"/>
  <c r="Q64" i="9"/>
  <c r="Q56" i="9"/>
  <c r="Q48" i="9"/>
  <c r="Q40" i="9"/>
  <c r="Q32" i="9"/>
  <c r="Q24" i="9"/>
  <c r="Q16" i="9"/>
  <c r="Q8" i="9"/>
  <c r="Q127" i="9"/>
  <c r="Q119" i="9"/>
  <c r="Q111" i="9"/>
  <c r="Q103" i="9"/>
  <c r="Q95" i="9"/>
  <c r="Q87" i="9"/>
  <c r="Q79" i="9"/>
  <c r="Q71" i="9"/>
  <c r="Q63" i="9"/>
  <c r="Q55" i="9"/>
  <c r="Q47" i="9"/>
  <c r="Q39" i="9"/>
  <c r="Q31" i="9"/>
  <c r="Q23" i="9"/>
  <c r="Q15" i="9"/>
  <c r="Q7" i="9"/>
  <c r="Q126" i="9"/>
  <c r="Q118" i="9"/>
  <c r="Q110" i="9"/>
  <c r="Q102" i="9"/>
  <c r="Q94" i="9"/>
  <c r="Q86" i="9"/>
  <c r="Q78" i="9"/>
  <c r="Q70" i="9"/>
  <c r="Q62" i="9"/>
  <c r="Q54" i="9"/>
  <c r="Q46" i="9"/>
  <c r="Q38" i="9"/>
  <c r="Q30" i="9"/>
  <c r="Q22" i="9"/>
  <c r="Q14" i="9"/>
  <c r="Q6" i="9"/>
  <c r="Q125" i="9"/>
  <c r="Q117" i="9"/>
  <c r="Q109" i="9"/>
  <c r="Q101" i="9"/>
  <c r="Q93" i="9"/>
  <c r="Q85" i="9"/>
  <c r="Q77" i="9"/>
  <c r="Q69" i="9"/>
  <c r="Q61" i="9"/>
  <c r="Q53" i="9"/>
  <c r="Q45" i="9"/>
  <c r="Q37" i="9"/>
  <c r="Q29" i="9"/>
  <c r="Q21" i="9"/>
  <c r="Q13" i="9"/>
  <c r="Q5" i="9"/>
  <c r="Q124" i="9"/>
  <c r="Q116" i="9"/>
  <c r="Q108" i="9"/>
  <c r="Q100" i="9"/>
  <c r="Q92" i="9"/>
  <c r="Q84" i="9"/>
  <c r="Q76" i="9"/>
  <c r="Q68" i="9"/>
  <c r="Q60" i="9"/>
  <c r="Q52" i="9"/>
  <c r="Q44" i="9"/>
  <c r="Q36" i="9"/>
  <c r="Q28" i="9"/>
  <c r="Q20" i="9"/>
  <c r="Q12" i="9"/>
  <c r="Q4" i="9"/>
  <c r="Q123" i="9"/>
  <c r="Q115" i="9"/>
  <c r="Q107" i="9"/>
  <c r="Q99" i="9"/>
  <c r="Q91" i="9"/>
  <c r="Q83" i="9"/>
  <c r="Q75" i="9"/>
  <c r="Q67" i="9"/>
  <c r="Q59" i="9"/>
  <c r="Q51" i="9"/>
  <c r="Q43" i="9"/>
  <c r="Q35" i="9"/>
  <c r="Q27" i="9"/>
  <c r="Q19" i="9"/>
  <c r="Q11" i="9"/>
  <c r="Q3" i="9"/>
  <c r="Q2" i="9"/>
  <c r="A130" i="9"/>
  <c r="A122" i="9"/>
  <c r="A114" i="9"/>
  <c r="A106" i="9"/>
  <c r="A98" i="9"/>
  <c r="A90" i="9"/>
  <c r="A82" i="9"/>
  <c r="A74" i="9"/>
  <c r="A66" i="9"/>
  <c r="A58" i="9"/>
  <c r="A50" i="9"/>
  <c r="A42" i="9"/>
  <c r="A34" i="9"/>
  <c r="A26" i="9"/>
  <c r="A18" i="9"/>
  <c r="A10" i="9"/>
  <c r="A120" i="9"/>
  <c r="A104" i="9"/>
  <c r="A80" i="9"/>
  <c r="A72" i="9"/>
  <c r="A40" i="9"/>
  <c r="A8" i="9"/>
  <c r="A127" i="9"/>
  <c r="A87" i="9"/>
  <c r="A71" i="9"/>
  <c r="A63" i="9"/>
  <c r="A23" i="9"/>
  <c r="A7" i="9"/>
  <c r="A126" i="9"/>
  <c r="A62" i="9"/>
  <c r="A125" i="9"/>
  <c r="A117" i="9"/>
  <c r="A109" i="9"/>
  <c r="A93" i="9"/>
  <c r="A69" i="9"/>
  <c r="A61" i="9"/>
  <c r="A53" i="9"/>
  <c r="A45" i="9"/>
  <c r="A29" i="9"/>
  <c r="A5" i="9"/>
  <c r="A124" i="9"/>
  <c r="A116" i="9"/>
  <c r="A108" i="9"/>
  <c r="A100" i="9"/>
  <c r="A92" i="9"/>
  <c r="A84" i="9"/>
  <c r="A60" i="9"/>
  <c r="A52" i="9"/>
  <c r="A44" i="9"/>
  <c r="A36" i="9"/>
  <c r="A20" i="9"/>
  <c r="A123" i="9"/>
  <c r="A115" i="9"/>
  <c r="A107" i="9"/>
  <c r="A99" i="9"/>
  <c r="A91" i="9"/>
  <c r="A83" i="9"/>
  <c r="A75" i="9"/>
  <c r="A67" i="9"/>
  <c r="A51" i="9"/>
  <c r="A43" i="9"/>
  <c r="A35" i="9"/>
  <c r="A27" i="9"/>
  <c r="A11" i="9"/>
  <c r="A3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T36" i="9" l="1"/>
  <c r="T37" i="9"/>
  <c r="T38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2" i="9"/>
  <c r="T63" i="9"/>
  <c r="T64" i="9"/>
  <c r="T66" i="9"/>
  <c r="T67" i="9"/>
  <c r="T68" i="9"/>
  <c r="T70" i="9"/>
  <c r="T71" i="9"/>
  <c r="T72" i="9"/>
  <c r="T73" i="9"/>
  <c r="T74" i="9"/>
  <c r="T75" i="9"/>
  <c r="T76" i="9"/>
  <c r="T77" i="9"/>
  <c r="T78" i="9"/>
  <c r="T79" i="9"/>
  <c r="T80" i="9"/>
  <c r="T82" i="9"/>
  <c r="T83" i="9"/>
  <c r="T84" i="9"/>
  <c r="T85" i="9"/>
  <c r="T87" i="9"/>
  <c r="T90" i="9"/>
  <c r="T91" i="9"/>
  <c r="T92" i="9"/>
  <c r="T93" i="9"/>
  <c r="T94" i="9"/>
  <c r="T95" i="9"/>
  <c r="T96" i="9"/>
  <c r="T98" i="9"/>
  <c r="T100" i="9"/>
  <c r="T101" i="9"/>
  <c r="T103" i="9"/>
  <c r="T105" i="9"/>
  <c r="T106" i="9"/>
  <c r="T107" i="9"/>
  <c r="T109" i="9"/>
  <c r="T112" i="9"/>
  <c r="T114" i="9"/>
  <c r="T115" i="9"/>
  <c r="T116" i="9"/>
  <c r="T117" i="9"/>
  <c r="T118" i="9"/>
  <c r="T119" i="9"/>
  <c r="T120" i="9"/>
  <c r="T121" i="9"/>
  <c r="T123" i="9"/>
  <c r="T124" i="9"/>
  <c r="T126" i="9"/>
  <c r="T127" i="9"/>
  <c r="T128" i="9"/>
  <c r="T130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T4" i="9"/>
  <c r="T5" i="9"/>
  <c r="T6" i="9"/>
  <c r="T7" i="9"/>
  <c r="T9" i="9"/>
  <c r="T10" i="9"/>
  <c r="T11" i="9"/>
  <c r="T13" i="9"/>
  <c r="T14" i="9"/>
  <c r="T15" i="9"/>
  <c r="T16" i="9"/>
  <c r="T19" i="9"/>
  <c r="T22" i="9"/>
  <c r="T23" i="9"/>
  <c r="T24" i="9"/>
  <c r="T25" i="9"/>
  <c r="T27" i="9"/>
  <c r="T28" i="9"/>
  <c r="T29" i="9"/>
  <c r="T30" i="9"/>
  <c r="T31" i="9"/>
  <c r="T33" i="9"/>
  <c r="T34" i="9"/>
  <c r="T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2" i="9"/>
  <c r="B2" i="9"/>
  <c r="T3" i="9" l="1"/>
  <c r="T12" i="9"/>
  <c r="T35" i="9"/>
  <c r="T122" i="9"/>
  <c r="T26" i="9"/>
  <c r="T113" i="9"/>
  <c r="T81" i="9"/>
  <c r="T17" i="9"/>
  <c r="T104" i="9"/>
  <c r="T88" i="9"/>
  <c r="T18" i="9"/>
  <c r="T65" i="9"/>
  <c r="T32" i="9"/>
  <c r="T8" i="9"/>
  <c r="T111" i="9"/>
  <c r="T39" i="9"/>
  <c r="T89" i="9"/>
  <c r="T110" i="9"/>
  <c r="T102" i="9"/>
  <c r="T86" i="9"/>
  <c r="T97" i="9"/>
  <c r="T125" i="9"/>
  <c r="T69" i="9"/>
  <c r="T61" i="9"/>
  <c r="T20" i="9"/>
  <c r="T99" i="9"/>
  <c r="T129" i="9"/>
  <c r="T21" i="9"/>
  <c r="T108" i="9"/>
  <c r="P93" i="9"/>
  <c r="R93" i="9" s="1"/>
  <c r="P77" i="9"/>
  <c r="R77" i="9" s="1"/>
  <c r="P28" i="9"/>
  <c r="R28" i="9" s="1"/>
  <c r="P4" i="9"/>
  <c r="R4" i="9" s="1"/>
  <c r="P123" i="9"/>
  <c r="R123" i="9" s="1"/>
  <c r="P115" i="9"/>
  <c r="R115" i="9" s="1"/>
  <c r="P107" i="9"/>
  <c r="R107" i="9" s="1"/>
  <c r="P91" i="9"/>
  <c r="R91" i="9" s="1"/>
  <c r="P83" i="9"/>
  <c r="R83" i="9" s="1"/>
  <c r="P75" i="9"/>
  <c r="R75" i="9" s="1"/>
  <c r="P67" i="9"/>
  <c r="R67" i="9" s="1"/>
  <c r="P59" i="9"/>
  <c r="R59" i="9" s="1"/>
  <c r="P51" i="9"/>
  <c r="R51" i="9" s="1"/>
  <c r="P43" i="9"/>
  <c r="R43" i="9" s="1"/>
  <c r="P27" i="9"/>
  <c r="R27" i="9" s="1"/>
  <c r="P19" i="9"/>
  <c r="R19" i="9" s="1"/>
  <c r="P11" i="9"/>
  <c r="R11" i="9" s="1"/>
  <c r="P3" i="9"/>
  <c r="R3" i="9" s="1"/>
  <c r="P130" i="9"/>
  <c r="R130" i="9" s="1"/>
  <c r="P114" i="9"/>
  <c r="R114" i="9" s="1"/>
  <c r="P106" i="9"/>
  <c r="R106" i="9" s="1"/>
  <c r="P98" i="9"/>
  <c r="R98" i="9" s="1"/>
  <c r="P90" i="9"/>
  <c r="R90" i="9" s="1"/>
  <c r="P82" i="9"/>
  <c r="R82" i="9" s="1"/>
  <c r="P74" i="9"/>
  <c r="R74" i="9" s="1"/>
  <c r="P66" i="9"/>
  <c r="R66" i="9" s="1"/>
  <c r="P58" i="9"/>
  <c r="R58" i="9" s="1"/>
  <c r="P50" i="9"/>
  <c r="R50" i="9" s="1"/>
  <c r="P42" i="9"/>
  <c r="R42" i="9" s="1"/>
  <c r="P22" i="9"/>
  <c r="R22" i="9" s="1"/>
  <c r="P117" i="9"/>
  <c r="R117" i="9" s="1"/>
  <c r="P34" i="9"/>
  <c r="R34" i="9" s="1"/>
  <c r="P10" i="9"/>
  <c r="R10" i="9" s="1"/>
  <c r="P121" i="9"/>
  <c r="P105" i="9"/>
  <c r="R105" i="9" s="1"/>
  <c r="P73" i="9"/>
  <c r="R73" i="9" s="1"/>
  <c r="P49" i="9"/>
  <c r="R49" i="9" s="1"/>
  <c r="P33" i="9"/>
  <c r="R33" i="9" s="1"/>
  <c r="P9" i="9"/>
  <c r="R9" i="9" s="1"/>
  <c r="P128" i="9"/>
  <c r="R128" i="9" s="1"/>
  <c r="P80" i="9"/>
  <c r="R80" i="9" s="1"/>
  <c r="P72" i="9"/>
  <c r="R72" i="9" s="1"/>
  <c r="P64" i="9"/>
  <c r="R64" i="9" s="1"/>
  <c r="P56" i="9"/>
  <c r="R56" i="9" s="1"/>
  <c r="P48" i="9"/>
  <c r="R48" i="9" s="1"/>
  <c r="P40" i="9"/>
  <c r="R40" i="9" s="1"/>
  <c r="P101" i="9"/>
  <c r="R101" i="9" s="1"/>
  <c r="P53" i="9"/>
  <c r="R53" i="9" s="1"/>
  <c r="P57" i="9"/>
  <c r="R57" i="9" s="1"/>
  <c r="P24" i="9"/>
  <c r="R24" i="9" s="1"/>
  <c r="P16" i="9"/>
  <c r="R16" i="9" s="1"/>
  <c r="P127" i="9"/>
  <c r="R127" i="9" s="1"/>
  <c r="P119" i="9"/>
  <c r="R119" i="9" s="1"/>
  <c r="P103" i="9"/>
  <c r="R103" i="9" s="1"/>
  <c r="P95" i="9"/>
  <c r="R95" i="9" s="1"/>
  <c r="P87" i="9"/>
  <c r="R87" i="9" s="1"/>
  <c r="P79" i="9"/>
  <c r="R79" i="9" s="1"/>
  <c r="P71" i="9"/>
  <c r="R71" i="9" s="1"/>
  <c r="P63" i="9"/>
  <c r="R63" i="9" s="1"/>
  <c r="P55" i="9"/>
  <c r="R55" i="9" s="1"/>
  <c r="P47" i="9"/>
  <c r="R47" i="9" s="1"/>
  <c r="P14" i="9"/>
  <c r="R14" i="9" s="1"/>
  <c r="P41" i="9"/>
  <c r="R41" i="9" s="1"/>
  <c r="P25" i="9"/>
  <c r="R25" i="9" s="1"/>
  <c r="P120" i="9"/>
  <c r="R120" i="9" s="1"/>
  <c r="P112" i="9"/>
  <c r="R112" i="9" s="1"/>
  <c r="P96" i="9"/>
  <c r="R96" i="9" s="1"/>
  <c r="P31" i="9"/>
  <c r="R31" i="9" s="1"/>
  <c r="P23" i="9"/>
  <c r="R23" i="9" s="1"/>
  <c r="P15" i="9"/>
  <c r="R15" i="9" s="1"/>
  <c r="P7" i="9"/>
  <c r="R7" i="9" s="1"/>
  <c r="P126" i="9"/>
  <c r="R126" i="9" s="1"/>
  <c r="P118" i="9"/>
  <c r="R118" i="9" s="1"/>
  <c r="P94" i="9"/>
  <c r="R94" i="9" s="1"/>
  <c r="P78" i="9"/>
  <c r="R78" i="9" s="1"/>
  <c r="P70" i="9"/>
  <c r="R70" i="9" s="1"/>
  <c r="P62" i="9"/>
  <c r="R62" i="9" s="1"/>
  <c r="P54" i="9"/>
  <c r="R54" i="9" s="1"/>
  <c r="P46" i="9"/>
  <c r="R46" i="9" s="1"/>
  <c r="P38" i="9"/>
  <c r="R38" i="9" s="1"/>
  <c r="P6" i="9"/>
  <c r="R6" i="9" s="1"/>
  <c r="P37" i="9"/>
  <c r="R37" i="9" s="1"/>
  <c r="P30" i="9"/>
  <c r="R30" i="9" s="1"/>
  <c r="P109" i="9"/>
  <c r="R109" i="9" s="1"/>
  <c r="P85" i="9"/>
  <c r="R85" i="9" s="1"/>
  <c r="P45" i="9"/>
  <c r="R45" i="9" s="1"/>
  <c r="P29" i="9"/>
  <c r="R29" i="9" s="1"/>
  <c r="P13" i="9"/>
  <c r="R13" i="9" s="1"/>
  <c r="P5" i="9"/>
  <c r="R5" i="9" s="1"/>
  <c r="P124" i="9"/>
  <c r="R124" i="9" s="1"/>
  <c r="P116" i="9"/>
  <c r="R116" i="9" s="1"/>
  <c r="P100" i="9"/>
  <c r="R100" i="9" s="1"/>
  <c r="P92" i="9"/>
  <c r="R92" i="9" s="1"/>
  <c r="P84" i="9"/>
  <c r="R84" i="9" s="1"/>
  <c r="P76" i="9"/>
  <c r="R76" i="9" s="1"/>
  <c r="P68" i="9"/>
  <c r="R68" i="9" s="1"/>
  <c r="P60" i="9"/>
  <c r="R60" i="9" s="1"/>
  <c r="P52" i="9"/>
  <c r="R52" i="9" s="1"/>
  <c r="P44" i="9"/>
  <c r="R44" i="9" s="1"/>
  <c r="P36" i="9"/>
  <c r="R36" i="9" s="1"/>
  <c r="P12" i="9"/>
  <c r="R12" i="9" s="1"/>
  <c r="P35" i="9"/>
  <c r="R35" i="9" s="1"/>
  <c r="P122" i="9"/>
  <c r="R122" i="9" s="1"/>
  <c r="P21" i="9"/>
  <c r="R21" i="9" s="1"/>
  <c r="P129" i="9"/>
  <c r="R129" i="9" s="1"/>
  <c r="P113" i="9"/>
  <c r="R113" i="9" s="1"/>
  <c r="P97" i="9"/>
  <c r="R97" i="9" s="1"/>
  <c r="P89" i="9"/>
  <c r="R89" i="9" s="1"/>
  <c r="P81" i="9"/>
  <c r="R81" i="9" s="1"/>
  <c r="P65" i="9"/>
  <c r="R65" i="9" s="1"/>
  <c r="P17" i="9"/>
  <c r="R17" i="9" s="1"/>
  <c r="P104" i="9"/>
  <c r="R104" i="9" s="1"/>
  <c r="P88" i="9"/>
  <c r="R88" i="9" s="1"/>
  <c r="P18" i="9"/>
  <c r="R18" i="9" s="1"/>
  <c r="P32" i="9"/>
  <c r="R32" i="9" s="1"/>
  <c r="P8" i="9"/>
  <c r="R8" i="9" s="1"/>
  <c r="P111" i="9"/>
  <c r="R111" i="9" s="1"/>
  <c r="P39" i="9"/>
  <c r="R39" i="9" s="1"/>
  <c r="P20" i="9"/>
  <c r="R20" i="9" s="1"/>
  <c r="P110" i="9"/>
  <c r="R110" i="9" s="1"/>
  <c r="P102" i="9"/>
  <c r="R102" i="9" s="1"/>
  <c r="P86" i="9"/>
  <c r="R86" i="9" s="1"/>
  <c r="P99" i="9"/>
  <c r="R99" i="9" s="1"/>
  <c r="P26" i="9"/>
  <c r="R26" i="9" s="1"/>
  <c r="P125" i="9"/>
  <c r="R125" i="9" s="1"/>
  <c r="P69" i="9"/>
  <c r="R69" i="9" s="1"/>
  <c r="P61" i="9"/>
  <c r="R61" i="9" s="1"/>
  <c r="P108" i="9"/>
  <c r="R108" i="9" s="1"/>
  <c r="P2" i="9"/>
  <c r="R2" i="9" s="1"/>
  <c r="O28" i="9"/>
  <c r="N28" i="9" s="1"/>
  <c r="K43" i="9"/>
  <c r="K4" i="9"/>
  <c r="K115" i="9"/>
  <c r="K10" i="9"/>
  <c r="O13" i="9"/>
  <c r="N13" i="9" s="1"/>
  <c r="O5" i="9"/>
  <c r="N5" i="9" s="1"/>
  <c r="L67" i="9"/>
  <c r="M67" i="9" s="1"/>
  <c r="L44" i="9"/>
  <c r="M44" i="9" s="1"/>
  <c r="L51" i="9"/>
  <c r="M51" i="9" s="1"/>
  <c r="L43" i="9"/>
  <c r="M43" i="9" s="1"/>
  <c r="L115" i="9"/>
  <c r="M115" i="9" s="1"/>
  <c r="L84" i="9"/>
  <c r="M84" i="9" s="1"/>
  <c r="L104" i="9"/>
  <c r="M104" i="9" s="1"/>
  <c r="L80" i="9"/>
  <c r="M80" i="9" s="1"/>
  <c r="L59" i="9"/>
  <c r="M59" i="9" s="1"/>
  <c r="L36" i="9"/>
  <c r="M36" i="9" s="1"/>
  <c r="L99" i="9"/>
  <c r="M99" i="9" s="1"/>
  <c r="L76" i="9"/>
  <c r="M76" i="9" s="1"/>
  <c r="L56" i="9"/>
  <c r="M56" i="9" s="1"/>
  <c r="L128" i="9"/>
  <c r="M128" i="9" s="1"/>
  <c r="L96" i="9"/>
  <c r="M96" i="9" s="1"/>
  <c r="L75" i="9"/>
  <c r="M75" i="9" s="1"/>
  <c r="L52" i="9"/>
  <c r="M52" i="9" s="1"/>
  <c r="L123" i="9"/>
  <c r="M123" i="9" s="1"/>
  <c r="L92" i="9"/>
  <c r="M92" i="9" s="1"/>
  <c r="L72" i="9"/>
  <c r="M72" i="9" s="1"/>
  <c r="L120" i="9"/>
  <c r="M120" i="9" s="1"/>
  <c r="L91" i="9"/>
  <c r="M91" i="9" s="1"/>
  <c r="L68" i="9"/>
  <c r="M68" i="9" s="1"/>
  <c r="L48" i="9"/>
  <c r="M48" i="9" s="1"/>
  <c r="L88" i="9"/>
  <c r="M88" i="9" s="1"/>
  <c r="L112" i="9"/>
  <c r="M112" i="9" s="1"/>
  <c r="L64" i="9"/>
  <c r="M64" i="9" s="1"/>
  <c r="L107" i="9"/>
  <c r="M107" i="9" s="1"/>
  <c r="L83" i="9"/>
  <c r="M83" i="9" s="1"/>
  <c r="L60" i="9"/>
  <c r="M60" i="9" s="1"/>
  <c r="L40" i="9"/>
  <c r="M40" i="9" s="1"/>
  <c r="L130" i="9"/>
  <c r="M130" i="9" s="1"/>
  <c r="L122" i="9"/>
  <c r="M122" i="9" s="1"/>
  <c r="L114" i="9"/>
  <c r="M114" i="9" s="1"/>
  <c r="L106" i="9"/>
  <c r="M106" i="9" s="1"/>
  <c r="L98" i="9"/>
  <c r="M98" i="9" s="1"/>
  <c r="L90" i="9"/>
  <c r="M90" i="9" s="1"/>
  <c r="L82" i="9"/>
  <c r="M82" i="9" s="1"/>
  <c r="L74" i="9"/>
  <c r="M74" i="9" s="1"/>
  <c r="L66" i="9"/>
  <c r="M66" i="9" s="1"/>
  <c r="L58" i="9"/>
  <c r="M58" i="9" s="1"/>
  <c r="L50" i="9"/>
  <c r="M50" i="9" s="1"/>
  <c r="L42" i="9"/>
  <c r="M42" i="9" s="1"/>
  <c r="L129" i="9"/>
  <c r="M129" i="9" s="1"/>
  <c r="L121" i="9"/>
  <c r="M121" i="9" s="1"/>
  <c r="L113" i="9"/>
  <c r="M113" i="9" s="1"/>
  <c r="L105" i="9"/>
  <c r="M105" i="9" s="1"/>
  <c r="L97" i="9"/>
  <c r="M97" i="9" s="1"/>
  <c r="L89" i="9"/>
  <c r="M89" i="9" s="1"/>
  <c r="L81" i="9"/>
  <c r="M81" i="9" s="1"/>
  <c r="L73" i="9"/>
  <c r="M73" i="9" s="1"/>
  <c r="L65" i="9"/>
  <c r="M65" i="9" s="1"/>
  <c r="L57" i="9"/>
  <c r="M57" i="9" s="1"/>
  <c r="L49" i="9"/>
  <c r="M49" i="9" s="1"/>
  <c r="L41" i="9"/>
  <c r="M41" i="9" s="1"/>
  <c r="L127" i="9"/>
  <c r="M127" i="9" s="1"/>
  <c r="L119" i="9"/>
  <c r="M119" i="9" s="1"/>
  <c r="L111" i="9"/>
  <c r="M111" i="9" s="1"/>
  <c r="L103" i="9"/>
  <c r="M103" i="9" s="1"/>
  <c r="L95" i="9"/>
  <c r="M95" i="9" s="1"/>
  <c r="L87" i="9"/>
  <c r="M87" i="9" s="1"/>
  <c r="L79" i="9"/>
  <c r="M79" i="9" s="1"/>
  <c r="L71" i="9"/>
  <c r="M71" i="9" s="1"/>
  <c r="L63" i="9"/>
  <c r="M63" i="9" s="1"/>
  <c r="L55" i="9"/>
  <c r="M55" i="9" s="1"/>
  <c r="L47" i="9"/>
  <c r="M47" i="9" s="1"/>
  <c r="L39" i="9"/>
  <c r="M39" i="9" s="1"/>
  <c r="O70" i="9"/>
  <c r="N70" i="9" s="1"/>
  <c r="L126" i="9"/>
  <c r="M126" i="9" s="1"/>
  <c r="L118" i="9"/>
  <c r="M118" i="9" s="1"/>
  <c r="L110" i="9"/>
  <c r="M110" i="9" s="1"/>
  <c r="L102" i="9"/>
  <c r="M102" i="9" s="1"/>
  <c r="L94" i="9"/>
  <c r="M94" i="9" s="1"/>
  <c r="L86" i="9"/>
  <c r="M86" i="9" s="1"/>
  <c r="L78" i="9"/>
  <c r="M78" i="9" s="1"/>
  <c r="L70" i="9"/>
  <c r="M70" i="9" s="1"/>
  <c r="L62" i="9"/>
  <c r="M62" i="9" s="1"/>
  <c r="L54" i="9"/>
  <c r="M54" i="9" s="1"/>
  <c r="L46" i="9"/>
  <c r="M46" i="9" s="1"/>
  <c r="L38" i="9"/>
  <c r="M38" i="9" s="1"/>
  <c r="L125" i="9"/>
  <c r="M125" i="9" s="1"/>
  <c r="L117" i="9"/>
  <c r="M117" i="9" s="1"/>
  <c r="L109" i="9"/>
  <c r="M109" i="9" s="1"/>
  <c r="L101" i="9"/>
  <c r="M101" i="9" s="1"/>
  <c r="L93" i="9"/>
  <c r="M93" i="9" s="1"/>
  <c r="L85" i="9"/>
  <c r="M85" i="9" s="1"/>
  <c r="L77" i="9"/>
  <c r="M77" i="9" s="1"/>
  <c r="L69" i="9"/>
  <c r="M69" i="9" s="1"/>
  <c r="L61" i="9"/>
  <c r="M61" i="9" s="1"/>
  <c r="L53" i="9"/>
  <c r="M53" i="9" s="1"/>
  <c r="L45" i="9"/>
  <c r="M45" i="9" s="1"/>
  <c r="L37" i="9"/>
  <c r="M37" i="9" s="1"/>
  <c r="K38" i="9"/>
  <c r="L124" i="9"/>
  <c r="M124" i="9" s="1"/>
  <c r="L116" i="9"/>
  <c r="M116" i="9" s="1"/>
  <c r="L108" i="9"/>
  <c r="M108" i="9" s="1"/>
  <c r="L100" i="9"/>
  <c r="M100" i="9" s="1"/>
  <c r="K94" i="9"/>
  <c r="K62" i="9"/>
  <c r="K86" i="9"/>
  <c r="K54" i="9"/>
  <c r="K78" i="9"/>
  <c r="K46" i="9"/>
  <c r="K130" i="9"/>
  <c r="K122" i="9"/>
  <c r="K114" i="9"/>
  <c r="K106" i="9"/>
  <c r="K98" i="9"/>
  <c r="K90" i="9"/>
  <c r="K82" i="9"/>
  <c r="K74" i="9"/>
  <c r="K66" i="9"/>
  <c r="K58" i="9"/>
  <c r="K50" i="9"/>
  <c r="K42" i="9"/>
  <c r="K129" i="9"/>
  <c r="K121" i="9"/>
  <c r="K113" i="9"/>
  <c r="K105" i="9"/>
  <c r="K97" i="9"/>
  <c r="K89" i="9"/>
  <c r="K81" i="9"/>
  <c r="K73" i="9"/>
  <c r="K65" i="9"/>
  <c r="K57" i="9"/>
  <c r="K49" i="9"/>
  <c r="K41" i="9"/>
  <c r="K128" i="9"/>
  <c r="K120" i="9"/>
  <c r="K112" i="9"/>
  <c r="K104" i="9"/>
  <c r="K96" i="9"/>
  <c r="K88" i="9"/>
  <c r="K80" i="9"/>
  <c r="K72" i="9"/>
  <c r="K64" i="9"/>
  <c r="K56" i="9"/>
  <c r="K48" i="9"/>
  <c r="K40" i="9"/>
  <c r="K127" i="9"/>
  <c r="K119" i="9"/>
  <c r="K111" i="9"/>
  <c r="K103" i="9"/>
  <c r="K95" i="9"/>
  <c r="K87" i="9"/>
  <c r="K79" i="9"/>
  <c r="K71" i="9"/>
  <c r="K63" i="9"/>
  <c r="K55" i="9"/>
  <c r="K47" i="9"/>
  <c r="K39" i="9"/>
  <c r="K126" i="9"/>
  <c r="K118" i="9"/>
  <c r="K110" i="9"/>
  <c r="K102" i="9"/>
  <c r="K125" i="9"/>
  <c r="K117" i="9"/>
  <c r="K109" i="9"/>
  <c r="K101" i="9"/>
  <c r="K93" i="9"/>
  <c r="K85" i="9"/>
  <c r="K77" i="9"/>
  <c r="K69" i="9"/>
  <c r="K61" i="9"/>
  <c r="K53" i="9"/>
  <c r="K124" i="9"/>
  <c r="K116" i="9"/>
  <c r="K108" i="9"/>
  <c r="K100" i="9"/>
  <c r="K92" i="9"/>
  <c r="K84" i="9"/>
  <c r="K76" i="9"/>
  <c r="K68" i="9"/>
  <c r="K60" i="9"/>
  <c r="K52" i="9"/>
  <c r="K44" i="9"/>
  <c r="L2" i="9"/>
  <c r="M2" i="9" s="1"/>
  <c r="K34" i="9"/>
  <c r="K26" i="9"/>
  <c r="K18" i="9"/>
  <c r="K33" i="9"/>
  <c r="K25" i="9"/>
  <c r="K17" i="9"/>
  <c r="K9" i="9"/>
  <c r="K32" i="9"/>
  <c r="K24" i="9"/>
  <c r="K16" i="9"/>
  <c r="K8" i="9"/>
  <c r="K7" i="9"/>
  <c r="K30" i="9"/>
  <c r="K22" i="9"/>
  <c r="K35" i="9"/>
  <c r="K27" i="9"/>
  <c r="K19" i="9"/>
  <c r="K11" i="9"/>
  <c r="K3" i="9"/>
  <c r="L18" i="9"/>
  <c r="M18" i="9" s="1"/>
  <c r="L12" i="9"/>
  <c r="M12" i="9" s="1"/>
  <c r="L10" i="9"/>
  <c r="M10" i="9" s="1"/>
  <c r="L28" i="9"/>
  <c r="M28" i="9" s="1"/>
  <c r="L26" i="9"/>
  <c r="M26" i="9" s="1"/>
  <c r="L20" i="9"/>
  <c r="M20" i="9" s="1"/>
  <c r="L4" i="9"/>
  <c r="M4" i="9" s="1"/>
  <c r="L34" i="9"/>
  <c r="M34" i="9" s="1"/>
  <c r="L33" i="9"/>
  <c r="M33" i="9" s="1"/>
  <c r="L25" i="9"/>
  <c r="M25" i="9" s="1"/>
  <c r="L17" i="9"/>
  <c r="M17" i="9" s="1"/>
  <c r="L9" i="9"/>
  <c r="M9" i="9" s="1"/>
  <c r="L32" i="9"/>
  <c r="M32" i="9" s="1"/>
  <c r="L24" i="9"/>
  <c r="M24" i="9" s="1"/>
  <c r="L16" i="9"/>
  <c r="M16" i="9" s="1"/>
  <c r="L8" i="9"/>
  <c r="M8" i="9" s="1"/>
  <c r="L31" i="9"/>
  <c r="M31" i="9" s="1"/>
  <c r="L23" i="9"/>
  <c r="M23" i="9" s="1"/>
  <c r="L15" i="9"/>
  <c r="M15" i="9" s="1"/>
  <c r="L7" i="9"/>
  <c r="M7" i="9" s="1"/>
  <c r="L30" i="9"/>
  <c r="M30" i="9" s="1"/>
  <c r="L22" i="9"/>
  <c r="M22" i="9" s="1"/>
  <c r="L14" i="9"/>
  <c r="M14" i="9" s="1"/>
  <c r="L6" i="9"/>
  <c r="M6" i="9" s="1"/>
  <c r="L29" i="9"/>
  <c r="M29" i="9" s="1"/>
  <c r="L21" i="9"/>
  <c r="M21" i="9" s="1"/>
  <c r="L13" i="9"/>
  <c r="M13" i="9" s="1"/>
  <c r="L5" i="9"/>
  <c r="M5" i="9" s="1"/>
  <c r="L35" i="9"/>
  <c r="M35" i="9" s="1"/>
  <c r="L27" i="9"/>
  <c r="M27" i="9" s="1"/>
  <c r="L19" i="9"/>
  <c r="M19" i="9" s="1"/>
  <c r="L11" i="9"/>
  <c r="M11" i="9" s="1"/>
  <c r="L3" i="9"/>
  <c r="M3" i="9" s="1"/>
  <c r="K13" i="9"/>
  <c r="O10" i="9" l="1"/>
  <c r="N10" i="9" s="1"/>
  <c r="O4" i="9"/>
  <c r="N4" i="9" s="1"/>
  <c r="K5" i="9"/>
  <c r="O43" i="9"/>
  <c r="N43" i="9" s="1"/>
  <c r="O115" i="9"/>
  <c r="N115" i="9" s="1"/>
  <c r="K28" i="9"/>
  <c r="O104" i="9"/>
  <c r="N104" i="9" s="1"/>
  <c r="O74" i="9"/>
  <c r="N74" i="9" s="1"/>
  <c r="O101" i="9"/>
  <c r="N101" i="9" s="1"/>
  <c r="O80" i="9"/>
  <c r="N80" i="9" s="1"/>
  <c r="O62" i="9"/>
  <c r="N62" i="9" s="1"/>
  <c r="O86" i="9"/>
  <c r="N86" i="9" s="1"/>
  <c r="O87" i="9"/>
  <c r="N87" i="9" s="1"/>
  <c r="O57" i="9"/>
  <c r="N57" i="9" s="1"/>
  <c r="O129" i="9"/>
  <c r="N129" i="9" s="1"/>
  <c r="O114" i="9"/>
  <c r="N114" i="9" s="1"/>
  <c r="K70" i="9"/>
  <c r="O52" i="9"/>
  <c r="N52" i="9" s="1"/>
  <c r="O69" i="9"/>
  <c r="N69" i="9" s="1"/>
  <c r="O121" i="9"/>
  <c r="N121" i="9" s="1"/>
  <c r="O111" i="9"/>
  <c r="N111" i="9" s="1"/>
  <c r="O102" i="9"/>
  <c r="N102" i="9" s="1"/>
  <c r="O89" i="9"/>
  <c r="N89" i="9" s="1"/>
  <c r="O112" i="9"/>
  <c r="N112" i="9" s="1"/>
  <c r="O61" i="9"/>
  <c r="N61" i="9" s="1"/>
  <c r="O113" i="9"/>
  <c r="N113" i="9" s="1"/>
  <c r="O71" i="9"/>
  <c r="N71" i="9" s="1"/>
  <c r="O96" i="9"/>
  <c r="N96" i="9" s="1"/>
  <c r="O94" i="9"/>
  <c r="N94" i="9" s="1"/>
  <c r="O44" i="9"/>
  <c r="N44" i="9" s="1"/>
  <c r="O110" i="9"/>
  <c r="N110" i="9" s="1"/>
  <c r="K67" i="9"/>
  <c r="O67" i="9"/>
  <c r="N67" i="9" s="1"/>
  <c r="O60" i="9"/>
  <c r="N60" i="9" s="1"/>
  <c r="O73" i="9"/>
  <c r="N73" i="9" s="1"/>
  <c r="O48" i="9"/>
  <c r="N48" i="9" s="1"/>
  <c r="O93" i="9"/>
  <c r="N93" i="9" s="1"/>
  <c r="O76" i="9"/>
  <c r="N76" i="9" s="1"/>
  <c r="O38" i="9"/>
  <c r="N38" i="9" s="1"/>
  <c r="O64" i="9"/>
  <c r="N64" i="9" s="1"/>
  <c r="O124" i="9"/>
  <c r="N124" i="9" s="1"/>
  <c r="O46" i="9"/>
  <c r="N46" i="9" s="1"/>
  <c r="O72" i="9"/>
  <c r="N72" i="9" s="1"/>
  <c r="O98" i="9"/>
  <c r="N98" i="9" s="1"/>
  <c r="K83" i="9"/>
  <c r="O83" i="9"/>
  <c r="N83" i="9" s="1"/>
  <c r="K99" i="9"/>
  <c r="O99" i="9"/>
  <c r="N99" i="9" s="1"/>
  <c r="O108" i="9"/>
  <c r="N108" i="9" s="1"/>
  <c r="O85" i="9"/>
  <c r="N85" i="9" s="1"/>
  <c r="O65" i="9"/>
  <c r="N65" i="9" s="1"/>
  <c r="O81" i="9"/>
  <c r="N81" i="9" s="1"/>
  <c r="O41" i="9"/>
  <c r="N41" i="9" s="1"/>
  <c r="O82" i="9"/>
  <c r="N82" i="9" s="1"/>
  <c r="O116" i="9"/>
  <c r="N116" i="9" s="1"/>
  <c r="O79" i="9"/>
  <c r="N79" i="9" s="1"/>
  <c r="O88" i="9"/>
  <c r="N88" i="9" s="1"/>
  <c r="O97" i="9"/>
  <c r="N97" i="9" s="1"/>
  <c r="O90" i="9"/>
  <c r="N90" i="9" s="1"/>
  <c r="K37" i="9"/>
  <c r="O37" i="9"/>
  <c r="N37" i="9" s="1"/>
  <c r="K45" i="9"/>
  <c r="O45" i="9"/>
  <c r="N45" i="9" s="1"/>
  <c r="K59" i="9"/>
  <c r="O59" i="9"/>
  <c r="N59" i="9" s="1"/>
  <c r="K51" i="9"/>
  <c r="O51" i="9"/>
  <c r="N51" i="9" s="1"/>
  <c r="O68" i="9"/>
  <c r="N68" i="9" s="1"/>
  <c r="O109" i="9"/>
  <c r="N109" i="9" s="1"/>
  <c r="O54" i="9"/>
  <c r="N54" i="9" s="1"/>
  <c r="O118" i="9"/>
  <c r="N118" i="9" s="1"/>
  <c r="O95" i="9"/>
  <c r="N95" i="9" s="1"/>
  <c r="O40" i="9"/>
  <c r="N40" i="9" s="1"/>
  <c r="O42" i="9"/>
  <c r="N42" i="9" s="1"/>
  <c r="O106" i="9"/>
  <c r="N106" i="9" s="1"/>
  <c r="K91" i="9"/>
  <c r="O91" i="9"/>
  <c r="N91" i="9" s="1"/>
  <c r="O53" i="9"/>
  <c r="N53" i="9" s="1"/>
  <c r="O117" i="9"/>
  <c r="N117" i="9" s="1"/>
  <c r="O126" i="9"/>
  <c r="N126" i="9" s="1"/>
  <c r="O39" i="9"/>
  <c r="N39" i="9" s="1"/>
  <c r="O103" i="9"/>
  <c r="N103" i="9" s="1"/>
  <c r="O50" i="9"/>
  <c r="N50" i="9" s="1"/>
  <c r="O105" i="9"/>
  <c r="N105" i="9" s="1"/>
  <c r="K123" i="9"/>
  <c r="O123" i="9"/>
  <c r="N123" i="9" s="1"/>
  <c r="K107" i="9"/>
  <c r="O107" i="9"/>
  <c r="N107" i="9" s="1"/>
  <c r="O84" i="9"/>
  <c r="N84" i="9" s="1"/>
  <c r="O125" i="9"/>
  <c r="N125" i="9" s="1"/>
  <c r="O47" i="9"/>
  <c r="N47" i="9" s="1"/>
  <c r="O56" i="9"/>
  <c r="N56" i="9" s="1"/>
  <c r="O120" i="9"/>
  <c r="N120" i="9" s="1"/>
  <c r="O58" i="9"/>
  <c r="N58" i="9" s="1"/>
  <c r="O122" i="9"/>
  <c r="N122" i="9" s="1"/>
  <c r="K36" i="9"/>
  <c r="O36" i="9"/>
  <c r="N36" i="9" s="1"/>
  <c r="O92" i="9"/>
  <c r="N92" i="9" s="1"/>
  <c r="O78" i="9"/>
  <c r="N78" i="9" s="1"/>
  <c r="O49" i="9"/>
  <c r="N49" i="9" s="1"/>
  <c r="O55" i="9"/>
  <c r="N55" i="9" s="1"/>
  <c r="O119" i="9"/>
  <c r="N119" i="9" s="1"/>
  <c r="O128" i="9"/>
  <c r="N128" i="9" s="1"/>
  <c r="O66" i="9"/>
  <c r="N66" i="9" s="1"/>
  <c r="O130" i="9"/>
  <c r="N130" i="9" s="1"/>
  <c r="K75" i="9"/>
  <c r="O75" i="9"/>
  <c r="N75" i="9" s="1"/>
  <c r="O100" i="9"/>
  <c r="N100" i="9" s="1"/>
  <c r="O77" i="9"/>
  <c r="N77" i="9" s="1"/>
  <c r="O63" i="9"/>
  <c r="N63" i="9" s="1"/>
  <c r="O127" i="9"/>
  <c r="N127" i="9" s="1"/>
  <c r="O32" i="9"/>
  <c r="N32" i="9" s="1"/>
  <c r="O17" i="9"/>
  <c r="N17" i="9" s="1"/>
  <c r="O25" i="9"/>
  <c r="N25" i="9" s="1"/>
  <c r="O33" i="9"/>
  <c r="N33" i="9" s="1"/>
  <c r="O11" i="9"/>
  <c r="N11" i="9" s="1"/>
  <c r="O8" i="9"/>
  <c r="N8" i="9" s="1"/>
  <c r="O19" i="9"/>
  <c r="N19" i="9" s="1"/>
  <c r="O16" i="9"/>
  <c r="N16" i="9" s="1"/>
  <c r="O34" i="9"/>
  <c r="N34" i="9" s="1"/>
  <c r="O27" i="9"/>
  <c r="N27" i="9" s="1"/>
  <c r="O24" i="9"/>
  <c r="N24" i="9" s="1"/>
  <c r="K15" i="9"/>
  <c r="O15" i="9"/>
  <c r="N15" i="9" s="1"/>
  <c r="O35" i="9"/>
  <c r="N35" i="9" s="1"/>
  <c r="O18" i="9"/>
  <c r="N18" i="9" s="1"/>
  <c r="K21" i="9"/>
  <c r="O21" i="9"/>
  <c r="N21" i="9" s="1"/>
  <c r="K23" i="9"/>
  <c r="O23" i="9"/>
  <c r="N23" i="9" s="1"/>
  <c r="K20" i="9"/>
  <c r="O20" i="9"/>
  <c r="N20" i="9" s="1"/>
  <c r="O22" i="9"/>
  <c r="N22" i="9" s="1"/>
  <c r="K29" i="9"/>
  <c r="O29" i="9"/>
  <c r="N29" i="9" s="1"/>
  <c r="K31" i="9"/>
  <c r="O31" i="9"/>
  <c r="N31" i="9" s="1"/>
  <c r="K12" i="9"/>
  <c r="O12" i="9"/>
  <c r="N12" i="9" s="1"/>
  <c r="O9" i="9"/>
  <c r="N9" i="9" s="1"/>
  <c r="O30" i="9"/>
  <c r="N30" i="9" s="1"/>
  <c r="K6" i="9"/>
  <c r="O6" i="9"/>
  <c r="N6" i="9" s="1"/>
  <c r="O26" i="9"/>
  <c r="N26" i="9" s="1"/>
  <c r="K14" i="9"/>
  <c r="O14" i="9"/>
  <c r="N14" i="9" s="1"/>
  <c r="O3" i="9"/>
  <c r="N3" i="9" s="1"/>
  <c r="O7" i="9"/>
  <c r="N7" i="9" s="1"/>
  <c r="O2" i="9"/>
  <c r="N2" i="9" s="1"/>
</calcChain>
</file>

<file path=xl/sharedStrings.xml><?xml version="1.0" encoding="utf-8"?>
<sst xmlns="http://schemas.openxmlformats.org/spreadsheetml/2006/main" count="378" uniqueCount="311">
  <si>
    <t>Order Number</t>
  </si>
  <si>
    <t>Order Number (their own order reference)</t>
  </si>
  <si>
    <t>Q Number</t>
  </si>
  <si>
    <t>Date</t>
  </si>
  <si>
    <t>Vehicle</t>
  </si>
  <si>
    <t>Customer Name</t>
  </si>
  <si>
    <t>Delivery Address</t>
  </si>
  <si>
    <t>Registration</t>
  </si>
  <si>
    <t>Registration Number(green if filled, red textbox when empty</t>
  </si>
  <si>
    <t>Chassis Number(green if filled, red textbox when empty</t>
  </si>
  <si>
    <t>Registration Number</t>
  </si>
  <si>
    <t>Delivery note</t>
  </si>
  <si>
    <t>On upload of AFRL, registered keeped should be validated, maybe with a tickbox</t>
  </si>
  <si>
    <t>On upload of delivery note, customer signee milage and date of delivery should be validated</t>
  </si>
  <si>
    <t>AFRL</t>
  </si>
  <si>
    <t>Invoice</t>
  </si>
  <si>
    <t>On upload of invoice, invoice amount and who invoice is to should be validated</t>
  </si>
  <si>
    <t>(if not uploaded, cell highlighted red with upload button, if uploaded, cell highlighted green with tick) if they need to edit, they must email global vans.</t>
  </si>
  <si>
    <t xml:space="preserve">Date of Registration </t>
  </si>
  <si>
    <t>(red textbox if not entered, green cell with date if uploaded)</t>
  </si>
  <si>
    <t>Columns to show on Confirmed Delivery Page</t>
  </si>
  <si>
    <t>No inputs on this tab</t>
  </si>
  <si>
    <t>Columns to Show on Awaiting Global Confirmation Tab</t>
  </si>
  <si>
    <t xml:space="preserve">Actual Delivery Date </t>
  </si>
  <si>
    <t>Cell should be red with a text box in. Once date is entered, order should be moved to next tab and table should be refreshed</t>
  </si>
  <si>
    <t>When all 3 are uploaded, order should be moved to next tab, table should be refreshed</t>
  </si>
  <si>
    <t>More info</t>
  </si>
  <si>
    <t>Payment Recived</t>
  </si>
  <si>
    <t>Cell highlighted red with tick box in</t>
  </si>
  <si>
    <t>Once tick box in ticked, order should be moved to completed orders tab and table should be refreshed</t>
  </si>
  <si>
    <t>No inputs</t>
  </si>
  <si>
    <t>Status (to show which tab to look into?)</t>
  </si>
  <si>
    <t>Buttons to display order form</t>
  </si>
  <si>
    <t xml:space="preserve">ETA </t>
  </si>
  <si>
    <t>if not entered, cell highlighted red with text box. If uploaded, display date with cell highlighted green</t>
  </si>
  <si>
    <t>Cell highlighted red when not ticked. Once ticked, cell should be uneditable and highlighted green</t>
  </si>
  <si>
    <t>Confirm Order (tick box)</t>
  </si>
  <si>
    <t>Only when both are complete is the order moved to next tab and table is refreshed</t>
  </si>
  <si>
    <t>More Info</t>
  </si>
  <si>
    <t>Columns to Display on New Orders Tab</t>
  </si>
  <si>
    <t>If not entered, cell should be highlighted red with a textbox. If entered, cell should be highlighted green and display the number displayed and uneditable</t>
  </si>
  <si>
    <t>Only once both are entered does this order move to the next tab, with the table being refreshed</t>
  </si>
  <si>
    <t>Columns to Show on Awaiting Reg/Chassis Tab</t>
  </si>
  <si>
    <t>Columns to Show on Delivery Date Requested Tab</t>
  </si>
  <si>
    <t>Status</t>
  </si>
  <si>
    <t xml:space="preserve">Order Number </t>
  </si>
  <si>
    <t>Confirm Order</t>
  </si>
  <si>
    <t>Chassis</t>
  </si>
  <si>
    <t>Actual Delivery Date</t>
  </si>
  <si>
    <t>Bradley Briley</t>
  </si>
  <si>
    <t>Abel Maravilla</t>
  </si>
  <si>
    <t>Karla Eason</t>
  </si>
  <si>
    <t>Paulita Lister</t>
  </si>
  <si>
    <t>Vania Blomberg</t>
  </si>
  <si>
    <t>Hannelore Wenz</t>
  </si>
  <si>
    <t>Brandi Eshleman</t>
  </si>
  <si>
    <t>Mistie Uselton</t>
  </si>
  <si>
    <t>Caridad Enders</t>
  </si>
  <si>
    <t>Diedra Croff</t>
  </si>
  <si>
    <t>Dovie Ostrander</t>
  </si>
  <si>
    <t>Marguerite Whigham</t>
  </si>
  <si>
    <t>Pasquale Lytton</t>
  </si>
  <si>
    <t>Natasha Sandridge</t>
  </si>
  <si>
    <t>Lesha Bourgeois</t>
  </si>
  <si>
    <t>Jermaine Hartlage</t>
  </si>
  <si>
    <t>Ivonne Kampen</t>
  </si>
  <si>
    <t>Dorsey Polito</t>
  </si>
  <si>
    <t>Quiana Rachal</t>
  </si>
  <si>
    <t>Salvatore Saban</t>
  </si>
  <si>
    <t>Junko Dowdell</t>
  </si>
  <si>
    <t>Trey Trimm</t>
  </si>
  <si>
    <t>Lieselotte Bair</t>
  </si>
  <si>
    <t>Jacquelin Soliman</t>
  </si>
  <si>
    <t>Judy Drager</t>
  </si>
  <si>
    <t>Kacey Richart</t>
  </si>
  <si>
    <t>Yajaira Talbert</t>
  </si>
  <si>
    <t>Stephany Marguez</t>
  </si>
  <si>
    <t>Lynda Eilerman</t>
  </si>
  <si>
    <t>Sherlyn Mcbay</t>
  </si>
  <si>
    <t>Anastacia Hintzen</t>
  </si>
  <si>
    <t>BD3 9ED</t>
  </si>
  <si>
    <t>PE6 8LW</t>
  </si>
  <si>
    <t>TN22 3RT</t>
  </si>
  <si>
    <t>SE22 0QW</t>
  </si>
  <si>
    <t>DN12 4BZ</t>
  </si>
  <si>
    <t>CB1 2NJ</t>
  </si>
  <si>
    <t>SN14 6XW</t>
  </si>
  <si>
    <t>NR20 3RD</t>
  </si>
  <si>
    <t>DT1 2EL</t>
  </si>
  <si>
    <t>EX35 6PB</t>
  </si>
  <si>
    <t>DH9 9PB</t>
  </si>
  <si>
    <t>NN16 9UJ</t>
  </si>
  <si>
    <t>SG8 7JZ</t>
  </si>
  <si>
    <t>HD6 2DP</t>
  </si>
  <si>
    <t>AB10 7AS</t>
  </si>
  <si>
    <t>S6 1WS</t>
  </si>
  <si>
    <t>CF37 2SN</t>
  </si>
  <si>
    <t>IP22 1AQ</t>
  </si>
  <si>
    <t>ML2 7TQ</t>
  </si>
  <si>
    <t>GU9 0NB</t>
  </si>
  <si>
    <t>BN14 9LP</t>
  </si>
  <si>
    <t>TD9 8PL</t>
  </si>
  <si>
    <t>BL5 3AG</t>
  </si>
  <si>
    <t>CB8 0EA</t>
  </si>
  <si>
    <t>SY3 9EZ</t>
  </si>
  <si>
    <t>ME19 4GB</t>
  </si>
  <si>
    <t>DH9 0HS</t>
  </si>
  <si>
    <t>EX35 6AR</t>
  </si>
  <si>
    <t>DE21 4DS</t>
  </si>
  <si>
    <t>BS15 8AG</t>
  </si>
  <si>
    <t>SP1 2FA</t>
  </si>
  <si>
    <t>Consuela Evans</t>
  </si>
  <si>
    <t>Maren Bagnall</t>
  </si>
  <si>
    <t>Jennie Helms</t>
  </si>
  <si>
    <t>Danyell Bains</t>
  </si>
  <si>
    <t>Angelina Brunt</t>
  </si>
  <si>
    <t>Lurline Orear</t>
  </si>
  <si>
    <t>Iris Dellinger</t>
  </si>
  <si>
    <t>Adeline Rubalcava</t>
  </si>
  <si>
    <t>Keila Yocum</t>
  </si>
  <si>
    <t>Lashonda Fregoso</t>
  </si>
  <si>
    <t>Trinh Meunier</t>
  </si>
  <si>
    <t>Irene Guynn</t>
  </si>
  <si>
    <t>Zofia Strobel</t>
  </si>
  <si>
    <t>Milda Holsey</t>
  </si>
  <si>
    <t>Tracee Dahlen</t>
  </si>
  <si>
    <t>Lorena Pringle</t>
  </si>
  <si>
    <t>Kirsten Yokley</t>
  </si>
  <si>
    <t>Santina Scheff</t>
  </si>
  <si>
    <t>Jennell Barber</t>
  </si>
  <si>
    <t>Isis Wrede</t>
  </si>
  <si>
    <t>Verona Glanton</t>
  </si>
  <si>
    <t>Maggie Vieyra</t>
  </si>
  <si>
    <t>Elyse Edie</t>
  </si>
  <si>
    <t>Marcene Huck</t>
  </si>
  <si>
    <t>Hortense Vreeland</t>
  </si>
  <si>
    <t>Gemma Weddell</t>
  </si>
  <si>
    <t>Breanna Woolston</t>
  </si>
  <si>
    <t>Mariette Pedro</t>
  </si>
  <si>
    <t>Erik Gately</t>
  </si>
  <si>
    <t>Terica Pouliot</t>
  </si>
  <si>
    <t>Antonia Fleischmann</t>
  </si>
  <si>
    <t>Particia Valls</t>
  </si>
  <si>
    <t>Savannah Delacerda</t>
  </si>
  <si>
    <t>Marcelo Landaverde</t>
  </si>
  <si>
    <t>Dwain Ralls</t>
  </si>
  <si>
    <t>Janis Gant</t>
  </si>
  <si>
    <t>Tammie Fane</t>
  </si>
  <si>
    <t>Gwyn Milledge</t>
  </si>
  <si>
    <t>Fay Feliz</t>
  </si>
  <si>
    <t>Sharlene Ciotti</t>
  </si>
  <si>
    <t>Deb Kohl</t>
  </si>
  <si>
    <t>Malcom Epling</t>
  </si>
  <si>
    <t>Zada Mccraw</t>
  </si>
  <si>
    <t>Lucinda Clinard</t>
  </si>
  <si>
    <t>Joel Decker</t>
  </si>
  <si>
    <t>Orlando Sangster</t>
  </si>
  <si>
    <t>Johnathon Posada</t>
  </si>
  <si>
    <t>Janene Mcewan</t>
  </si>
  <si>
    <t>Mckinley Roysden</t>
  </si>
  <si>
    <t>Shelby Bowley</t>
  </si>
  <si>
    <t>Annett Zhang</t>
  </si>
  <si>
    <t>Leoma Domino</t>
  </si>
  <si>
    <t>Maia Lukasiewicz</t>
  </si>
  <si>
    <t>Khadijah Lesh</t>
  </si>
  <si>
    <t>Lea Juliano</t>
  </si>
  <si>
    <t>Stefany Meder</t>
  </si>
  <si>
    <t>Jordan Slattery</t>
  </si>
  <si>
    <t>Molly Neifert</t>
  </si>
  <si>
    <t>Winnie Yingling</t>
  </si>
  <si>
    <t>Niki Queener</t>
  </si>
  <si>
    <t>Tia Gorney</t>
  </si>
  <si>
    <t>Dulce Fawley</t>
  </si>
  <si>
    <t>Terrie Highsmith</t>
  </si>
  <si>
    <t>Gilberte Mattos</t>
  </si>
  <si>
    <t>Ebonie Tessman</t>
  </si>
  <si>
    <t>Mayola Stahlman</t>
  </si>
  <si>
    <t>Lani Pilger</t>
  </si>
  <si>
    <t>Caius Gibbons</t>
  </si>
  <si>
    <t>Colton Goddard</t>
  </si>
  <si>
    <t>Pollyanna Major</t>
  </si>
  <si>
    <t>Dilan Prince</t>
  </si>
  <si>
    <t>Nikhil Cruz</t>
  </si>
  <si>
    <t>Kacper Logan</t>
  </si>
  <si>
    <t>Vicki Palacios</t>
  </si>
  <si>
    <t>Nate Pineda</t>
  </si>
  <si>
    <t>Quinn Livingston</t>
  </si>
  <si>
    <t>Kobi Simpson</t>
  </si>
  <si>
    <t>Brogan Cowan</t>
  </si>
  <si>
    <t>Kiya Kaur</t>
  </si>
  <si>
    <t>Maddy Corona</t>
  </si>
  <si>
    <t>Andreea Becker</t>
  </si>
  <si>
    <t>Dannielle Kearns</t>
  </si>
  <si>
    <t>Brandy Bradley</t>
  </si>
  <si>
    <t>Sadie Quintero</t>
  </si>
  <si>
    <t>Kadie Vo</t>
  </si>
  <si>
    <t>Sharna Herring</t>
  </si>
  <si>
    <t>Boris Bates</t>
  </si>
  <si>
    <t>Cheyanne Hogg</t>
  </si>
  <si>
    <t>Cosmo Haley</t>
  </si>
  <si>
    <t>Lylah Villa</t>
  </si>
  <si>
    <t>Mikayla Lamb</t>
  </si>
  <si>
    <t>Bhavik Frank</t>
  </si>
  <si>
    <t>Shaquille Young</t>
  </si>
  <si>
    <t>Lainey Irwin</t>
  </si>
  <si>
    <t>Kirsten Holder</t>
  </si>
  <si>
    <t>Amira Ferry</t>
  </si>
  <si>
    <t>Kaiden Galloway</t>
  </si>
  <si>
    <t>SK10 5RS</t>
  </si>
  <si>
    <t>TW13 5NR</t>
  </si>
  <si>
    <t>CO3 9AH</t>
  </si>
  <si>
    <t>SY14 8JT</t>
  </si>
  <si>
    <t>SG18 0HT</t>
  </si>
  <si>
    <t>BT17 9PX</t>
  </si>
  <si>
    <t>NG15 6EQ</t>
  </si>
  <si>
    <t>HA0 2RP</t>
  </si>
  <si>
    <t>N16 8LP</t>
  </si>
  <si>
    <t>M24 5RZ</t>
  </si>
  <si>
    <t>BB12 9EX</t>
  </si>
  <si>
    <t>G42 0NG</t>
  </si>
  <si>
    <t>DE12 7DB</t>
  </si>
  <si>
    <t>CM0 7NU</t>
  </si>
  <si>
    <t>DL13 5NQ</t>
  </si>
  <si>
    <t>N22 7UG</t>
  </si>
  <si>
    <t>BB5 1PY</t>
  </si>
  <si>
    <t>CW9 5RN</t>
  </si>
  <si>
    <t>SW9 9PX</t>
  </si>
  <si>
    <t>WC2N 4LL</t>
  </si>
  <si>
    <t>LS22 6AG</t>
  </si>
  <si>
    <t>CB22 4RD</t>
  </si>
  <si>
    <t>CO5 9UG</t>
  </si>
  <si>
    <t>RG8 8NL</t>
  </si>
  <si>
    <t>S44 6EU</t>
  </si>
  <si>
    <t>SL7 1TB</t>
  </si>
  <si>
    <t>B79 9DB</t>
  </si>
  <si>
    <t>G45 0PW</t>
  </si>
  <si>
    <t>CM2 8UF</t>
  </si>
  <si>
    <t>HU13 0SP</t>
  </si>
  <si>
    <t>SA8 4DU</t>
  </si>
  <si>
    <t>BS35 2AX</t>
  </si>
  <si>
    <t>S60 1HT</t>
  </si>
  <si>
    <t>HD4 5DH</t>
  </si>
  <si>
    <t>SA64 0HP</t>
  </si>
  <si>
    <t>EN2 7NU</t>
  </si>
  <si>
    <t>SR3 3SZ</t>
  </si>
  <si>
    <t>BA3 3DH</t>
  </si>
  <si>
    <t>GY1 3YU</t>
  </si>
  <si>
    <t>PO15 6HR</t>
  </si>
  <si>
    <t>IV27 4DP</t>
  </si>
  <si>
    <t>S40 1LW</t>
  </si>
  <si>
    <t>S65 3RH</t>
  </si>
  <si>
    <t>CH66 2JX</t>
  </si>
  <si>
    <t>YO41 5LW</t>
  </si>
  <si>
    <t>HX2 8DQ</t>
  </si>
  <si>
    <t>MK8 9BU</t>
  </si>
  <si>
    <t>AL5 3NS</t>
  </si>
  <si>
    <t>AB34 5BJ</t>
  </si>
  <si>
    <t>SN6 6JR</t>
  </si>
  <si>
    <t>AB56 4PD</t>
  </si>
  <si>
    <t>WA10 2PG</t>
  </si>
  <si>
    <t>CF3 0DE</t>
  </si>
  <si>
    <t>GL2 7NB</t>
  </si>
  <si>
    <t>S13 9AQ</t>
  </si>
  <si>
    <t>BT79 0AH</t>
  </si>
  <si>
    <t>DE7 4AL</t>
  </si>
  <si>
    <t>EH16 5RH</t>
  </si>
  <si>
    <t>W1T 4RG</t>
  </si>
  <si>
    <t>LL14 5DF</t>
  </si>
  <si>
    <t>G60 5NB</t>
  </si>
  <si>
    <t>BS34 8PA</t>
  </si>
  <si>
    <t>BT19 6DP</t>
  </si>
  <si>
    <t>PO32 6QH</t>
  </si>
  <si>
    <t>PR3 3JE</t>
  </si>
  <si>
    <t>BN26 6JH</t>
  </si>
  <si>
    <t>TQ12 1RN</t>
  </si>
  <si>
    <t>IP19 1AS</t>
  </si>
  <si>
    <t>BS13 8BP</t>
  </si>
  <si>
    <t>CT20 1SJ</t>
  </si>
  <si>
    <t>E2 6DT</t>
  </si>
  <si>
    <t>TR2 5PL</t>
  </si>
  <si>
    <t>NE32 3DP</t>
  </si>
  <si>
    <t>PR4 5QY</t>
  </si>
  <si>
    <t>LS15 8SN</t>
  </si>
  <si>
    <t>CH4 8JS</t>
  </si>
  <si>
    <t>LE18 3TZ</t>
  </si>
  <si>
    <t>ML10 6GR</t>
  </si>
  <si>
    <t>OX29 5RS</t>
  </si>
  <si>
    <t>W9 3BW</t>
  </si>
  <si>
    <t>TA9 3HP</t>
  </si>
  <si>
    <t>DG9 0DJ</t>
  </si>
  <si>
    <t>LA1 1HY</t>
  </si>
  <si>
    <t>CM1 2ET</t>
  </si>
  <si>
    <t>TW4 7DH</t>
  </si>
  <si>
    <t>SW3 5JE</t>
  </si>
  <si>
    <t>W1B 5TJ</t>
  </si>
  <si>
    <t>WS15 2PG</t>
  </si>
  <si>
    <t>DY9 9HN</t>
  </si>
  <si>
    <t>LL53 5NX</t>
  </si>
  <si>
    <t>CM15 8PA</t>
  </si>
  <si>
    <t>ST15 8PS</t>
  </si>
  <si>
    <t>LL18 5PN</t>
  </si>
  <si>
    <t>CT6 7HW</t>
  </si>
  <si>
    <t>TN24 9ND</t>
  </si>
  <si>
    <t>B23 5NP</t>
  </si>
  <si>
    <t>SN3 4SL</t>
  </si>
  <si>
    <t>PO5 1LH</t>
  </si>
  <si>
    <t>Payment Received</t>
  </si>
  <si>
    <t>Prefered Delivery Date</t>
  </si>
  <si>
    <t>may be a link?</t>
  </si>
  <si>
    <t>Don’t need</t>
  </si>
  <si>
    <t>isQueried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</si>
</sst>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04D2-5ADC-4825-BDAA-B474E703AAB2}">
  <dimension ref="A1:T130"/>
  <sheetViews>
    <sheetView tabSelected="1" topLeftCell="A108" workbookViewId="0">
      <selection activeCell="T1" sqref="A1:T130"/>
    </sheetView>
  </sheetViews>
  <sheetFormatPr defaultRowHeight="15" x14ac:dyDescent="0.25"/>
  <cols>
    <col min="1" max="1" width="14.42578125" bestFit="1" customWidth="1"/>
    <col min="2" max="2" width="10.140625" bestFit="1" customWidth="1"/>
    <col min="3" max="3" width="11" bestFit="1" customWidth="1"/>
    <col min="4" max="4" width="9.5703125" bestFit="1" customWidth="1"/>
    <col min="5" max="5" width="20" bestFit="1" customWidth="1"/>
    <col min="6" max="6" width="16.140625" bestFit="1" customWidth="1"/>
    <col min="7" max="7" width="26.85546875" bestFit="1" customWidth="1"/>
    <col min="8" max="8" width="15" customWidth="1"/>
    <col min="9" max="9" width="10.7109375" bestFit="1" customWidth="1"/>
    <col min="10" max="10" width="10.7109375" customWidth="1"/>
    <col min="11" max="11" width="13.85546875" bestFit="1" customWidth="1"/>
    <col min="12" max="12" width="11.7109375" bestFit="1" customWidth="1"/>
    <col min="13" max="13" width="11.42578125" bestFit="1" customWidth="1"/>
    <col min="14" max="14" width="21.7109375" bestFit="1" customWidth="1"/>
    <col min="15" max="16" width="19.28515625" bestFit="1" customWidth="1"/>
    <col min="17" max="19" width="24.5703125" bestFit="1" customWidth="1"/>
    <col min="20" max="20" width="16.42578125" bestFit="1" customWidth="1"/>
  </cols>
  <sheetData>
    <row r="1" spans="1:20" x14ac:dyDescent="0.25">
      <c r="A1" t="s">
        <v>45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44</v>
      </c>
      <c r="H1" t="s">
        <v>38</v>
      </c>
      <c r="I1" t="s">
        <v>33</v>
      </c>
      <c r="J1" t="s">
        <v>310</v>
      </c>
      <c r="K1" t="s">
        <v>46</v>
      </c>
      <c r="L1" t="s">
        <v>7</v>
      </c>
      <c r="M1" t="s">
        <v>47</v>
      </c>
      <c r="N1" t="s">
        <v>307</v>
      </c>
      <c r="O1" t="s">
        <v>48</v>
      </c>
      <c r="P1" s="2" t="s">
        <v>18</v>
      </c>
      <c r="Q1" s="1" t="s">
        <v>14</v>
      </c>
      <c r="R1" s="1" t="s">
        <v>15</v>
      </c>
      <c r="S1" t="s">
        <v>11</v>
      </c>
      <c r="T1" t="s">
        <v>306</v>
      </c>
    </row>
    <row r="2" spans="1:20" x14ac:dyDescent="0.25">
      <c r="A2">
        <f ca="1">IF(G2="new",CHOOSE(RANDBETWEEN(1,5),"","","","",RANDBETWEEN(11111,99999)),RANDBETWEEN(11111,99999))</f>
        <v>97917</v>
      </c>
      <c r="B2" t="str">
        <f ca="1">"Q"&amp;RANDBETWEEN(11111,99999)</f>
        <v>Q50273</v>
      </c>
      <c r="C2" s="3">
        <f ca="1">RANDBETWEEN(DATE(2019,1,1),DATE(2020,3,28))</f>
        <v>43641</v>
      </c>
      <c r="D2" t="str">
        <f ca="1">CHOOSE(RANDBETWEEN(1,4),"Ford","Mercades","Nissan", "VW")</f>
        <v>VW</v>
      </c>
      <c r="E2" s="4" t="s">
        <v>49</v>
      </c>
      <c r="F2" t="s">
        <v>80</v>
      </c>
      <c r="G2" t="str">
        <f ca="1">CHOOSE(RANDBETWEEN(1,6), "new", "awaiting reg","global vans processing", "delivery date requested", "confirmed delivery", "completed")</f>
        <v>completed</v>
      </c>
      <c r="H2" t="s">
        <v>308</v>
      </c>
      <c r="I2" s="3">
        <f ca="1">IF(G2="new", RANDBETWEEN(DATE(2020,5,1),DATE(2020,12,30)), RANDBETWEEN(DATE(2020,5,1),DATE(2020,12,30)))</f>
        <v>44094</v>
      </c>
      <c r="J2" s="3" t="b">
        <f ca="1">IF(G2="new", CHOOSE(RANDBETWEEN(1,5),TRUE, FALSE, FALSE, FALSE, FALSE),FALSE)</f>
        <v>0</v>
      </c>
      <c r="K2" t="s">
        <v>309</v>
      </c>
      <c r="L2" t="str">
        <f t="shared" ref="L2:L33" ca="1" si="0">IF(G2="awaiting reg",CHOOSE(RANDBETWEEN(1,2), CHAR(RANDBETWEEN(65,90))&amp;CHAR(RANDBETWEEN(65,90))&amp;RANDBETWEEN(0,68)&amp;" "&amp;CHAR(RANDBETWEEN(65,90))&amp;CHAR(RANDBETWEEN(65,90)),""),IF(G2="new","",CHAR(RANDBETWEEN(65,90))&amp;CHAR(RANDBETWEEN(65,90))&amp;RANDBETWEEN(0,68)&amp;" "&amp;CHAR(RANDBETWEEN(65,90))&amp;CHAR(RANDBETWEEN(65,90))))</f>
        <v>UA54 IA</v>
      </c>
      <c r="M2">
        <f t="shared" ref="M2:M33" ca="1" si="1">IF(G2="new","",IF(AND(G2="awaiting reg",L2&lt;&gt;""),"",IF(AND(G2="awaiting reg",L2=""),CHOOSE(RANDBETWEEN(1,2),"",RANDBETWEEN(1111111111,9999999999)),RANDBETWEEN(1111111111,9999999999))))</f>
        <v>4431864978</v>
      </c>
      <c r="N2" s="3">
        <f ca="1">IF(O2&lt;&gt;"",O2,IF(G2="delivery date requested",RANDBETWEEN(DATE(2020,5,1),DATE(2020,12,30)),""))</f>
        <v>44109</v>
      </c>
      <c r="O2" s="3">
        <f t="shared" ref="O2:O33" ca="1" si="2">IF(OR(G2="new",G2="awaiting reg", G2="delivery date requested"), "", I2+15)</f>
        <v>44109</v>
      </c>
      <c r="P2" s="3">
        <f ca="1">IF(G2="confirmed delivery",CHOOSE(RANDBETWEEN(1,4),RANDBETWEEN(DATE(2019,1,1),DATE(2020,3,28)),"","",""),IF(OR(G2="awaiting payment",G2="completed"),RANDBETWEEN(DATE(2019,1,1),DATE(2020,3,28)),""))</f>
        <v>43752</v>
      </c>
      <c r="Q2" t="b">
        <f ca="1">IF(G2="confirmed delivery",CHOOSE(RANDBETWEEN(1,4),TRUE,FALSE,FALSE,FALSE),IF(OR(G2="awaiting payment",G2="completed"),TRUE,FALSE))</f>
        <v>1</v>
      </c>
      <c r="R2" t="b">
        <f ca="1">IF(G2="confirmed delivery",IF(AND(P2&lt;&gt;"",Q2&lt;&gt;""),FALSE,CHOOSE(RANDBETWEEN(1,4),TRUE,FALSE,FALSE,FALSE)),IF(OR(G2="awaiting payment",G2="completed"),TRUE,FALSE))</f>
        <v>1</v>
      </c>
      <c r="S2" t="b">
        <f ca="1">IF(G2="confirmed delivery",CHOOSE(RANDBETWEEN(1,4),TRUE,FALSE,FALSE,FALSE),IF(OR(G2="awaiting payment",G2="completed"),TRUE,FALSE))</f>
        <v>1</v>
      </c>
      <c r="T2" t="b">
        <f ca="1">IF(G2="completed",TRUE,FALSE)</f>
        <v>1</v>
      </c>
    </row>
    <row r="3" spans="1:20" x14ac:dyDescent="0.25">
      <c r="A3">
        <f t="shared" ref="A3:A66" ca="1" si="3">IF(G3="new",CHOOSE(RANDBETWEEN(1,5),"","","","",RANDBETWEEN(11111,99999)),RANDBETWEEN(11111,99999))</f>
        <v>75678</v>
      </c>
      <c r="B3" t="str">
        <f ca="1">"Q"&amp;RANDBETWEEN(11111,99999)</f>
        <v>Q93567</v>
      </c>
      <c r="C3" s="3">
        <f t="shared" ref="C3:C66" ca="1" si="4">RANDBETWEEN(DATE(2019,1,1),DATE(2020,3,28))</f>
        <v>43895</v>
      </c>
      <c r="D3" t="str">
        <f t="shared" ref="D3:D66" ca="1" si="5">CHOOSE(RANDBETWEEN(1,4),"Ford","Mercades","Nissan", "VW")</f>
        <v>Mercades</v>
      </c>
      <c r="E3" t="s">
        <v>50</v>
      </c>
      <c r="F3" t="s">
        <v>81</v>
      </c>
      <c r="G3" t="str">
        <f t="shared" ref="G3:G66" ca="1" si="6">CHOOSE(RANDBETWEEN(1,6), "new", "awaiting reg","global vans processing", "delivery date requested", "confirmed delivery", "completed")</f>
        <v>confirmed delivery</v>
      </c>
      <c r="I3" s="3">
        <f ca="1">IF(G3="new", RANDBETWEEN(DATE(2020,5,1),DATE(2020,12,30)), RANDBETWEEN(DATE(2020,5,1),DATE(2020,12,30)))</f>
        <v>44108</v>
      </c>
      <c r="J3" s="3" t="b">
        <f t="shared" ref="J3:J66" ca="1" si="7">IF(G3="new", CHOOSE(RANDBETWEEN(1,5),TRUE, FALSE, FALSE, FALSE, FALSE),FALSE)</f>
        <v>0</v>
      </c>
      <c r="K3" t="b">
        <f t="shared" ref="K3:K33" ca="1" si="8">IF(AND(G3="new",I3&lt;&gt;""),FALSE,IF(AND(G3="new",I3=""),CHOOSE(RANDBETWEEN(1,2),TRUE,FALSE),TRUE))</f>
        <v>1</v>
      </c>
      <c r="L3" t="str">
        <f t="shared" ca="1" si="0"/>
        <v>VH62 QK</v>
      </c>
      <c r="M3">
        <f t="shared" ca="1" si="1"/>
        <v>8563376323</v>
      </c>
      <c r="N3" s="3">
        <f t="shared" ref="N3:N66" ca="1" si="9">IF(O3&lt;&gt;"",O3,IF(G3="delivery date requested",RANDBETWEEN(DATE(2020,5,1),DATE(2020,12,30)),""))</f>
        <v>44123</v>
      </c>
      <c r="O3" s="3">
        <f t="shared" ca="1" si="2"/>
        <v>44123</v>
      </c>
      <c r="P3" s="3" t="str">
        <f t="shared" ref="P3:P66" ca="1" si="10">IF(G3="confirmed delivery",CHOOSE(RANDBETWEEN(1,4),RANDBETWEEN(DATE(2019,1,1),DATE(2020,3,28)),"","",""),IF(OR(G3="awaiting payment",G3="completed"),RANDBETWEEN(DATE(2019,1,1),DATE(2020,3,28)),""))</f>
        <v/>
      </c>
      <c r="Q3" t="b">
        <f t="shared" ref="Q3:Q66" ca="1" si="11">IF(G3="confirmed delivery",CHOOSE(RANDBETWEEN(1,4),TRUE,FALSE,FALSE,FALSE),IF(OR(G3="awaiting payment",G3="completed"),TRUE,FALSE))</f>
        <v>0</v>
      </c>
      <c r="R3" t="b">
        <f t="shared" ref="R3:R66" ca="1" si="12">IF(G3="confirmed delivery",IF(AND(P3&lt;&gt;"",Q3&lt;&gt;""),FALSE,CHOOSE(RANDBETWEEN(1,4),TRUE,FALSE,FALSE,FALSE)),IF(OR(G3="awaiting payment",G3="completed"),TRUE,FALSE))</f>
        <v>0</v>
      </c>
      <c r="S3" t="b">
        <f t="shared" ref="S3:S66" ca="1" si="13">IF(G3="confirmed delivery",CHOOSE(RANDBETWEEN(1,4),TRUE,FALSE,FALSE,FALSE),IF(OR(G3="awaiting payment",G3="completed"),TRUE,FALSE))</f>
        <v>0</v>
      </c>
      <c r="T3" t="b">
        <f t="shared" ref="T3:T66" ca="1" si="14">IF(G3="completed",TRUE,FALSE)</f>
        <v>0</v>
      </c>
    </row>
    <row r="4" spans="1:20" x14ac:dyDescent="0.25">
      <c r="A4">
        <f t="shared" ca="1" si="3"/>
        <v>37735</v>
      </c>
      <c r="B4" t="str">
        <f t="shared" ref="B4:B66" ca="1" si="15">"Q"&amp;RANDBETWEEN(11111,99999)</f>
        <v>Q91591</v>
      </c>
      <c r="C4" s="3">
        <f t="shared" ca="1" si="4"/>
        <v>43905</v>
      </c>
      <c r="D4" t="str">
        <f t="shared" ca="1" si="5"/>
        <v>Nissan</v>
      </c>
      <c r="E4" t="s">
        <v>51</v>
      </c>
      <c r="F4" t="s">
        <v>82</v>
      </c>
      <c r="G4" t="str">
        <f t="shared" ca="1" si="6"/>
        <v>delivery date requested</v>
      </c>
      <c r="I4" s="3">
        <f t="shared" ref="I4:I67" ca="1" si="16">IF(G4="new", RANDBETWEEN(DATE(2020,5,1),DATE(2020,12,30)), RANDBETWEEN(DATE(2020,5,1),DATE(2020,12,30)))</f>
        <v>44012</v>
      </c>
      <c r="J4" s="3" t="b">
        <f t="shared" ca="1" si="7"/>
        <v>0</v>
      </c>
      <c r="K4" t="b">
        <f t="shared" ca="1" si="8"/>
        <v>1</v>
      </c>
      <c r="L4" t="str">
        <f t="shared" ca="1" si="0"/>
        <v>RP7 QZ</v>
      </c>
      <c r="M4">
        <f t="shared" ca="1" si="1"/>
        <v>3224936497</v>
      </c>
      <c r="N4" s="3">
        <f t="shared" ca="1" si="9"/>
        <v>44117</v>
      </c>
      <c r="O4" s="3" t="str">
        <f t="shared" ca="1" si="2"/>
        <v/>
      </c>
      <c r="P4" s="3" t="str">
        <f t="shared" ca="1" si="10"/>
        <v/>
      </c>
      <c r="Q4" t="b">
        <f t="shared" ca="1" si="11"/>
        <v>0</v>
      </c>
      <c r="R4" t="b">
        <f t="shared" ca="1" si="12"/>
        <v>0</v>
      </c>
      <c r="S4" t="b">
        <f t="shared" ca="1" si="13"/>
        <v>0</v>
      </c>
      <c r="T4" t="b">
        <f t="shared" ca="1" si="14"/>
        <v>0</v>
      </c>
    </row>
    <row r="5" spans="1:20" x14ac:dyDescent="0.25">
      <c r="A5">
        <f t="shared" ca="1" si="3"/>
        <v>64852</v>
      </c>
      <c r="B5" t="str">
        <f t="shared" ca="1" si="15"/>
        <v>Q66771</v>
      </c>
      <c r="C5" s="3">
        <f t="shared" ca="1" si="4"/>
        <v>43593</v>
      </c>
      <c r="D5" t="str">
        <f t="shared" ca="1" si="5"/>
        <v>Mercades</v>
      </c>
      <c r="E5" t="s">
        <v>52</v>
      </c>
      <c r="F5" t="s">
        <v>83</v>
      </c>
      <c r="G5" t="str">
        <f t="shared" ca="1" si="6"/>
        <v>awaiting reg</v>
      </c>
      <c r="I5" s="3">
        <f t="shared" ca="1" si="16"/>
        <v>44066</v>
      </c>
      <c r="J5" s="3" t="b">
        <f t="shared" ca="1" si="7"/>
        <v>0</v>
      </c>
      <c r="K5" t="b">
        <f t="shared" ca="1" si="8"/>
        <v>1</v>
      </c>
      <c r="L5" t="str">
        <f t="shared" ca="1" si="0"/>
        <v>OC64 DR</v>
      </c>
      <c r="M5" t="str">
        <f t="shared" ca="1" si="1"/>
        <v/>
      </c>
      <c r="N5" s="3" t="str">
        <f t="shared" ca="1" si="9"/>
        <v/>
      </c>
      <c r="O5" s="3" t="str">
        <f t="shared" ca="1" si="2"/>
        <v/>
      </c>
      <c r="P5" s="3" t="str">
        <f t="shared" ca="1" si="10"/>
        <v/>
      </c>
      <c r="Q5" t="b">
        <f t="shared" ca="1" si="11"/>
        <v>0</v>
      </c>
      <c r="R5" t="b">
        <f t="shared" ca="1" si="12"/>
        <v>0</v>
      </c>
      <c r="S5" t="b">
        <f t="shared" ca="1" si="13"/>
        <v>0</v>
      </c>
      <c r="T5" t="b">
        <f t="shared" ca="1" si="14"/>
        <v>0</v>
      </c>
    </row>
    <row r="6" spans="1:20" x14ac:dyDescent="0.25">
      <c r="A6">
        <f t="shared" ca="1" si="3"/>
        <v>16671</v>
      </c>
      <c r="B6" t="str">
        <f t="shared" ca="1" si="15"/>
        <v>Q28342</v>
      </c>
      <c r="C6" s="3">
        <f t="shared" ca="1" si="4"/>
        <v>43523</v>
      </c>
      <c r="D6" t="str">
        <f t="shared" ca="1" si="5"/>
        <v>VW</v>
      </c>
      <c r="E6" t="s">
        <v>53</v>
      </c>
      <c r="F6" t="s">
        <v>84</v>
      </c>
      <c r="G6" t="str">
        <f t="shared" ca="1" si="6"/>
        <v>global vans processing</v>
      </c>
      <c r="I6" s="3">
        <f t="shared" ca="1" si="16"/>
        <v>44160</v>
      </c>
      <c r="J6" s="3" t="b">
        <f t="shared" ca="1" si="7"/>
        <v>0</v>
      </c>
      <c r="K6" t="b">
        <f t="shared" ca="1" si="8"/>
        <v>1</v>
      </c>
      <c r="L6" t="str">
        <f t="shared" ca="1" si="0"/>
        <v>UG53 SU</v>
      </c>
      <c r="M6">
        <f t="shared" ca="1" si="1"/>
        <v>7830039913</v>
      </c>
      <c r="N6" s="3">
        <f t="shared" ca="1" si="9"/>
        <v>44175</v>
      </c>
      <c r="O6" s="3">
        <f t="shared" ca="1" si="2"/>
        <v>44175</v>
      </c>
      <c r="P6" s="3" t="str">
        <f t="shared" ca="1" si="10"/>
        <v/>
      </c>
      <c r="Q6" t="b">
        <f t="shared" ca="1" si="11"/>
        <v>0</v>
      </c>
      <c r="R6" t="b">
        <f t="shared" ca="1" si="12"/>
        <v>0</v>
      </c>
      <c r="S6" t="b">
        <f t="shared" ca="1" si="13"/>
        <v>0</v>
      </c>
      <c r="T6" t="b">
        <f t="shared" ca="1" si="14"/>
        <v>0</v>
      </c>
    </row>
    <row r="7" spans="1:20" x14ac:dyDescent="0.25">
      <c r="A7">
        <f t="shared" ca="1" si="3"/>
        <v>59773</v>
      </c>
      <c r="B7" t="str">
        <f t="shared" ca="1" si="15"/>
        <v>Q27307</v>
      </c>
      <c r="C7" s="3">
        <f t="shared" ca="1" si="4"/>
        <v>43542</v>
      </c>
      <c r="D7" t="str">
        <f t="shared" ca="1" si="5"/>
        <v>Ford</v>
      </c>
      <c r="E7" t="s">
        <v>54</v>
      </c>
      <c r="F7" t="s">
        <v>85</v>
      </c>
      <c r="G7" t="str">
        <f t="shared" ca="1" si="6"/>
        <v>completed</v>
      </c>
      <c r="I7" s="3">
        <f t="shared" ca="1" si="16"/>
        <v>44070</v>
      </c>
      <c r="J7" s="3" t="b">
        <f t="shared" ca="1" si="7"/>
        <v>0</v>
      </c>
      <c r="K7" t="b">
        <f t="shared" ca="1" si="8"/>
        <v>1</v>
      </c>
      <c r="L7" t="str">
        <f t="shared" ca="1" si="0"/>
        <v>KW25 JE</v>
      </c>
      <c r="M7">
        <f t="shared" ca="1" si="1"/>
        <v>6973850212</v>
      </c>
      <c r="N7" s="3">
        <f t="shared" ca="1" si="9"/>
        <v>44085</v>
      </c>
      <c r="O7" s="3">
        <f t="shared" ca="1" si="2"/>
        <v>44085</v>
      </c>
      <c r="P7" s="3">
        <f t="shared" ca="1" si="10"/>
        <v>43686</v>
      </c>
      <c r="Q7" t="b">
        <f t="shared" ca="1" si="11"/>
        <v>1</v>
      </c>
      <c r="R7" t="b">
        <f t="shared" ca="1" si="12"/>
        <v>1</v>
      </c>
      <c r="S7" t="b">
        <f t="shared" ca="1" si="13"/>
        <v>1</v>
      </c>
      <c r="T7" t="b">
        <f t="shared" ca="1" si="14"/>
        <v>1</v>
      </c>
    </row>
    <row r="8" spans="1:20" x14ac:dyDescent="0.25">
      <c r="A8">
        <f t="shared" ca="1" si="3"/>
        <v>60036</v>
      </c>
      <c r="B8" t="str">
        <f t="shared" ca="1" si="15"/>
        <v>Q79791</v>
      </c>
      <c r="C8" s="3">
        <f t="shared" ca="1" si="4"/>
        <v>43654</v>
      </c>
      <c r="D8" t="str">
        <f t="shared" ca="1" si="5"/>
        <v>Mercades</v>
      </c>
      <c r="E8" t="s">
        <v>55</v>
      </c>
      <c r="F8" t="s">
        <v>86</v>
      </c>
      <c r="G8" t="str">
        <f t="shared" ca="1" si="6"/>
        <v>completed</v>
      </c>
      <c r="I8" s="3">
        <f t="shared" ca="1" si="16"/>
        <v>43979</v>
      </c>
      <c r="J8" s="3" t="b">
        <f t="shared" ca="1" si="7"/>
        <v>0</v>
      </c>
      <c r="K8" t="b">
        <f t="shared" ca="1" si="8"/>
        <v>1</v>
      </c>
      <c r="L8" t="str">
        <f t="shared" ca="1" si="0"/>
        <v>YN33 MM</v>
      </c>
      <c r="M8">
        <f t="shared" ca="1" si="1"/>
        <v>8771202288</v>
      </c>
      <c r="N8" s="3">
        <f t="shared" ca="1" si="9"/>
        <v>43994</v>
      </c>
      <c r="O8" s="3">
        <f t="shared" ca="1" si="2"/>
        <v>43994</v>
      </c>
      <c r="P8" s="3">
        <f t="shared" ca="1" si="10"/>
        <v>43831</v>
      </c>
      <c r="Q8" t="b">
        <f t="shared" ca="1" si="11"/>
        <v>1</v>
      </c>
      <c r="R8" t="b">
        <f t="shared" ca="1" si="12"/>
        <v>1</v>
      </c>
      <c r="S8" t="b">
        <f t="shared" ca="1" si="13"/>
        <v>1</v>
      </c>
      <c r="T8" t="b">
        <f t="shared" ca="1" si="14"/>
        <v>1</v>
      </c>
    </row>
    <row r="9" spans="1:20" x14ac:dyDescent="0.25">
      <c r="A9">
        <f t="shared" ca="1" si="3"/>
        <v>35575</v>
      </c>
      <c r="B9" t="str">
        <f t="shared" ca="1" si="15"/>
        <v>Q54645</v>
      </c>
      <c r="C9" s="3">
        <f t="shared" ca="1" si="4"/>
        <v>43745</v>
      </c>
      <c r="D9" t="str">
        <f t="shared" ca="1" si="5"/>
        <v>Nissan</v>
      </c>
      <c r="E9" t="s">
        <v>56</v>
      </c>
      <c r="F9" t="s">
        <v>87</v>
      </c>
      <c r="G9" t="str">
        <f t="shared" ca="1" si="6"/>
        <v>delivery date requested</v>
      </c>
      <c r="I9" s="3">
        <f t="shared" ca="1" si="16"/>
        <v>44172</v>
      </c>
      <c r="J9" s="3" t="b">
        <f t="shared" ca="1" si="7"/>
        <v>0</v>
      </c>
      <c r="K9" t="b">
        <f t="shared" ca="1" si="8"/>
        <v>1</v>
      </c>
      <c r="L9" t="str">
        <f t="shared" ca="1" si="0"/>
        <v>FO64 CP</v>
      </c>
      <c r="M9">
        <f t="shared" ca="1" si="1"/>
        <v>3555139698</v>
      </c>
      <c r="N9" s="3">
        <f t="shared" ca="1" si="9"/>
        <v>43954</v>
      </c>
      <c r="O9" s="3" t="str">
        <f t="shared" ca="1" si="2"/>
        <v/>
      </c>
      <c r="P9" s="3" t="str">
        <f t="shared" ca="1" si="10"/>
        <v/>
      </c>
      <c r="Q9" t="b">
        <f t="shared" ca="1" si="11"/>
        <v>0</v>
      </c>
      <c r="R9" t="b">
        <f t="shared" ca="1" si="12"/>
        <v>0</v>
      </c>
      <c r="S9" t="b">
        <f t="shared" ca="1" si="13"/>
        <v>0</v>
      </c>
      <c r="T9" t="b">
        <f t="shared" ca="1" si="14"/>
        <v>0</v>
      </c>
    </row>
    <row r="10" spans="1:20" x14ac:dyDescent="0.25">
      <c r="A10">
        <f t="shared" ca="1" si="3"/>
        <v>47351</v>
      </c>
      <c r="B10" t="str">
        <f t="shared" ca="1" si="15"/>
        <v>Q81871</v>
      </c>
      <c r="C10" s="3">
        <f t="shared" ca="1" si="4"/>
        <v>43576</v>
      </c>
      <c r="D10" t="str">
        <f t="shared" ca="1" si="5"/>
        <v>Nissan</v>
      </c>
      <c r="E10" t="s">
        <v>57</v>
      </c>
      <c r="F10" t="s">
        <v>88</v>
      </c>
      <c r="G10" t="str">
        <f t="shared" ca="1" si="6"/>
        <v>confirmed delivery</v>
      </c>
      <c r="I10" s="3">
        <f t="shared" ca="1" si="16"/>
        <v>44184</v>
      </c>
      <c r="J10" s="3" t="b">
        <f t="shared" ca="1" si="7"/>
        <v>0</v>
      </c>
      <c r="K10" t="b">
        <f t="shared" ca="1" si="8"/>
        <v>1</v>
      </c>
      <c r="L10" t="str">
        <f t="shared" ca="1" si="0"/>
        <v>SN48 HP</v>
      </c>
      <c r="M10">
        <f t="shared" ca="1" si="1"/>
        <v>1769728171</v>
      </c>
      <c r="N10" s="3">
        <f t="shared" ca="1" si="9"/>
        <v>44199</v>
      </c>
      <c r="O10" s="3">
        <f t="shared" ca="1" si="2"/>
        <v>44199</v>
      </c>
      <c r="P10" s="3">
        <f t="shared" ca="1" si="10"/>
        <v>43918</v>
      </c>
      <c r="Q10" t="b">
        <f t="shared" ca="1" si="11"/>
        <v>0</v>
      </c>
      <c r="R10" t="b">
        <f t="shared" ca="1" si="12"/>
        <v>0</v>
      </c>
      <c r="S10" t="b">
        <f t="shared" ca="1" si="13"/>
        <v>1</v>
      </c>
      <c r="T10" t="b">
        <f t="shared" ca="1" si="14"/>
        <v>0</v>
      </c>
    </row>
    <row r="11" spans="1:20" x14ac:dyDescent="0.25">
      <c r="A11">
        <f t="shared" ca="1" si="3"/>
        <v>80828</v>
      </c>
      <c r="B11" t="str">
        <f t="shared" ca="1" si="15"/>
        <v>Q75351</v>
      </c>
      <c r="C11" s="3">
        <f t="shared" ca="1" si="4"/>
        <v>43911</v>
      </c>
      <c r="D11" t="str">
        <f t="shared" ca="1" si="5"/>
        <v>Ford</v>
      </c>
      <c r="E11" t="s">
        <v>58</v>
      </c>
      <c r="F11" t="s">
        <v>89</v>
      </c>
      <c r="G11" t="str">
        <f t="shared" ca="1" si="6"/>
        <v>confirmed delivery</v>
      </c>
      <c r="I11" s="3">
        <f t="shared" ca="1" si="16"/>
        <v>44103</v>
      </c>
      <c r="J11" s="3" t="b">
        <f t="shared" ca="1" si="7"/>
        <v>0</v>
      </c>
      <c r="K11" t="b">
        <f t="shared" ca="1" si="8"/>
        <v>1</v>
      </c>
      <c r="L11" t="str">
        <f t="shared" ca="1" si="0"/>
        <v>JK26 WW</v>
      </c>
      <c r="M11">
        <f t="shared" ca="1" si="1"/>
        <v>9254898010</v>
      </c>
      <c r="N11" s="3">
        <f t="shared" ca="1" si="9"/>
        <v>44118</v>
      </c>
      <c r="O11" s="3">
        <f t="shared" ca="1" si="2"/>
        <v>44118</v>
      </c>
      <c r="P11" s="3" t="str">
        <f t="shared" ca="1" si="10"/>
        <v/>
      </c>
      <c r="Q11" t="b">
        <f t="shared" ca="1" si="11"/>
        <v>1</v>
      </c>
      <c r="R11" t="b">
        <f t="shared" ca="1" si="12"/>
        <v>1</v>
      </c>
      <c r="S11" t="b">
        <f t="shared" ca="1" si="13"/>
        <v>0</v>
      </c>
      <c r="T11" t="b">
        <f t="shared" ca="1" si="14"/>
        <v>0</v>
      </c>
    </row>
    <row r="12" spans="1:20" x14ac:dyDescent="0.25">
      <c r="A12" t="str">
        <f t="shared" ca="1" si="3"/>
        <v/>
      </c>
      <c r="B12" t="str">
        <f t="shared" ca="1" si="15"/>
        <v>Q57761</v>
      </c>
      <c r="C12" s="3">
        <f t="shared" ca="1" si="4"/>
        <v>43798</v>
      </c>
      <c r="D12" t="str">
        <f t="shared" ca="1" si="5"/>
        <v>Mercades</v>
      </c>
      <c r="E12" t="s">
        <v>59</v>
      </c>
      <c r="F12" t="s">
        <v>90</v>
      </c>
      <c r="G12" t="str">
        <f t="shared" ca="1" si="6"/>
        <v>new</v>
      </c>
      <c r="I12" s="3">
        <f t="shared" ca="1" si="16"/>
        <v>44049</v>
      </c>
      <c r="J12" s="3" t="b">
        <f t="shared" ca="1" si="7"/>
        <v>0</v>
      </c>
      <c r="K12" t="b">
        <f t="shared" ca="1" si="8"/>
        <v>0</v>
      </c>
      <c r="L12" t="str">
        <f t="shared" ca="1" si="0"/>
        <v/>
      </c>
      <c r="M12" t="str">
        <f t="shared" ca="1" si="1"/>
        <v/>
      </c>
      <c r="N12" s="3" t="str">
        <f t="shared" ca="1" si="9"/>
        <v/>
      </c>
      <c r="O12" s="3" t="str">
        <f t="shared" ca="1" si="2"/>
        <v/>
      </c>
      <c r="P12" s="3" t="str">
        <f t="shared" ca="1" si="10"/>
        <v/>
      </c>
      <c r="Q12" t="b">
        <f t="shared" ca="1" si="11"/>
        <v>0</v>
      </c>
      <c r="R12" t="b">
        <f t="shared" ca="1" si="12"/>
        <v>0</v>
      </c>
      <c r="S12" t="b">
        <f t="shared" ca="1" si="13"/>
        <v>0</v>
      </c>
      <c r="T12" t="b">
        <f t="shared" ca="1" si="14"/>
        <v>0</v>
      </c>
    </row>
    <row r="13" spans="1:20" x14ac:dyDescent="0.25">
      <c r="A13" t="str">
        <f t="shared" ca="1" si="3"/>
        <v/>
      </c>
      <c r="B13" t="str">
        <f t="shared" ca="1" si="15"/>
        <v>Q34969</v>
      </c>
      <c r="C13" s="3">
        <f t="shared" ca="1" si="4"/>
        <v>43718</v>
      </c>
      <c r="D13" t="str">
        <f t="shared" ca="1" si="5"/>
        <v>Ford</v>
      </c>
      <c r="E13" t="s">
        <v>60</v>
      </c>
      <c r="F13" t="s">
        <v>91</v>
      </c>
      <c r="G13" t="str">
        <f t="shared" ca="1" si="6"/>
        <v>new</v>
      </c>
      <c r="I13" s="3">
        <f t="shared" ca="1" si="16"/>
        <v>44157</v>
      </c>
      <c r="J13" s="3" t="b">
        <f t="shared" ca="1" si="7"/>
        <v>0</v>
      </c>
      <c r="K13" t="b">
        <f t="shared" ca="1" si="8"/>
        <v>0</v>
      </c>
      <c r="L13" t="str">
        <f t="shared" ca="1" si="0"/>
        <v/>
      </c>
      <c r="M13" t="str">
        <f t="shared" ca="1" si="1"/>
        <v/>
      </c>
      <c r="N13" s="3" t="str">
        <f t="shared" ca="1" si="9"/>
        <v/>
      </c>
      <c r="O13" s="3" t="str">
        <f t="shared" ca="1" si="2"/>
        <v/>
      </c>
      <c r="P13" s="3" t="str">
        <f t="shared" ca="1" si="10"/>
        <v/>
      </c>
      <c r="Q13" t="b">
        <f t="shared" ca="1" si="11"/>
        <v>0</v>
      </c>
      <c r="R13" t="b">
        <f t="shared" ca="1" si="12"/>
        <v>0</v>
      </c>
      <c r="S13" t="b">
        <f t="shared" ca="1" si="13"/>
        <v>0</v>
      </c>
      <c r="T13" t="b">
        <f t="shared" ca="1" si="14"/>
        <v>0</v>
      </c>
    </row>
    <row r="14" spans="1:20" x14ac:dyDescent="0.25">
      <c r="A14">
        <f t="shared" ca="1" si="3"/>
        <v>86900</v>
      </c>
      <c r="B14" t="str">
        <f t="shared" ca="1" si="15"/>
        <v>Q81126</v>
      </c>
      <c r="C14" s="3">
        <f t="shared" ca="1" si="4"/>
        <v>43901</v>
      </c>
      <c r="D14" t="str">
        <f t="shared" ca="1" si="5"/>
        <v>Ford</v>
      </c>
      <c r="E14" t="s">
        <v>61</v>
      </c>
      <c r="F14" t="s">
        <v>92</v>
      </c>
      <c r="G14" t="str">
        <f t="shared" ca="1" si="6"/>
        <v>global vans processing</v>
      </c>
      <c r="I14" s="3">
        <f t="shared" ca="1" si="16"/>
        <v>44181</v>
      </c>
      <c r="J14" s="3" t="b">
        <f t="shared" ca="1" si="7"/>
        <v>0</v>
      </c>
      <c r="K14" t="b">
        <f t="shared" ca="1" si="8"/>
        <v>1</v>
      </c>
      <c r="L14" t="str">
        <f t="shared" ca="1" si="0"/>
        <v>IY56 AL</v>
      </c>
      <c r="M14">
        <f t="shared" ca="1" si="1"/>
        <v>3325078621</v>
      </c>
      <c r="N14" s="3">
        <f t="shared" ca="1" si="9"/>
        <v>44196</v>
      </c>
      <c r="O14" s="3">
        <f t="shared" ca="1" si="2"/>
        <v>44196</v>
      </c>
      <c r="P14" s="3" t="str">
        <f t="shared" ca="1" si="10"/>
        <v/>
      </c>
      <c r="Q14" t="b">
        <f t="shared" ca="1" si="11"/>
        <v>0</v>
      </c>
      <c r="R14" t="b">
        <f t="shared" ca="1" si="12"/>
        <v>0</v>
      </c>
      <c r="S14" t="b">
        <f t="shared" ca="1" si="13"/>
        <v>0</v>
      </c>
      <c r="T14" t="b">
        <f t="shared" ca="1" si="14"/>
        <v>0</v>
      </c>
    </row>
    <row r="15" spans="1:20" x14ac:dyDescent="0.25">
      <c r="A15">
        <f t="shared" ca="1" si="3"/>
        <v>46539</v>
      </c>
      <c r="B15" t="str">
        <f t="shared" ca="1" si="15"/>
        <v>Q79834</v>
      </c>
      <c r="C15" s="3">
        <f t="shared" ca="1" si="4"/>
        <v>43548</v>
      </c>
      <c r="D15" t="str">
        <f t="shared" ca="1" si="5"/>
        <v>Nissan</v>
      </c>
      <c r="E15" t="s">
        <v>62</v>
      </c>
      <c r="F15" t="s">
        <v>93</v>
      </c>
      <c r="G15" t="str">
        <f t="shared" ca="1" si="6"/>
        <v>awaiting reg</v>
      </c>
      <c r="I15" s="3">
        <f t="shared" ca="1" si="16"/>
        <v>44000</v>
      </c>
      <c r="J15" s="3" t="b">
        <f t="shared" ca="1" si="7"/>
        <v>0</v>
      </c>
      <c r="K15" t="b">
        <f t="shared" ca="1" si="8"/>
        <v>1</v>
      </c>
      <c r="L15" t="str">
        <f t="shared" ca="1" si="0"/>
        <v>UI30 QY</v>
      </c>
      <c r="M15" t="str">
        <f t="shared" ca="1" si="1"/>
        <v/>
      </c>
      <c r="N15" s="3" t="str">
        <f t="shared" ca="1" si="9"/>
        <v/>
      </c>
      <c r="O15" s="3" t="str">
        <f t="shared" ca="1" si="2"/>
        <v/>
      </c>
      <c r="P15" s="3" t="str">
        <f t="shared" ca="1" si="10"/>
        <v/>
      </c>
      <c r="Q15" t="b">
        <f t="shared" ca="1" si="11"/>
        <v>0</v>
      </c>
      <c r="R15" t="b">
        <f t="shared" ca="1" si="12"/>
        <v>0</v>
      </c>
      <c r="S15" t="b">
        <f t="shared" ca="1" si="13"/>
        <v>0</v>
      </c>
      <c r="T15" t="b">
        <f t="shared" ca="1" si="14"/>
        <v>0</v>
      </c>
    </row>
    <row r="16" spans="1:20" x14ac:dyDescent="0.25">
      <c r="A16">
        <f t="shared" ca="1" si="3"/>
        <v>29211</v>
      </c>
      <c r="B16" t="str">
        <f t="shared" ca="1" si="15"/>
        <v>Q75709</v>
      </c>
      <c r="C16" s="3">
        <f t="shared" ca="1" si="4"/>
        <v>43803</v>
      </c>
      <c r="D16" t="str">
        <f t="shared" ca="1" si="5"/>
        <v>Nissan</v>
      </c>
      <c r="E16" t="s">
        <v>63</v>
      </c>
      <c r="F16" t="s">
        <v>94</v>
      </c>
      <c r="G16" t="str">
        <f t="shared" ca="1" si="6"/>
        <v>completed</v>
      </c>
      <c r="I16" s="3">
        <f t="shared" ca="1" si="16"/>
        <v>44026</v>
      </c>
      <c r="J16" s="3" t="b">
        <f t="shared" ca="1" si="7"/>
        <v>0</v>
      </c>
      <c r="K16" t="b">
        <f t="shared" ca="1" si="8"/>
        <v>1</v>
      </c>
      <c r="L16" t="str">
        <f t="shared" ca="1" si="0"/>
        <v>TX26 YY</v>
      </c>
      <c r="M16">
        <f t="shared" ca="1" si="1"/>
        <v>8896140963</v>
      </c>
      <c r="N16" s="3">
        <f t="shared" ca="1" si="9"/>
        <v>44041</v>
      </c>
      <c r="O16" s="3">
        <f t="shared" ca="1" si="2"/>
        <v>44041</v>
      </c>
      <c r="P16" s="3">
        <f t="shared" ca="1" si="10"/>
        <v>43890</v>
      </c>
      <c r="Q16" t="b">
        <f t="shared" ca="1" si="11"/>
        <v>1</v>
      </c>
      <c r="R16" t="b">
        <f t="shared" ca="1" si="12"/>
        <v>1</v>
      </c>
      <c r="S16" t="b">
        <f t="shared" ca="1" si="13"/>
        <v>1</v>
      </c>
      <c r="T16" t="b">
        <f t="shared" ca="1" si="14"/>
        <v>1</v>
      </c>
    </row>
    <row r="17" spans="1:20" x14ac:dyDescent="0.25">
      <c r="A17">
        <f t="shared" ca="1" si="3"/>
        <v>37128</v>
      </c>
      <c r="B17" t="str">
        <f t="shared" ca="1" si="15"/>
        <v>Q82141</v>
      </c>
      <c r="C17" s="3">
        <f t="shared" ca="1" si="4"/>
        <v>43584</v>
      </c>
      <c r="D17" t="str">
        <f t="shared" ca="1" si="5"/>
        <v>Nissan</v>
      </c>
      <c r="E17" t="s">
        <v>64</v>
      </c>
      <c r="F17" t="s">
        <v>95</v>
      </c>
      <c r="G17" t="str">
        <f t="shared" ca="1" si="6"/>
        <v>completed</v>
      </c>
      <c r="I17" s="3">
        <f t="shared" ca="1" si="16"/>
        <v>43987</v>
      </c>
      <c r="J17" s="3" t="b">
        <f t="shared" ca="1" si="7"/>
        <v>0</v>
      </c>
      <c r="K17" t="b">
        <f t="shared" ca="1" si="8"/>
        <v>1</v>
      </c>
      <c r="L17" t="str">
        <f t="shared" ca="1" si="0"/>
        <v>LZ27 FP</v>
      </c>
      <c r="M17">
        <f t="shared" ca="1" si="1"/>
        <v>4795363055</v>
      </c>
      <c r="N17" s="3">
        <f t="shared" ca="1" si="9"/>
        <v>44002</v>
      </c>
      <c r="O17" s="3">
        <f t="shared" ca="1" si="2"/>
        <v>44002</v>
      </c>
      <c r="P17" s="3">
        <f t="shared" ca="1" si="10"/>
        <v>43803</v>
      </c>
      <c r="Q17" t="b">
        <f t="shared" ca="1" si="11"/>
        <v>1</v>
      </c>
      <c r="R17" t="b">
        <f t="shared" ca="1" si="12"/>
        <v>1</v>
      </c>
      <c r="S17" t="b">
        <f t="shared" ca="1" si="13"/>
        <v>1</v>
      </c>
      <c r="T17" t="b">
        <f t="shared" ca="1" si="14"/>
        <v>1</v>
      </c>
    </row>
    <row r="18" spans="1:20" x14ac:dyDescent="0.25">
      <c r="A18">
        <f t="shared" ca="1" si="3"/>
        <v>12965</v>
      </c>
      <c r="B18" t="str">
        <f t="shared" ca="1" si="15"/>
        <v>Q55597</v>
      </c>
      <c r="C18" s="3">
        <f t="shared" ca="1" si="4"/>
        <v>43780</v>
      </c>
      <c r="D18" t="str">
        <f t="shared" ca="1" si="5"/>
        <v>Nissan</v>
      </c>
      <c r="E18" t="s">
        <v>65</v>
      </c>
      <c r="F18" t="s">
        <v>96</v>
      </c>
      <c r="G18" t="str">
        <f t="shared" ca="1" si="6"/>
        <v>confirmed delivery</v>
      </c>
      <c r="I18" s="3">
        <f t="shared" ca="1" si="16"/>
        <v>44020</v>
      </c>
      <c r="J18" s="3" t="b">
        <f t="shared" ca="1" si="7"/>
        <v>0</v>
      </c>
      <c r="K18" t="b">
        <f t="shared" ca="1" si="8"/>
        <v>1</v>
      </c>
      <c r="L18" t="str">
        <f t="shared" ca="1" si="0"/>
        <v>KR54 YN</v>
      </c>
      <c r="M18">
        <f t="shared" ca="1" si="1"/>
        <v>5262571573</v>
      </c>
      <c r="N18" s="3">
        <f t="shared" ca="1" si="9"/>
        <v>44035</v>
      </c>
      <c r="O18" s="3">
        <f t="shared" ca="1" si="2"/>
        <v>44035</v>
      </c>
      <c r="P18" s="3" t="str">
        <f t="shared" ca="1" si="10"/>
        <v/>
      </c>
      <c r="Q18" t="b">
        <f t="shared" ca="1" si="11"/>
        <v>0</v>
      </c>
      <c r="R18" t="b">
        <f t="shared" ca="1" si="12"/>
        <v>0</v>
      </c>
      <c r="S18" t="b">
        <f t="shared" ca="1" si="13"/>
        <v>0</v>
      </c>
      <c r="T18" t="b">
        <f t="shared" ca="1" si="14"/>
        <v>0</v>
      </c>
    </row>
    <row r="19" spans="1:20" x14ac:dyDescent="0.25">
      <c r="A19">
        <f t="shared" ca="1" si="3"/>
        <v>27794</v>
      </c>
      <c r="B19" t="str">
        <f t="shared" ca="1" si="15"/>
        <v>Q75589</v>
      </c>
      <c r="C19" s="3">
        <f t="shared" ca="1" si="4"/>
        <v>43681</v>
      </c>
      <c r="D19" t="str">
        <f t="shared" ca="1" si="5"/>
        <v>VW</v>
      </c>
      <c r="E19" t="s">
        <v>66</v>
      </c>
      <c r="F19" t="s">
        <v>97</v>
      </c>
      <c r="G19" t="str">
        <f t="shared" ca="1" si="6"/>
        <v>delivery date requested</v>
      </c>
      <c r="I19" s="3">
        <f t="shared" ca="1" si="16"/>
        <v>43993</v>
      </c>
      <c r="J19" s="3" t="b">
        <f t="shared" ca="1" si="7"/>
        <v>0</v>
      </c>
      <c r="K19" t="b">
        <f t="shared" ca="1" si="8"/>
        <v>1</v>
      </c>
      <c r="L19" t="str">
        <f t="shared" ca="1" si="0"/>
        <v>TX58 SQ</v>
      </c>
      <c r="M19">
        <f t="shared" ca="1" si="1"/>
        <v>5336854957</v>
      </c>
      <c r="N19" s="3">
        <f t="shared" ca="1" si="9"/>
        <v>44021</v>
      </c>
      <c r="O19" s="3" t="str">
        <f t="shared" ca="1" si="2"/>
        <v/>
      </c>
      <c r="P19" s="3" t="str">
        <f t="shared" ca="1" si="10"/>
        <v/>
      </c>
      <c r="Q19" t="b">
        <f t="shared" ca="1" si="11"/>
        <v>0</v>
      </c>
      <c r="R19" t="b">
        <f t="shared" ca="1" si="12"/>
        <v>0</v>
      </c>
      <c r="S19" t="b">
        <f t="shared" ca="1" si="13"/>
        <v>0</v>
      </c>
      <c r="T19" t="b">
        <f t="shared" ca="1" si="14"/>
        <v>0</v>
      </c>
    </row>
    <row r="20" spans="1:20" x14ac:dyDescent="0.25">
      <c r="A20">
        <f t="shared" ca="1" si="3"/>
        <v>37088</v>
      </c>
      <c r="B20" t="str">
        <f t="shared" ca="1" si="15"/>
        <v>Q54605</v>
      </c>
      <c r="C20" s="3">
        <f t="shared" ca="1" si="4"/>
        <v>43570</v>
      </c>
      <c r="D20" t="str">
        <f t="shared" ca="1" si="5"/>
        <v>Ford</v>
      </c>
      <c r="E20" t="s">
        <v>67</v>
      </c>
      <c r="F20" t="s">
        <v>98</v>
      </c>
      <c r="G20" t="str">
        <f t="shared" ca="1" si="6"/>
        <v>completed</v>
      </c>
      <c r="I20" s="3">
        <f t="shared" ca="1" si="16"/>
        <v>44096</v>
      </c>
      <c r="J20" s="3" t="b">
        <f t="shared" ca="1" si="7"/>
        <v>0</v>
      </c>
      <c r="K20" t="b">
        <f t="shared" ca="1" si="8"/>
        <v>1</v>
      </c>
      <c r="L20" t="str">
        <f t="shared" ca="1" si="0"/>
        <v>QZ44 KY</v>
      </c>
      <c r="M20">
        <f t="shared" ca="1" si="1"/>
        <v>4942533835</v>
      </c>
      <c r="N20" s="3">
        <f t="shared" ca="1" si="9"/>
        <v>44111</v>
      </c>
      <c r="O20" s="3">
        <f t="shared" ca="1" si="2"/>
        <v>44111</v>
      </c>
      <c r="P20" s="3">
        <f t="shared" ca="1" si="10"/>
        <v>43789</v>
      </c>
      <c r="Q20" t="b">
        <f t="shared" ca="1" si="11"/>
        <v>1</v>
      </c>
      <c r="R20" t="b">
        <f t="shared" ca="1" si="12"/>
        <v>1</v>
      </c>
      <c r="S20" t="b">
        <f t="shared" ca="1" si="13"/>
        <v>1</v>
      </c>
      <c r="T20" t="b">
        <f t="shared" ca="1" si="14"/>
        <v>1</v>
      </c>
    </row>
    <row r="21" spans="1:20" x14ac:dyDescent="0.25">
      <c r="A21">
        <f t="shared" ca="1" si="3"/>
        <v>83118</v>
      </c>
      <c r="B21" t="str">
        <f t="shared" ca="1" si="15"/>
        <v>Q83420</v>
      </c>
      <c r="C21" s="3">
        <f t="shared" ca="1" si="4"/>
        <v>43676</v>
      </c>
      <c r="D21" t="str">
        <f t="shared" ca="1" si="5"/>
        <v>Mercades</v>
      </c>
      <c r="E21" t="s">
        <v>68</v>
      </c>
      <c r="F21" t="s">
        <v>99</v>
      </c>
      <c r="G21" t="str">
        <f t="shared" ca="1" si="6"/>
        <v>global vans processing</v>
      </c>
      <c r="I21" s="3">
        <f t="shared" ca="1" si="16"/>
        <v>44051</v>
      </c>
      <c r="J21" s="3" t="b">
        <f t="shared" ca="1" si="7"/>
        <v>0</v>
      </c>
      <c r="K21" t="b">
        <f t="shared" ca="1" si="8"/>
        <v>1</v>
      </c>
      <c r="L21" t="str">
        <f t="shared" ca="1" si="0"/>
        <v>FU33 ZW</v>
      </c>
      <c r="M21">
        <f t="shared" ca="1" si="1"/>
        <v>3808721053</v>
      </c>
      <c r="N21" s="3">
        <f t="shared" ca="1" si="9"/>
        <v>44066</v>
      </c>
      <c r="O21" s="3">
        <f t="shared" ca="1" si="2"/>
        <v>44066</v>
      </c>
      <c r="P21" s="3" t="str">
        <f t="shared" ca="1" si="10"/>
        <v/>
      </c>
      <c r="Q21" t="b">
        <f t="shared" ca="1" si="11"/>
        <v>0</v>
      </c>
      <c r="R21" t="b">
        <f t="shared" ca="1" si="12"/>
        <v>0</v>
      </c>
      <c r="S21" t="b">
        <f t="shared" ca="1" si="13"/>
        <v>0</v>
      </c>
      <c r="T21" t="b">
        <f t="shared" ca="1" si="14"/>
        <v>0</v>
      </c>
    </row>
    <row r="22" spans="1:20" x14ac:dyDescent="0.25">
      <c r="A22">
        <f t="shared" ca="1" si="3"/>
        <v>72635</v>
      </c>
      <c r="B22" t="str">
        <f t="shared" ca="1" si="15"/>
        <v>Q61394</v>
      </c>
      <c r="C22" s="3">
        <f t="shared" ca="1" si="4"/>
        <v>43831</v>
      </c>
      <c r="D22" t="str">
        <f t="shared" ca="1" si="5"/>
        <v>Mercades</v>
      </c>
      <c r="E22" t="s">
        <v>69</v>
      </c>
      <c r="F22" t="s">
        <v>100</v>
      </c>
      <c r="G22" t="str">
        <f t="shared" ca="1" si="6"/>
        <v>awaiting reg</v>
      </c>
      <c r="I22" s="3">
        <f t="shared" ca="1" si="16"/>
        <v>44150</v>
      </c>
      <c r="J22" s="3" t="b">
        <f t="shared" ca="1" si="7"/>
        <v>0</v>
      </c>
      <c r="K22" t="b">
        <f t="shared" ca="1" si="8"/>
        <v>1</v>
      </c>
      <c r="L22" t="str">
        <f t="shared" ca="1" si="0"/>
        <v/>
      </c>
      <c r="M22" t="str">
        <f t="shared" ca="1" si="1"/>
        <v/>
      </c>
      <c r="N22" s="3" t="str">
        <f t="shared" ca="1" si="9"/>
        <v/>
      </c>
      <c r="O22" s="3" t="str">
        <f t="shared" ca="1" si="2"/>
        <v/>
      </c>
      <c r="P22" s="3" t="str">
        <f t="shared" ca="1" si="10"/>
        <v/>
      </c>
      <c r="Q22" t="b">
        <f t="shared" ca="1" si="11"/>
        <v>0</v>
      </c>
      <c r="R22" t="b">
        <f t="shared" ca="1" si="12"/>
        <v>0</v>
      </c>
      <c r="S22" t="b">
        <f t="shared" ca="1" si="13"/>
        <v>0</v>
      </c>
      <c r="T22" t="b">
        <f t="shared" ca="1" si="14"/>
        <v>0</v>
      </c>
    </row>
    <row r="23" spans="1:20" x14ac:dyDescent="0.25">
      <c r="A23">
        <f t="shared" ca="1" si="3"/>
        <v>93451</v>
      </c>
      <c r="B23" t="str">
        <f t="shared" ca="1" si="15"/>
        <v>Q86528</v>
      </c>
      <c r="C23" s="3">
        <f t="shared" ca="1" si="4"/>
        <v>43551</v>
      </c>
      <c r="D23" t="str">
        <f t="shared" ca="1" si="5"/>
        <v>Nissan</v>
      </c>
      <c r="E23" t="s">
        <v>70</v>
      </c>
      <c r="F23" t="s">
        <v>101</v>
      </c>
      <c r="G23" t="str">
        <f t="shared" ca="1" si="6"/>
        <v>awaiting reg</v>
      </c>
      <c r="I23" s="3">
        <f t="shared" ca="1" si="16"/>
        <v>44020</v>
      </c>
      <c r="J23" s="3" t="b">
        <f t="shared" ca="1" si="7"/>
        <v>0</v>
      </c>
      <c r="K23" t="b">
        <f t="shared" ca="1" si="8"/>
        <v>1</v>
      </c>
      <c r="L23" t="str">
        <f t="shared" ca="1" si="0"/>
        <v/>
      </c>
      <c r="M23">
        <f t="shared" ca="1" si="1"/>
        <v>3759352068</v>
      </c>
      <c r="N23" s="3" t="str">
        <f t="shared" ca="1" si="9"/>
        <v/>
      </c>
      <c r="O23" s="3" t="str">
        <f t="shared" ca="1" si="2"/>
        <v/>
      </c>
      <c r="P23" s="3" t="str">
        <f t="shared" ca="1" si="10"/>
        <v/>
      </c>
      <c r="Q23" t="b">
        <f t="shared" ca="1" si="11"/>
        <v>0</v>
      </c>
      <c r="R23" t="b">
        <f t="shared" ca="1" si="12"/>
        <v>0</v>
      </c>
      <c r="S23" t="b">
        <f t="shared" ca="1" si="13"/>
        <v>0</v>
      </c>
      <c r="T23" t="b">
        <f t="shared" ca="1" si="14"/>
        <v>0</v>
      </c>
    </row>
    <row r="24" spans="1:20" x14ac:dyDescent="0.25">
      <c r="A24">
        <f t="shared" ca="1" si="3"/>
        <v>41886</v>
      </c>
      <c r="B24" t="str">
        <f t="shared" ca="1" si="15"/>
        <v>Q42954</v>
      </c>
      <c r="C24" s="3">
        <f t="shared" ca="1" si="4"/>
        <v>43914</v>
      </c>
      <c r="D24" t="str">
        <f t="shared" ca="1" si="5"/>
        <v>Ford</v>
      </c>
      <c r="E24" t="s">
        <v>71</v>
      </c>
      <c r="F24" t="s">
        <v>102</v>
      </c>
      <c r="G24" t="str">
        <f t="shared" ca="1" si="6"/>
        <v>confirmed delivery</v>
      </c>
      <c r="I24" s="3">
        <f t="shared" ca="1" si="16"/>
        <v>43993</v>
      </c>
      <c r="J24" s="3" t="b">
        <f t="shared" ca="1" si="7"/>
        <v>0</v>
      </c>
      <c r="K24" t="b">
        <f t="shared" ca="1" si="8"/>
        <v>1</v>
      </c>
      <c r="L24" t="str">
        <f t="shared" ca="1" si="0"/>
        <v>HP6 VT</v>
      </c>
      <c r="M24">
        <f t="shared" ca="1" si="1"/>
        <v>2034726943</v>
      </c>
      <c r="N24" s="3">
        <f t="shared" ca="1" si="9"/>
        <v>44008</v>
      </c>
      <c r="O24" s="3">
        <f t="shared" ca="1" si="2"/>
        <v>44008</v>
      </c>
      <c r="P24" s="3" t="str">
        <f t="shared" ca="1" si="10"/>
        <v/>
      </c>
      <c r="Q24" t="b">
        <f t="shared" ca="1" si="11"/>
        <v>0</v>
      </c>
      <c r="R24" t="b">
        <f t="shared" ca="1" si="12"/>
        <v>1</v>
      </c>
      <c r="S24" t="b">
        <f t="shared" ca="1" si="13"/>
        <v>1</v>
      </c>
      <c r="T24" t="b">
        <f t="shared" ca="1" si="14"/>
        <v>0</v>
      </c>
    </row>
    <row r="25" spans="1:20" x14ac:dyDescent="0.25">
      <c r="A25">
        <f t="shared" ca="1" si="3"/>
        <v>86699</v>
      </c>
      <c r="B25" t="str">
        <f t="shared" ca="1" si="15"/>
        <v>Q75465</v>
      </c>
      <c r="C25" s="3">
        <f t="shared" ca="1" si="4"/>
        <v>43631</v>
      </c>
      <c r="D25" t="str">
        <f t="shared" ca="1" si="5"/>
        <v>Mercades</v>
      </c>
      <c r="E25" t="s">
        <v>72</v>
      </c>
      <c r="F25" t="s">
        <v>103</v>
      </c>
      <c r="G25" t="str">
        <f t="shared" ca="1" si="6"/>
        <v>confirmed delivery</v>
      </c>
      <c r="I25" s="3">
        <f t="shared" ca="1" si="16"/>
        <v>44140</v>
      </c>
      <c r="J25" s="3" t="b">
        <f t="shared" ca="1" si="7"/>
        <v>0</v>
      </c>
      <c r="K25" t="b">
        <f t="shared" ca="1" si="8"/>
        <v>1</v>
      </c>
      <c r="L25" t="str">
        <f t="shared" ca="1" si="0"/>
        <v>NK63 ZJ</v>
      </c>
      <c r="M25">
        <f t="shared" ca="1" si="1"/>
        <v>2541210095</v>
      </c>
      <c r="N25" s="3">
        <f t="shared" ca="1" si="9"/>
        <v>44155</v>
      </c>
      <c r="O25" s="3">
        <f t="shared" ca="1" si="2"/>
        <v>44155</v>
      </c>
      <c r="P25" s="3" t="str">
        <f t="shared" ca="1" si="10"/>
        <v/>
      </c>
      <c r="Q25" t="b">
        <f t="shared" ca="1" si="11"/>
        <v>0</v>
      </c>
      <c r="R25" t="b">
        <f t="shared" ca="1" si="12"/>
        <v>0</v>
      </c>
      <c r="S25" t="b">
        <f t="shared" ca="1" si="13"/>
        <v>0</v>
      </c>
      <c r="T25" t="b">
        <f t="shared" ca="1" si="14"/>
        <v>0</v>
      </c>
    </row>
    <row r="26" spans="1:20" x14ac:dyDescent="0.25">
      <c r="A26">
        <f t="shared" ca="1" si="3"/>
        <v>55781</v>
      </c>
      <c r="B26" t="str">
        <f t="shared" ca="1" si="15"/>
        <v>Q79264</v>
      </c>
      <c r="C26" s="3">
        <f t="shared" ca="1" si="4"/>
        <v>43492</v>
      </c>
      <c r="D26" t="str">
        <f t="shared" ca="1" si="5"/>
        <v>Mercades</v>
      </c>
      <c r="E26" t="s">
        <v>73</v>
      </c>
      <c r="F26" t="s">
        <v>104</v>
      </c>
      <c r="G26" t="str">
        <f t="shared" ca="1" si="6"/>
        <v>global vans processing</v>
      </c>
      <c r="I26" s="3">
        <f t="shared" ca="1" si="16"/>
        <v>44185</v>
      </c>
      <c r="J26" s="3" t="b">
        <f t="shared" ca="1" si="7"/>
        <v>0</v>
      </c>
      <c r="K26" t="b">
        <f t="shared" ca="1" si="8"/>
        <v>1</v>
      </c>
      <c r="L26" t="str">
        <f t="shared" ca="1" si="0"/>
        <v>IL5 OJ</v>
      </c>
      <c r="M26">
        <f t="shared" ca="1" si="1"/>
        <v>9941638294</v>
      </c>
      <c r="N26" s="3">
        <f t="shared" ca="1" si="9"/>
        <v>44200</v>
      </c>
      <c r="O26" s="3">
        <f t="shared" ca="1" si="2"/>
        <v>44200</v>
      </c>
      <c r="P26" s="3" t="str">
        <f t="shared" ca="1" si="10"/>
        <v/>
      </c>
      <c r="Q26" t="b">
        <f t="shared" ca="1" si="11"/>
        <v>0</v>
      </c>
      <c r="R26" t="b">
        <f t="shared" ca="1" si="12"/>
        <v>0</v>
      </c>
      <c r="S26" t="b">
        <f t="shared" ca="1" si="13"/>
        <v>0</v>
      </c>
      <c r="T26" t="b">
        <f t="shared" ca="1" si="14"/>
        <v>0</v>
      </c>
    </row>
    <row r="27" spans="1:20" x14ac:dyDescent="0.25">
      <c r="A27">
        <f t="shared" ca="1" si="3"/>
        <v>26418</v>
      </c>
      <c r="B27" t="str">
        <f t="shared" ca="1" si="15"/>
        <v>Q33197</v>
      </c>
      <c r="C27" s="3">
        <f t="shared" ca="1" si="4"/>
        <v>43534</v>
      </c>
      <c r="D27" t="str">
        <f t="shared" ca="1" si="5"/>
        <v>VW</v>
      </c>
      <c r="E27" t="s">
        <v>74</v>
      </c>
      <c r="F27" t="s">
        <v>105</v>
      </c>
      <c r="G27" t="str">
        <f t="shared" ca="1" si="6"/>
        <v>delivery date requested</v>
      </c>
      <c r="I27" s="3">
        <f t="shared" ca="1" si="16"/>
        <v>43985</v>
      </c>
      <c r="J27" s="3" t="b">
        <f t="shared" ca="1" si="7"/>
        <v>0</v>
      </c>
      <c r="K27" t="b">
        <f t="shared" ca="1" si="8"/>
        <v>1</v>
      </c>
      <c r="L27" t="str">
        <f t="shared" ca="1" si="0"/>
        <v>OP33 IJ</v>
      </c>
      <c r="M27">
        <f t="shared" ca="1" si="1"/>
        <v>6026547861</v>
      </c>
      <c r="N27" s="3">
        <f t="shared" ca="1" si="9"/>
        <v>44011</v>
      </c>
      <c r="O27" s="3" t="str">
        <f t="shared" ca="1" si="2"/>
        <v/>
      </c>
      <c r="P27" s="3" t="str">
        <f t="shared" ca="1" si="10"/>
        <v/>
      </c>
      <c r="Q27" t="b">
        <f t="shared" ca="1" si="11"/>
        <v>0</v>
      </c>
      <c r="R27" t="b">
        <f t="shared" ca="1" si="12"/>
        <v>0</v>
      </c>
      <c r="S27" t="b">
        <f t="shared" ca="1" si="13"/>
        <v>0</v>
      </c>
      <c r="T27" t="b">
        <f t="shared" ca="1" si="14"/>
        <v>0</v>
      </c>
    </row>
    <row r="28" spans="1:20" x14ac:dyDescent="0.25">
      <c r="A28">
        <f t="shared" ca="1" si="3"/>
        <v>12799</v>
      </c>
      <c r="B28" t="str">
        <f t="shared" ca="1" si="15"/>
        <v>Q56090</v>
      </c>
      <c r="C28" s="3">
        <f t="shared" ca="1" si="4"/>
        <v>43747</v>
      </c>
      <c r="D28" t="str">
        <f t="shared" ca="1" si="5"/>
        <v>Ford</v>
      </c>
      <c r="E28" t="s">
        <v>75</v>
      </c>
      <c r="F28" t="s">
        <v>106</v>
      </c>
      <c r="G28" t="str">
        <f t="shared" ca="1" si="6"/>
        <v>global vans processing</v>
      </c>
      <c r="I28" s="3">
        <f t="shared" ca="1" si="16"/>
        <v>44051</v>
      </c>
      <c r="J28" s="3" t="b">
        <f t="shared" ca="1" si="7"/>
        <v>0</v>
      </c>
      <c r="K28" t="b">
        <f t="shared" ca="1" si="8"/>
        <v>1</v>
      </c>
      <c r="L28" t="str">
        <f t="shared" ca="1" si="0"/>
        <v>EJ42 QS</v>
      </c>
      <c r="M28">
        <f t="shared" ca="1" si="1"/>
        <v>2733815950</v>
      </c>
      <c r="N28" s="3">
        <f t="shared" ca="1" si="9"/>
        <v>44066</v>
      </c>
      <c r="O28" s="3">
        <f t="shared" ca="1" si="2"/>
        <v>44066</v>
      </c>
      <c r="P28" s="3" t="str">
        <f t="shared" ca="1" si="10"/>
        <v/>
      </c>
      <c r="Q28" t="b">
        <f t="shared" ca="1" si="11"/>
        <v>0</v>
      </c>
      <c r="R28" t="b">
        <f t="shared" ca="1" si="12"/>
        <v>0</v>
      </c>
      <c r="S28" t="b">
        <f t="shared" ca="1" si="13"/>
        <v>0</v>
      </c>
      <c r="T28" t="b">
        <f t="shared" ca="1" si="14"/>
        <v>0</v>
      </c>
    </row>
    <row r="29" spans="1:20" x14ac:dyDescent="0.25">
      <c r="A29">
        <f t="shared" ca="1" si="3"/>
        <v>19263</v>
      </c>
      <c r="B29" t="str">
        <f t="shared" ca="1" si="15"/>
        <v>Q75876</v>
      </c>
      <c r="C29" s="3">
        <f t="shared" ca="1" si="4"/>
        <v>43889</v>
      </c>
      <c r="D29" t="str">
        <f t="shared" ca="1" si="5"/>
        <v>Ford</v>
      </c>
      <c r="E29" t="s">
        <v>76</v>
      </c>
      <c r="F29" t="s">
        <v>107</v>
      </c>
      <c r="G29" t="str">
        <f t="shared" ca="1" si="6"/>
        <v>confirmed delivery</v>
      </c>
      <c r="I29" s="3">
        <f t="shared" ca="1" si="16"/>
        <v>44188</v>
      </c>
      <c r="J29" s="3" t="b">
        <f t="shared" ca="1" si="7"/>
        <v>0</v>
      </c>
      <c r="K29" t="b">
        <f t="shared" ca="1" si="8"/>
        <v>1</v>
      </c>
      <c r="L29" t="str">
        <f t="shared" ca="1" si="0"/>
        <v>EE13 CH</v>
      </c>
      <c r="M29">
        <f t="shared" ca="1" si="1"/>
        <v>4909425798</v>
      </c>
      <c r="N29" s="3">
        <f t="shared" ca="1" si="9"/>
        <v>44203</v>
      </c>
      <c r="O29" s="3">
        <f t="shared" ca="1" si="2"/>
        <v>44203</v>
      </c>
      <c r="P29" s="3" t="str">
        <f t="shared" ca="1" si="10"/>
        <v/>
      </c>
      <c r="Q29" t="b">
        <f t="shared" ca="1" si="11"/>
        <v>0</v>
      </c>
      <c r="R29" t="b">
        <f t="shared" ca="1" si="12"/>
        <v>0</v>
      </c>
      <c r="S29" t="b">
        <f t="shared" ca="1" si="13"/>
        <v>0</v>
      </c>
      <c r="T29" t="b">
        <f t="shared" ca="1" si="14"/>
        <v>0</v>
      </c>
    </row>
    <row r="30" spans="1:20" x14ac:dyDescent="0.25">
      <c r="A30">
        <f t="shared" ca="1" si="3"/>
        <v>13437</v>
      </c>
      <c r="B30" t="str">
        <f t="shared" ca="1" si="15"/>
        <v>Q48672</v>
      </c>
      <c r="C30" s="3">
        <f t="shared" ca="1" si="4"/>
        <v>43583</v>
      </c>
      <c r="D30" t="str">
        <f t="shared" ca="1" si="5"/>
        <v>VW</v>
      </c>
      <c r="E30" t="s">
        <v>77</v>
      </c>
      <c r="F30" t="s">
        <v>108</v>
      </c>
      <c r="G30" t="str">
        <f t="shared" ca="1" si="6"/>
        <v>confirmed delivery</v>
      </c>
      <c r="I30" s="3">
        <f t="shared" ca="1" si="16"/>
        <v>44027</v>
      </c>
      <c r="J30" s="3" t="b">
        <f t="shared" ca="1" si="7"/>
        <v>0</v>
      </c>
      <c r="K30" t="b">
        <f t="shared" ca="1" si="8"/>
        <v>1</v>
      </c>
      <c r="L30" t="str">
        <f t="shared" ca="1" si="0"/>
        <v>FC9 LQ</v>
      </c>
      <c r="M30">
        <f t="shared" ca="1" si="1"/>
        <v>1362349556</v>
      </c>
      <c r="N30" s="3">
        <f t="shared" ca="1" si="9"/>
        <v>44042</v>
      </c>
      <c r="O30" s="3">
        <f t="shared" ca="1" si="2"/>
        <v>44042</v>
      </c>
      <c r="P30" s="3">
        <f t="shared" ca="1" si="10"/>
        <v>43664</v>
      </c>
      <c r="Q30" t="b">
        <f t="shared" ca="1" si="11"/>
        <v>0</v>
      </c>
      <c r="R30" t="b">
        <f t="shared" ca="1" si="12"/>
        <v>0</v>
      </c>
      <c r="S30" t="b">
        <f t="shared" ca="1" si="13"/>
        <v>0</v>
      </c>
      <c r="T30" t="b">
        <f t="shared" ca="1" si="14"/>
        <v>0</v>
      </c>
    </row>
    <row r="31" spans="1:20" x14ac:dyDescent="0.25">
      <c r="A31">
        <f t="shared" ca="1" si="3"/>
        <v>33226</v>
      </c>
      <c r="B31" t="str">
        <f t="shared" ca="1" si="15"/>
        <v>Q49666</v>
      </c>
      <c r="C31" s="3">
        <f t="shared" ca="1" si="4"/>
        <v>43707</v>
      </c>
      <c r="D31" t="str">
        <f t="shared" ca="1" si="5"/>
        <v>Ford</v>
      </c>
      <c r="E31" t="s">
        <v>78</v>
      </c>
      <c r="F31" t="s">
        <v>109</v>
      </c>
      <c r="G31" t="str">
        <f t="shared" ca="1" si="6"/>
        <v>confirmed delivery</v>
      </c>
      <c r="I31" s="3">
        <f t="shared" ca="1" si="16"/>
        <v>44063</v>
      </c>
      <c r="J31" s="3" t="b">
        <f t="shared" ca="1" si="7"/>
        <v>0</v>
      </c>
      <c r="K31" t="b">
        <f t="shared" ca="1" si="8"/>
        <v>1</v>
      </c>
      <c r="L31" t="str">
        <f t="shared" ca="1" si="0"/>
        <v>OY28 MQ</v>
      </c>
      <c r="M31">
        <f t="shared" ca="1" si="1"/>
        <v>9247889527</v>
      </c>
      <c r="N31" s="3">
        <f t="shared" ca="1" si="9"/>
        <v>44078</v>
      </c>
      <c r="O31" s="3">
        <f t="shared" ca="1" si="2"/>
        <v>44078</v>
      </c>
      <c r="P31" s="3" t="str">
        <f t="shared" ca="1" si="10"/>
        <v/>
      </c>
      <c r="Q31" t="b">
        <f t="shared" ca="1" si="11"/>
        <v>0</v>
      </c>
      <c r="R31" t="b">
        <f t="shared" ca="1" si="12"/>
        <v>0</v>
      </c>
      <c r="S31" t="b">
        <f t="shared" ca="1" si="13"/>
        <v>0</v>
      </c>
      <c r="T31" t="b">
        <f t="shared" ca="1" si="14"/>
        <v>0</v>
      </c>
    </row>
    <row r="32" spans="1:20" x14ac:dyDescent="0.25">
      <c r="A32">
        <f t="shared" ca="1" si="3"/>
        <v>34159</v>
      </c>
      <c r="B32" t="str">
        <f t="shared" ca="1" si="15"/>
        <v>Q22296</v>
      </c>
      <c r="C32" s="3">
        <f t="shared" ca="1" si="4"/>
        <v>43752</v>
      </c>
      <c r="D32" t="str">
        <f t="shared" ca="1" si="5"/>
        <v>Ford</v>
      </c>
      <c r="E32" t="s">
        <v>79</v>
      </c>
      <c r="F32" t="s">
        <v>110</v>
      </c>
      <c r="G32" t="str">
        <f t="shared" ca="1" si="6"/>
        <v>completed</v>
      </c>
      <c r="I32" s="3">
        <f t="shared" ca="1" si="16"/>
        <v>43985</v>
      </c>
      <c r="J32" s="3" t="b">
        <f t="shared" ca="1" si="7"/>
        <v>0</v>
      </c>
      <c r="K32" t="b">
        <f t="shared" ca="1" si="8"/>
        <v>1</v>
      </c>
      <c r="L32" t="str">
        <f t="shared" ca="1" si="0"/>
        <v>JG59 ZK</v>
      </c>
      <c r="M32">
        <f t="shared" ca="1" si="1"/>
        <v>2603347671</v>
      </c>
      <c r="N32" s="3">
        <f t="shared" ca="1" si="9"/>
        <v>44000</v>
      </c>
      <c r="O32" s="3">
        <f t="shared" ca="1" si="2"/>
        <v>44000</v>
      </c>
      <c r="P32" s="3">
        <f t="shared" ca="1" si="10"/>
        <v>43814</v>
      </c>
      <c r="Q32" t="b">
        <f t="shared" ca="1" si="11"/>
        <v>1</v>
      </c>
      <c r="R32" t="b">
        <f t="shared" ca="1" si="12"/>
        <v>1</v>
      </c>
      <c r="S32" t="b">
        <f t="shared" ca="1" si="13"/>
        <v>1</v>
      </c>
      <c r="T32" t="b">
        <f t="shared" ca="1" si="14"/>
        <v>1</v>
      </c>
    </row>
    <row r="33" spans="1:20" x14ac:dyDescent="0.25">
      <c r="A33">
        <f t="shared" ca="1" si="3"/>
        <v>81795</v>
      </c>
      <c r="B33" t="str">
        <f t="shared" ca="1" si="15"/>
        <v>Q13146</v>
      </c>
      <c r="C33" s="3">
        <f t="shared" ca="1" si="4"/>
        <v>43794</v>
      </c>
      <c r="D33" t="str">
        <f t="shared" ca="1" si="5"/>
        <v>Mercades</v>
      </c>
      <c r="E33" t="s">
        <v>111</v>
      </c>
      <c r="F33" t="s">
        <v>208</v>
      </c>
      <c r="G33" t="str">
        <f t="shared" ca="1" si="6"/>
        <v>awaiting reg</v>
      </c>
      <c r="I33" s="3">
        <f t="shared" ca="1" si="16"/>
        <v>44180</v>
      </c>
      <c r="J33" s="3" t="b">
        <f t="shared" ca="1" si="7"/>
        <v>0</v>
      </c>
      <c r="K33" t="b">
        <f t="shared" ca="1" si="8"/>
        <v>1</v>
      </c>
      <c r="L33" t="str">
        <f t="shared" ca="1" si="0"/>
        <v>NL57 HG</v>
      </c>
      <c r="M33" t="str">
        <f t="shared" ca="1" si="1"/>
        <v/>
      </c>
      <c r="N33" s="3" t="str">
        <f t="shared" ca="1" si="9"/>
        <v/>
      </c>
      <c r="O33" s="3" t="str">
        <f t="shared" ca="1" si="2"/>
        <v/>
      </c>
      <c r="P33" s="3" t="str">
        <f t="shared" ca="1" si="10"/>
        <v/>
      </c>
      <c r="Q33" t="b">
        <f t="shared" ca="1" si="11"/>
        <v>0</v>
      </c>
      <c r="R33" t="b">
        <f t="shared" ca="1" si="12"/>
        <v>0</v>
      </c>
      <c r="S33" t="b">
        <f t="shared" ca="1" si="13"/>
        <v>0</v>
      </c>
      <c r="T33" t="b">
        <f t="shared" ca="1" si="14"/>
        <v>0</v>
      </c>
    </row>
    <row r="34" spans="1:20" x14ac:dyDescent="0.25">
      <c r="A34">
        <f t="shared" ca="1" si="3"/>
        <v>34831</v>
      </c>
      <c r="B34" t="str">
        <f t="shared" ca="1" si="15"/>
        <v>Q80527</v>
      </c>
      <c r="C34" s="3">
        <f t="shared" ca="1" si="4"/>
        <v>43656</v>
      </c>
      <c r="D34" t="str">
        <f t="shared" ca="1" si="5"/>
        <v>Ford</v>
      </c>
      <c r="E34" t="s">
        <v>112</v>
      </c>
      <c r="F34" t="s">
        <v>209</v>
      </c>
      <c r="G34" t="str">
        <f t="shared" ca="1" si="6"/>
        <v>completed</v>
      </c>
      <c r="I34" s="3">
        <f t="shared" ca="1" si="16"/>
        <v>44046</v>
      </c>
      <c r="J34" s="3" t="b">
        <f t="shared" ca="1" si="7"/>
        <v>0</v>
      </c>
      <c r="K34" t="b">
        <f t="shared" ref="K34:K65" ca="1" si="17">IF(AND(G34="new",I34&lt;&gt;""),FALSE,IF(AND(G34="new",I34=""),CHOOSE(RANDBETWEEN(1,2),TRUE,FALSE),TRUE))</f>
        <v>1</v>
      </c>
      <c r="L34" t="str">
        <f t="shared" ref="L34:L65" ca="1" si="18">IF(G34="awaiting reg",CHOOSE(RANDBETWEEN(1,2), CHAR(RANDBETWEEN(65,90))&amp;CHAR(RANDBETWEEN(65,90))&amp;RANDBETWEEN(0,68)&amp;" "&amp;CHAR(RANDBETWEEN(65,90))&amp;CHAR(RANDBETWEEN(65,90)),""),IF(G34="new","",CHAR(RANDBETWEEN(65,90))&amp;CHAR(RANDBETWEEN(65,90))&amp;RANDBETWEEN(0,68)&amp;" "&amp;CHAR(RANDBETWEEN(65,90))&amp;CHAR(RANDBETWEEN(65,90))))</f>
        <v>BB64 WE</v>
      </c>
      <c r="M34">
        <f t="shared" ref="M34:M65" ca="1" si="19">IF(G34="new","",IF(AND(G34="awaiting reg",L34&lt;&gt;""),"",IF(AND(G34="awaiting reg",L34=""),CHOOSE(RANDBETWEEN(1,2),"",RANDBETWEEN(1111111111,9999999999)),RANDBETWEEN(1111111111,9999999999))))</f>
        <v>2112677864</v>
      </c>
      <c r="N34" s="3">
        <f t="shared" ca="1" si="9"/>
        <v>44061</v>
      </c>
      <c r="O34" s="3">
        <f t="shared" ref="O34:O65" ca="1" si="20">IF(OR(G34="new",G34="awaiting reg", G34="delivery date requested"), "", I34+15)</f>
        <v>44061</v>
      </c>
      <c r="P34" s="3">
        <f t="shared" ca="1" si="10"/>
        <v>43854</v>
      </c>
      <c r="Q34" t="b">
        <f t="shared" ca="1" si="11"/>
        <v>1</v>
      </c>
      <c r="R34" t="b">
        <f t="shared" ca="1" si="12"/>
        <v>1</v>
      </c>
      <c r="S34" t="b">
        <f t="shared" ca="1" si="13"/>
        <v>1</v>
      </c>
      <c r="T34" t="b">
        <f t="shared" ca="1" si="14"/>
        <v>1</v>
      </c>
    </row>
    <row r="35" spans="1:20" x14ac:dyDescent="0.25">
      <c r="A35">
        <f t="shared" ca="1" si="3"/>
        <v>48256</v>
      </c>
      <c r="B35" t="str">
        <f t="shared" ca="1" si="15"/>
        <v>Q22534</v>
      </c>
      <c r="C35" s="3">
        <f t="shared" ca="1" si="4"/>
        <v>43514</v>
      </c>
      <c r="D35" t="str">
        <f t="shared" ca="1" si="5"/>
        <v>Nissan</v>
      </c>
      <c r="E35" t="s">
        <v>113</v>
      </c>
      <c r="F35" t="s">
        <v>210</v>
      </c>
      <c r="G35" t="str">
        <f t="shared" ca="1" si="6"/>
        <v>delivery date requested</v>
      </c>
      <c r="I35" s="3">
        <f t="shared" ca="1" si="16"/>
        <v>43989</v>
      </c>
      <c r="J35" s="3" t="b">
        <f t="shared" ca="1" si="7"/>
        <v>0</v>
      </c>
      <c r="K35" t="b">
        <f t="shared" ca="1" si="17"/>
        <v>1</v>
      </c>
      <c r="L35" t="str">
        <f t="shared" ca="1" si="18"/>
        <v>HY57 SL</v>
      </c>
      <c r="M35">
        <f t="shared" ca="1" si="19"/>
        <v>3850981375</v>
      </c>
      <c r="N35" s="3">
        <f t="shared" ca="1" si="9"/>
        <v>44070</v>
      </c>
      <c r="O35" s="3" t="str">
        <f t="shared" ca="1" si="20"/>
        <v/>
      </c>
      <c r="P35" s="3" t="str">
        <f t="shared" ca="1" si="10"/>
        <v/>
      </c>
      <c r="Q35" t="b">
        <f t="shared" ca="1" si="11"/>
        <v>0</v>
      </c>
      <c r="R35" t="b">
        <f t="shared" ca="1" si="12"/>
        <v>0</v>
      </c>
      <c r="S35" t="b">
        <f t="shared" ca="1" si="13"/>
        <v>0</v>
      </c>
      <c r="T35" t="b">
        <f t="shared" ca="1" si="14"/>
        <v>0</v>
      </c>
    </row>
    <row r="36" spans="1:20" x14ac:dyDescent="0.25">
      <c r="A36">
        <f t="shared" ca="1" si="3"/>
        <v>16975</v>
      </c>
      <c r="B36" t="str">
        <f t="shared" ca="1" si="15"/>
        <v>Q36966</v>
      </c>
      <c r="C36" s="3">
        <f t="shared" ca="1" si="4"/>
        <v>43487</v>
      </c>
      <c r="D36" t="str">
        <f t="shared" ca="1" si="5"/>
        <v>VW</v>
      </c>
      <c r="E36" t="s">
        <v>114</v>
      </c>
      <c r="F36" t="s">
        <v>211</v>
      </c>
      <c r="G36" t="str">
        <f t="shared" ca="1" si="6"/>
        <v>completed</v>
      </c>
      <c r="I36" s="3">
        <f t="shared" ca="1" si="16"/>
        <v>44177</v>
      </c>
      <c r="J36" s="3" t="b">
        <f t="shared" ca="1" si="7"/>
        <v>0</v>
      </c>
      <c r="K36" t="b">
        <f t="shared" ca="1" si="17"/>
        <v>1</v>
      </c>
      <c r="L36" t="str">
        <f t="shared" ca="1" si="18"/>
        <v>KA9 CT</v>
      </c>
      <c r="M36">
        <f t="shared" ca="1" si="19"/>
        <v>5138034661</v>
      </c>
      <c r="N36" s="3">
        <f t="shared" ca="1" si="9"/>
        <v>44192</v>
      </c>
      <c r="O36" s="3">
        <f t="shared" ca="1" si="20"/>
        <v>44192</v>
      </c>
      <c r="P36" s="3">
        <f t="shared" ca="1" si="10"/>
        <v>43501</v>
      </c>
      <c r="Q36" t="b">
        <f t="shared" ca="1" si="11"/>
        <v>1</v>
      </c>
      <c r="R36" t="b">
        <f t="shared" ca="1" si="12"/>
        <v>1</v>
      </c>
      <c r="S36" t="b">
        <f t="shared" ca="1" si="13"/>
        <v>1</v>
      </c>
      <c r="T36" t="b">
        <f t="shared" ca="1" si="14"/>
        <v>1</v>
      </c>
    </row>
    <row r="37" spans="1:20" x14ac:dyDescent="0.25">
      <c r="A37">
        <f t="shared" ca="1" si="3"/>
        <v>16895</v>
      </c>
      <c r="B37" t="str">
        <f t="shared" ca="1" si="15"/>
        <v>Q95492</v>
      </c>
      <c r="C37" s="3">
        <f t="shared" ca="1" si="4"/>
        <v>43566</v>
      </c>
      <c r="D37" t="str">
        <f t="shared" ca="1" si="5"/>
        <v>Ford</v>
      </c>
      <c r="E37" t="s">
        <v>115</v>
      </c>
      <c r="F37" t="s">
        <v>212</v>
      </c>
      <c r="G37" t="str">
        <f t="shared" ca="1" si="6"/>
        <v>global vans processing</v>
      </c>
      <c r="I37" s="3">
        <f t="shared" ca="1" si="16"/>
        <v>44183</v>
      </c>
      <c r="J37" s="3" t="b">
        <f t="shared" ca="1" si="7"/>
        <v>0</v>
      </c>
      <c r="K37" t="b">
        <f t="shared" ca="1" si="17"/>
        <v>1</v>
      </c>
      <c r="L37" t="str">
        <f t="shared" ca="1" si="18"/>
        <v>MC67 UF</v>
      </c>
      <c r="M37">
        <f t="shared" ca="1" si="19"/>
        <v>9864305664</v>
      </c>
      <c r="N37" s="3">
        <f t="shared" ca="1" si="9"/>
        <v>44198</v>
      </c>
      <c r="O37" s="3">
        <f t="shared" ca="1" si="20"/>
        <v>44198</v>
      </c>
      <c r="P37" s="3" t="str">
        <f t="shared" ca="1" si="10"/>
        <v/>
      </c>
      <c r="Q37" t="b">
        <f t="shared" ca="1" si="11"/>
        <v>0</v>
      </c>
      <c r="R37" t="b">
        <f t="shared" ca="1" si="12"/>
        <v>0</v>
      </c>
      <c r="S37" t="b">
        <f t="shared" ca="1" si="13"/>
        <v>0</v>
      </c>
      <c r="T37" t="b">
        <f t="shared" ca="1" si="14"/>
        <v>0</v>
      </c>
    </row>
    <row r="38" spans="1:20" x14ac:dyDescent="0.25">
      <c r="A38">
        <f t="shared" ca="1" si="3"/>
        <v>41765</v>
      </c>
      <c r="B38" t="str">
        <f t="shared" ca="1" si="15"/>
        <v>Q63787</v>
      </c>
      <c r="C38" s="3">
        <f t="shared" ca="1" si="4"/>
        <v>43742</v>
      </c>
      <c r="D38" t="str">
        <f t="shared" ca="1" si="5"/>
        <v>VW</v>
      </c>
      <c r="E38" t="s">
        <v>116</v>
      </c>
      <c r="F38" t="s">
        <v>213</v>
      </c>
      <c r="G38" t="str">
        <f t="shared" ca="1" si="6"/>
        <v>global vans processing</v>
      </c>
      <c r="I38" s="3">
        <f t="shared" ca="1" si="16"/>
        <v>44166</v>
      </c>
      <c r="J38" s="3" t="b">
        <f t="shared" ca="1" si="7"/>
        <v>0</v>
      </c>
      <c r="K38" t="b">
        <f t="shared" ca="1" si="17"/>
        <v>1</v>
      </c>
      <c r="L38" t="str">
        <f t="shared" ca="1" si="18"/>
        <v>FM0 FB</v>
      </c>
      <c r="M38">
        <f t="shared" ca="1" si="19"/>
        <v>4071178109</v>
      </c>
      <c r="N38" s="3">
        <f t="shared" ca="1" si="9"/>
        <v>44181</v>
      </c>
      <c r="O38" s="3">
        <f t="shared" ca="1" si="20"/>
        <v>44181</v>
      </c>
      <c r="P38" s="3" t="str">
        <f t="shared" ca="1" si="10"/>
        <v/>
      </c>
      <c r="Q38" t="b">
        <f t="shared" ca="1" si="11"/>
        <v>0</v>
      </c>
      <c r="R38" t="b">
        <f t="shared" ca="1" si="12"/>
        <v>0</v>
      </c>
      <c r="S38" t="b">
        <f t="shared" ca="1" si="13"/>
        <v>0</v>
      </c>
      <c r="T38" t="b">
        <f t="shared" ca="1" si="14"/>
        <v>0</v>
      </c>
    </row>
    <row r="39" spans="1:20" x14ac:dyDescent="0.25">
      <c r="A39">
        <f t="shared" ca="1" si="3"/>
        <v>33046</v>
      </c>
      <c r="B39" t="str">
        <f t="shared" ca="1" si="15"/>
        <v>Q56744</v>
      </c>
      <c r="C39" s="3">
        <f t="shared" ca="1" si="4"/>
        <v>43781</v>
      </c>
      <c r="D39" t="str">
        <f t="shared" ca="1" si="5"/>
        <v>Mercades</v>
      </c>
      <c r="E39" t="s">
        <v>117</v>
      </c>
      <c r="F39" t="s">
        <v>214</v>
      </c>
      <c r="G39" t="str">
        <f t="shared" ca="1" si="6"/>
        <v>confirmed delivery</v>
      </c>
      <c r="I39" s="3">
        <f t="shared" ca="1" si="16"/>
        <v>44148</v>
      </c>
      <c r="J39" s="3" t="b">
        <f t="shared" ca="1" si="7"/>
        <v>0</v>
      </c>
      <c r="K39" t="b">
        <f t="shared" ca="1" si="17"/>
        <v>1</v>
      </c>
      <c r="L39" t="str">
        <f t="shared" ca="1" si="18"/>
        <v>UV46 UF</v>
      </c>
      <c r="M39">
        <f t="shared" ca="1" si="19"/>
        <v>7216899148</v>
      </c>
      <c r="N39" s="3">
        <f t="shared" ca="1" si="9"/>
        <v>44163</v>
      </c>
      <c r="O39" s="3">
        <f t="shared" ca="1" si="20"/>
        <v>44163</v>
      </c>
      <c r="P39" s="3" t="str">
        <f t="shared" ca="1" si="10"/>
        <v/>
      </c>
      <c r="Q39" t="b">
        <f t="shared" ca="1" si="11"/>
        <v>0</v>
      </c>
      <c r="R39" t="b">
        <f t="shared" ca="1" si="12"/>
        <v>1</v>
      </c>
      <c r="S39" t="b">
        <f t="shared" ca="1" si="13"/>
        <v>0</v>
      </c>
      <c r="T39" t="b">
        <f t="shared" ca="1" si="14"/>
        <v>0</v>
      </c>
    </row>
    <row r="40" spans="1:20" x14ac:dyDescent="0.25">
      <c r="A40" t="str">
        <f t="shared" ca="1" si="3"/>
        <v/>
      </c>
      <c r="B40" t="str">
        <f t="shared" ca="1" si="15"/>
        <v>Q38077</v>
      </c>
      <c r="C40" s="3">
        <f t="shared" ca="1" si="4"/>
        <v>43900</v>
      </c>
      <c r="D40" t="str">
        <f t="shared" ca="1" si="5"/>
        <v>Nissan</v>
      </c>
      <c r="E40" t="s">
        <v>118</v>
      </c>
      <c r="F40" t="s">
        <v>215</v>
      </c>
      <c r="G40" t="str">
        <f t="shared" ca="1" si="6"/>
        <v>new</v>
      </c>
      <c r="I40" s="3">
        <f t="shared" ca="1" si="16"/>
        <v>44041</v>
      </c>
      <c r="J40" s="3" t="b">
        <f t="shared" ca="1" si="7"/>
        <v>1</v>
      </c>
      <c r="K40" t="b">
        <f t="shared" ca="1" si="17"/>
        <v>0</v>
      </c>
      <c r="L40" t="str">
        <f t="shared" ca="1" si="18"/>
        <v/>
      </c>
      <c r="M40" t="str">
        <f t="shared" ca="1" si="19"/>
        <v/>
      </c>
      <c r="N40" s="3" t="str">
        <f t="shared" ca="1" si="9"/>
        <v/>
      </c>
      <c r="O40" s="3" t="str">
        <f t="shared" ca="1" si="20"/>
        <v/>
      </c>
      <c r="P40" s="3" t="str">
        <f t="shared" ca="1" si="10"/>
        <v/>
      </c>
      <c r="Q40" t="b">
        <f t="shared" ca="1" si="11"/>
        <v>0</v>
      </c>
      <c r="R40" t="b">
        <f t="shared" ca="1" si="12"/>
        <v>0</v>
      </c>
      <c r="S40" t="b">
        <f t="shared" ca="1" si="13"/>
        <v>0</v>
      </c>
      <c r="T40" t="b">
        <f t="shared" ca="1" si="14"/>
        <v>0</v>
      </c>
    </row>
    <row r="41" spans="1:20" x14ac:dyDescent="0.25">
      <c r="A41">
        <f t="shared" ca="1" si="3"/>
        <v>70405</v>
      </c>
      <c r="B41" t="str">
        <f t="shared" ca="1" si="15"/>
        <v>Q82996</v>
      </c>
      <c r="C41" s="3">
        <f t="shared" ca="1" si="4"/>
        <v>43914</v>
      </c>
      <c r="D41" t="str">
        <f t="shared" ca="1" si="5"/>
        <v>Mercades</v>
      </c>
      <c r="E41" t="s">
        <v>119</v>
      </c>
      <c r="F41" t="s">
        <v>216</v>
      </c>
      <c r="G41" t="str">
        <f t="shared" ca="1" si="6"/>
        <v>awaiting reg</v>
      </c>
      <c r="I41" s="3">
        <f t="shared" ca="1" si="16"/>
        <v>44179</v>
      </c>
      <c r="J41" s="3" t="b">
        <f t="shared" ca="1" si="7"/>
        <v>0</v>
      </c>
      <c r="K41" t="b">
        <f t="shared" ca="1" si="17"/>
        <v>1</v>
      </c>
      <c r="L41" t="str">
        <f t="shared" ca="1" si="18"/>
        <v/>
      </c>
      <c r="M41">
        <f t="shared" ca="1" si="19"/>
        <v>5389259596</v>
      </c>
      <c r="N41" s="3" t="str">
        <f t="shared" ca="1" si="9"/>
        <v/>
      </c>
      <c r="O41" s="3" t="str">
        <f t="shared" ca="1" si="20"/>
        <v/>
      </c>
      <c r="P41" s="3" t="str">
        <f t="shared" ca="1" si="10"/>
        <v/>
      </c>
      <c r="Q41" t="b">
        <f t="shared" ca="1" si="11"/>
        <v>0</v>
      </c>
      <c r="R41" t="b">
        <f t="shared" ca="1" si="12"/>
        <v>0</v>
      </c>
      <c r="S41" t="b">
        <f t="shared" ca="1" si="13"/>
        <v>0</v>
      </c>
      <c r="T41" t="b">
        <f t="shared" ca="1" si="14"/>
        <v>0</v>
      </c>
    </row>
    <row r="42" spans="1:20" x14ac:dyDescent="0.25">
      <c r="A42">
        <f t="shared" ca="1" si="3"/>
        <v>53823</v>
      </c>
      <c r="B42" t="str">
        <f t="shared" ca="1" si="15"/>
        <v>Q97266</v>
      </c>
      <c r="C42" s="3">
        <f t="shared" ca="1" si="4"/>
        <v>43467</v>
      </c>
      <c r="D42" t="str">
        <f t="shared" ca="1" si="5"/>
        <v>Nissan</v>
      </c>
      <c r="E42" t="s">
        <v>120</v>
      </c>
      <c r="F42" t="s">
        <v>217</v>
      </c>
      <c r="G42" t="str">
        <f t="shared" ca="1" si="6"/>
        <v>completed</v>
      </c>
      <c r="I42" s="3">
        <f t="shared" ca="1" si="16"/>
        <v>44146</v>
      </c>
      <c r="J42" s="3" t="b">
        <f t="shared" ca="1" si="7"/>
        <v>0</v>
      </c>
      <c r="K42" t="b">
        <f t="shared" ca="1" si="17"/>
        <v>1</v>
      </c>
      <c r="L42" t="str">
        <f t="shared" ca="1" si="18"/>
        <v>ZI11 VS</v>
      </c>
      <c r="M42">
        <f t="shared" ca="1" si="19"/>
        <v>5978943342</v>
      </c>
      <c r="N42" s="3">
        <f t="shared" ca="1" si="9"/>
        <v>44161</v>
      </c>
      <c r="O42" s="3">
        <f t="shared" ca="1" si="20"/>
        <v>44161</v>
      </c>
      <c r="P42" s="3">
        <f t="shared" ca="1" si="10"/>
        <v>43799</v>
      </c>
      <c r="Q42" t="b">
        <f t="shared" ca="1" si="11"/>
        <v>1</v>
      </c>
      <c r="R42" t="b">
        <f t="shared" ca="1" si="12"/>
        <v>1</v>
      </c>
      <c r="S42" t="b">
        <f t="shared" ca="1" si="13"/>
        <v>1</v>
      </c>
      <c r="T42" t="b">
        <f t="shared" ca="1" si="14"/>
        <v>1</v>
      </c>
    </row>
    <row r="43" spans="1:20" x14ac:dyDescent="0.25">
      <c r="A43">
        <f t="shared" ca="1" si="3"/>
        <v>30956</v>
      </c>
      <c r="B43" t="str">
        <f t="shared" ca="1" si="15"/>
        <v>Q22727</v>
      </c>
      <c r="C43" s="3">
        <f t="shared" ca="1" si="4"/>
        <v>43750</v>
      </c>
      <c r="D43" t="str">
        <f t="shared" ca="1" si="5"/>
        <v>VW</v>
      </c>
      <c r="E43" t="s">
        <v>121</v>
      </c>
      <c r="F43" t="s">
        <v>218</v>
      </c>
      <c r="G43" t="str">
        <f t="shared" ca="1" si="6"/>
        <v>global vans processing</v>
      </c>
      <c r="I43" s="3">
        <f t="shared" ca="1" si="16"/>
        <v>44111</v>
      </c>
      <c r="J43" s="3" t="b">
        <f t="shared" ca="1" si="7"/>
        <v>0</v>
      </c>
      <c r="K43" t="b">
        <f t="shared" ca="1" si="17"/>
        <v>1</v>
      </c>
      <c r="L43" t="str">
        <f t="shared" ca="1" si="18"/>
        <v>TC51 OG</v>
      </c>
      <c r="M43">
        <f t="shared" ca="1" si="19"/>
        <v>8322133394</v>
      </c>
      <c r="N43" s="3">
        <f t="shared" ca="1" si="9"/>
        <v>44126</v>
      </c>
      <c r="O43" s="3">
        <f t="shared" ca="1" si="20"/>
        <v>44126</v>
      </c>
      <c r="P43" s="3" t="str">
        <f t="shared" ca="1" si="10"/>
        <v/>
      </c>
      <c r="Q43" t="b">
        <f t="shared" ca="1" si="11"/>
        <v>0</v>
      </c>
      <c r="R43" t="b">
        <f t="shared" ca="1" si="12"/>
        <v>0</v>
      </c>
      <c r="S43" t="b">
        <f t="shared" ca="1" si="13"/>
        <v>0</v>
      </c>
      <c r="T43" t="b">
        <f t="shared" ca="1" si="14"/>
        <v>0</v>
      </c>
    </row>
    <row r="44" spans="1:20" x14ac:dyDescent="0.25">
      <c r="A44">
        <f t="shared" ca="1" si="3"/>
        <v>16067</v>
      </c>
      <c r="B44" t="str">
        <f t="shared" ca="1" si="15"/>
        <v>Q42890</v>
      </c>
      <c r="C44" s="3">
        <f t="shared" ca="1" si="4"/>
        <v>43514</v>
      </c>
      <c r="D44" t="str">
        <f t="shared" ca="1" si="5"/>
        <v>VW</v>
      </c>
      <c r="E44" t="s">
        <v>122</v>
      </c>
      <c r="F44" t="s">
        <v>219</v>
      </c>
      <c r="G44" t="str">
        <f t="shared" ca="1" si="6"/>
        <v>global vans processing</v>
      </c>
      <c r="I44" s="3">
        <f t="shared" ca="1" si="16"/>
        <v>44061</v>
      </c>
      <c r="J44" s="3" t="b">
        <f t="shared" ca="1" si="7"/>
        <v>0</v>
      </c>
      <c r="K44" t="b">
        <f t="shared" ca="1" si="17"/>
        <v>1</v>
      </c>
      <c r="L44" t="str">
        <f t="shared" ca="1" si="18"/>
        <v>CZ26 HN</v>
      </c>
      <c r="M44">
        <f t="shared" ca="1" si="19"/>
        <v>4937672911</v>
      </c>
      <c r="N44" s="3">
        <f t="shared" ca="1" si="9"/>
        <v>44076</v>
      </c>
      <c r="O44" s="3">
        <f t="shared" ca="1" si="20"/>
        <v>44076</v>
      </c>
      <c r="P44" s="3" t="str">
        <f t="shared" ca="1" si="10"/>
        <v/>
      </c>
      <c r="Q44" t="b">
        <f t="shared" ca="1" si="11"/>
        <v>0</v>
      </c>
      <c r="R44" t="b">
        <f t="shared" ca="1" si="12"/>
        <v>0</v>
      </c>
      <c r="S44" t="b">
        <f t="shared" ca="1" si="13"/>
        <v>0</v>
      </c>
      <c r="T44" t="b">
        <f t="shared" ca="1" si="14"/>
        <v>0</v>
      </c>
    </row>
    <row r="45" spans="1:20" x14ac:dyDescent="0.25">
      <c r="A45">
        <f t="shared" ca="1" si="3"/>
        <v>26658</v>
      </c>
      <c r="B45" t="str">
        <f t="shared" ca="1" si="15"/>
        <v>Q37757</v>
      </c>
      <c r="C45" s="3">
        <f t="shared" ca="1" si="4"/>
        <v>43865</v>
      </c>
      <c r="D45" t="str">
        <f t="shared" ca="1" si="5"/>
        <v>Mercades</v>
      </c>
      <c r="E45" t="s">
        <v>123</v>
      </c>
      <c r="F45" t="s">
        <v>220</v>
      </c>
      <c r="G45" t="str">
        <f t="shared" ca="1" si="6"/>
        <v>global vans processing</v>
      </c>
      <c r="I45" s="3">
        <f t="shared" ca="1" si="16"/>
        <v>44143</v>
      </c>
      <c r="J45" s="3" t="b">
        <f t="shared" ca="1" si="7"/>
        <v>0</v>
      </c>
      <c r="K45" t="b">
        <f t="shared" ca="1" si="17"/>
        <v>1</v>
      </c>
      <c r="L45" t="str">
        <f t="shared" ca="1" si="18"/>
        <v>SA36 AX</v>
      </c>
      <c r="M45">
        <f t="shared" ca="1" si="19"/>
        <v>6321695416</v>
      </c>
      <c r="N45" s="3">
        <f t="shared" ca="1" si="9"/>
        <v>44158</v>
      </c>
      <c r="O45" s="3">
        <f t="shared" ca="1" si="20"/>
        <v>44158</v>
      </c>
      <c r="P45" s="3" t="str">
        <f t="shared" ca="1" si="10"/>
        <v/>
      </c>
      <c r="Q45" t="b">
        <f t="shared" ca="1" si="11"/>
        <v>0</v>
      </c>
      <c r="R45" t="b">
        <f t="shared" ca="1" si="12"/>
        <v>0</v>
      </c>
      <c r="S45" t="b">
        <f t="shared" ca="1" si="13"/>
        <v>0</v>
      </c>
      <c r="T45" t="b">
        <f t="shared" ca="1" si="14"/>
        <v>0</v>
      </c>
    </row>
    <row r="46" spans="1:20" x14ac:dyDescent="0.25">
      <c r="A46">
        <f t="shared" ca="1" si="3"/>
        <v>55287</v>
      </c>
      <c r="B46" t="str">
        <f t="shared" ca="1" si="15"/>
        <v>Q46481</v>
      </c>
      <c r="C46" s="3">
        <f t="shared" ca="1" si="4"/>
        <v>43519</v>
      </c>
      <c r="D46" t="str">
        <f t="shared" ca="1" si="5"/>
        <v>Mercades</v>
      </c>
      <c r="E46" t="s">
        <v>124</v>
      </c>
      <c r="F46" t="s">
        <v>221</v>
      </c>
      <c r="G46" t="str">
        <f t="shared" ca="1" si="6"/>
        <v>global vans processing</v>
      </c>
      <c r="I46" s="3">
        <f t="shared" ca="1" si="16"/>
        <v>44075</v>
      </c>
      <c r="J46" s="3" t="b">
        <f t="shared" ca="1" si="7"/>
        <v>0</v>
      </c>
      <c r="K46" t="b">
        <f t="shared" ca="1" si="17"/>
        <v>1</v>
      </c>
      <c r="L46" t="str">
        <f t="shared" ca="1" si="18"/>
        <v>FV4 CY</v>
      </c>
      <c r="M46">
        <f t="shared" ca="1" si="19"/>
        <v>8428286302</v>
      </c>
      <c r="N46" s="3">
        <f t="shared" ca="1" si="9"/>
        <v>44090</v>
      </c>
      <c r="O46" s="3">
        <f t="shared" ca="1" si="20"/>
        <v>44090</v>
      </c>
      <c r="P46" s="3" t="str">
        <f t="shared" ca="1" si="10"/>
        <v/>
      </c>
      <c r="Q46" t="b">
        <f t="shared" ca="1" si="11"/>
        <v>0</v>
      </c>
      <c r="R46" t="b">
        <f t="shared" ca="1" si="12"/>
        <v>0</v>
      </c>
      <c r="S46" t="b">
        <f t="shared" ca="1" si="13"/>
        <v>0</v>
      </c>
      <c r="T46" t="b">
        <f t="shared" ca="1" si="14"/>
        <v>0</v>
      </c>
    </row>
    <row r="47" spans="1:20" x14ac:dyDescent="0.25">
      <c r="A47">
        <f t="shared" ca="1" si="3"/>
        <v>36413</v>
      </c>
      <c r="B47" t="str">
        <f t="shared" ca="1" si="15"/>
        <v>Q92910</v>
      </c>
      <c r="C47" s="3">
        <f t="shared" ca="1" si="4"/>
        <v>43870</v>
      </c>
      <c r="D47" t="str">
        <f t="shared" ca="1" si="5"/>
        <v>Ford</v>
      </c>
      <c r="E47" t="s">
        <v>125</v>
      </c>
      <c r="F47" t="s">
        <v>222</v>
      </c>
      <c r="G47" t="str">
        <f t="shared" ca="1" si="6"/>
        <v>global vans processing</v>
      </c>
      <c r="I47" s="3">
        <f t="shared" ca="1" si="16"/>
        <v>43979</v>
      </c>
      <c r="J47" s="3" t="b">
        <f t="shared" ca="1" si="7"/>
        <v>0</v>
      </c>
      <c r="K47" t="b">
        <f t="shared" ca="1" si="17"/>
        <v>1</v>
      </c>
      <c r="L47" t="str">
        <f t="shared" ca="1" si="18"/>
        <v>QY41 AB</v>
      </c>
      <c r="M47">
        <f t="shared" ca="1" si="19"/>
        <v>3853291873</v>
      </c>
      <c r="N47" s="3">
        <f t="shared" ca="1" si="9"/>
        <v>43994</v>
      </c>
      <c r="O47" s="3">
        <f t="shared" ca="1" si="20"/>
        <v>43994</v>
      </c>
      <c r="P47" s="3" t="str">
        <f t="shared" ca="1" si="10"/>
        <v/>
      </c>
      <c r="Q47" t="b">
        <f t="shared" ca="1" si="11"/>
        <v>0</v>
      </c>
      <c r="R47" t="b">
        <f t="shared" ca="1" si="12"/>
        <v>0</v>
      </c>
      <c r="S47" t="b">
        <f t="shared" ca="1" si="13"/>
        <v>0</v>
      </c>
      <c r="T47" t="b">
        <f t="shared" ca="1" si="14"/>
        <v>0</v>
      </c>
    </row>
    <row r="48" spans="1:20" x14ac:dyDescent="0.25">
      <c r="A48">
        <f t="shared" ca="1" si="3"/>
        <v>71723</v>
      </c>
      <c r="B48" t="str">
        <f t="shared" ca="1" si="15"/>
        <v>Q38963</v>
      </c>
      <c r="C48" s="3">
        <f t="shared" ca="1" si="4"/>
        <v>43581</v>
      </c>
      <c r="D48" t="str">
        <f t="shared" ca="1" si="5"/>
        <v>VW</v>
      </c>
      <c r="E48" t="s">
        <v>126</v>
      </c>
      <c r="F48" t="s">
        <v>223</v>
      </c>
      <c r="G48" t="str">
        <f t="shared" ca="1" si="6"/>
        <v>confirmed delivery</v>
      </c>
      <c r="I48" s="3">
        <f t="shared" ca="1" si="16"/>
        <v>44088</v>
      </c>
      <c r="J48" s="3" t="b">
        <f t="shared" ca="1" si="7"/>
        <v>0</v>
      </c>
      <c r="K48" t="b">
        <f t="shared" ca="1" si="17"/>
        <v>1</v>
      </c>
      <c r="L48" t="str">
        <f t="shared" ca="1" si="18"/>
        <v>AE5 KQ</v>
      </c>
      <c r="M48">
        <f t="shared" ca="1" si="19"/>
        <v>2905651683</v>
      </c>
      <c r="N48" s="3">
        <f t="shared" ca="1" si="9"/>
        <v>44103</v>
      </c>
      <c r="O48" s="3">
        <f t="shared" ca="1" si="20"/>
        <v>44103</v>
      </c>
      <c r="P48" s="3" t="str">
        <f t="shared" ca="1" si="10"/>
        <v/>
      </c>
      <c r="Q48" t="b">
        <f t="shared" ca="1" si="11"/>
        <v>1</v>
      </c>
      <c r="R48" t="b">
        <f t="shared" ca="1" si="12"/>
        <v>1</v>
      </c>
      <c r="S48" t="b">
        <f t="shared" ca="1" si="13"/>
        <v>0</v>
      </c>
      <c r="T48" t="b">
        <f t="shared" ca="1" si="14"/>
        <v>0</v>
      </c>
    </row>
    <row r="49" spans="1:20" x14ac:dyDescent="0.25">
      <c r="A49">
        <f t="shared" ca="1" si="3"/>
        <v>77146</v>
      </c>
      <c r="B49" t="str">
        <f t="shared" ca="1" si="15"/>
        <v>Q84459</v>
      </c>
      <c r="C49" s="3">
        <f t="shared" ca="1" si="4"/>
        <v>43899</v>
      </c>
      <c r="D49" t="str">
        <f t="shared" ca="1" si="5"/>
        <v>Ford</v>
      </c>
      <c r="E49" t="s">
        <v>127</v>
      </c>
      <c r="F49" t="s">
        <v>224</v>
      </c>
      <c r="G49" t="str">
        <f t="shared" ca="1" si="6"/>
        <v>confirmed delivery</v>
      </c>
      <c r="I49" s="3">
        <f t="shared" ca="1" si="16"/>
        <v>44129</v>
      </c>
      <c r="J49" s="3" t="b">
        <f t="shared" ca="1" si="7"/>
        <v>0</v>
      </c>
      <c r="K49" t="b">
        <f t="shared" ca="1" si="17"/>
        <v>1</v>
      </c>
      <c r="L49" t="str">
        <f t="shared" ca="1" si="18"/>
        <v>IT44 EE</v>
      </c>
      <c r="M49">
        <f t="shared" ca="1" si="19"/>
        <v>2936004160</v>
      </c>
      <c r="N49" s="3">
        <f t="shared" ca="1" si="9"/>
        <v>44144</v>
      </c>
      <c r="O49" s="3">
        <f t="shared" ca="1" si="20"/>
        <v>44144</v>
      </c>
      <c r="P49" s="3">
        <f t="shared" ca="1" si="10"/>
        <v>43826</v>
      </c>
      <c r="Q49" t="b">
        <f t="shared" ca="1" si="11"/>
        <v>0</v>
      </c>
      <c r="R49" t="b">
        <f t="shared" ca="1" si="12"/>
        <v>0</v>
      </c>
      <c r="S49" t="b">
        <f t="shared" ca="1" si="13"/>
        <v>0</v>
      </c>
      <c r="T49" t="b">
        <f t="shared" ca="1" si="14"/>
        <v>0</v>
      </c>
    </row>
    <row r="50" spans="1:20" x14ac:dyDescent="0.25">
      <c r="A50">
        <f t="shared" ca="1" si="3"/>
        <v>42788</v>
      </c>
      <c r="B50" t="str">
        <f t="shared" ca="1" si="15"/>
        <v>Q62981</v>
      </c>
      <c r="C50" s="3">
        <f t="shared" ca="1" si="4"/>
        <v>43470</v>
      </c>
      <c r="D50" t="str">
        <f t="shared" ca="1" si="5"/>
        <v>Mercades</v>
      </c>
      <c r="E50" t="s">
        <v>128</v>
      </c>
      <c r="F50" t="s">
        <v>225</v>
      </c>
      <c r="G50" t="str">
        <f t="shared" ca="1" si="6"/>
        <v>confirmed delivery</v>
      </c>
      <c r="I50" s="3">
        <f t="shared" ca="1" si="16"/>
        <v>44007</v>
      </c>
      <c r="J50" s="3" t="b">
        <f t="shared" ca="1" si="7"/>
        <v>0</v>
      </c>
      <c r="K50" t="b">
        <f t="shared" ca="1" si="17"/>
        <v>1</v>
      </c>
      <c r="L50" t="str">
        <f t="shared" ca="1" si="18"/>
        <v>FR19 PE</v>
      </c>
      <c r="M50">
        <f t="shared" ca="1" si="19"/>
        <v>6868395914</v>
      </c>
      <c r="N50" s="3">
        <f t="shared" ca="1" si="9"/>
        <v>44022</v>
      </c>
      <c r="O50" s="3">
        <f t="shared" ca="1" si="20"/>
        <v>44022</v>
      </c>
      <c r="P50" s="3">
        <f t="shared" ca="1" si="10"/>
        <v>43682</v>
      </c>
      <c r="Q50" t="b">
        <f t="shared" ca="1" si="11"/>
        <v>0</v>
      </c>
      <c r="R50" t="b">
        <f t="shared" ca="1" si="12"/>
        <v>0</v>
      </c>
      <c r="S50" t="b">
        <f t="shared" ca="1" si="13"/>
        <v>0</v>
      </c>
      <c r="T50" t="b">
        <f t="shared" ca="1" si="14"/>
        <v>0</v>
      </c>
    </row>
    <row r="51" spans="1:20" x14ac:dyDescent="0.25">
      <c r="A51">
        <f t="shared" ca="1" si="3"/>
        <v>58897</v>
      </c>
      <c r="B51" t="str">
        <f t="shared" ca="1" si="15"/>
        <v>Q71387</v>
      </c>
      <c r="C51" s="3">
        <f t="shared" ca="1" si="4"/>
        <v>43795</v>
      </c>
      <c r="D51" t="str">
        <f t="shared" ca="1" si="5"/>
        <v>VW</v>
      </c>
      <c r="E51" t="s">
        <v>129</v>
      </c>
      <c r="F51" t="s">
        <v>226</v>
      </c>
      <c r="G51" t="str">
        <f t="shared" ca="1" si="6"/>
        <v>confirmed delivery</v>
      </c>
      <c r="I51" s="3">
        <f t="shared" ca="1" si="16"/>
        <v>44054</v>
      </c>
      <c r="J51" s="3" t="b">
        <f t="shared" ca="1" si="7"/>
        <v>0</v>
      </c>
      <c r="K51" t="b">
        <f t="shared" ca="1" si="17"/>
        <v>1</v>
      </c>
      <c r="L51" t="str">
        <f t="shared" ca="1" si="18"/>
        <v>NH2 GH</v>
      </c>
      <c r="M51">
        <f t="shared" ca="1" si="19"/>
        <v>6175239296</v>
      </c>
      <c r="N51" s="3">
        <f t="shared" ca="1" si="9"/>
        <v>44069</v>
      </c>
      <c r="O51" s="3">
        <f t="shared" ca="1" si="20"/>
        <v>44069</v>
      </c>
      <c r="P51" s="3">
        <f t="shared" ca="1" si="10"/>
        <v>43842</v>
      </c>
      <c r="Q51" t="b">
        <f t="shared" ca="1" si="11"/>
        <v>1</v>
      </c>
      <c r="R51" t="b">
        <f t="shared" ca="1" si="12"/>
        <v>0</v>
      </c>
      <c r="S51" t="b">
        <f t="shared" ca="1" si="13"/>
        <v>0</v>
      </c>
      <c r="T51" t="b">
        <f t="shared" ca="1" si="14"/>
        <v>0</v>
      </c>
    </row>
    <row r="52" spans="1:20" x14ac:dyDescent="0.25">
      <c r="A52">
        <f t="shared" ca="1" si="3"/>
        <v>67064</v>
      </c>
      <c r="B52" t="str">
        <f t="shared" ca="1" si="15"/>
        <v>Q35415</v>
      </c>
      <c r="C52" s="3">
        <f t="shared" ca="1" si="4"/>
        <v>43591</v>
      </c>
      <c r="D52" t="str">
        <f t="shared" ca="1" si="5"/>
        <v>Nissan</v>
      </c>
      <c r="E52" t="s">
        <v>130</v>
      </c>
      <c r="F52" t="s">
        <v>227</v>
      </c>
      <c r="G52" t="str">
        <f t="shared" ca="1" si="6"/>
        <v>completed</v>
      </c>
      <c r="I52" s="3">
        <f t="shared" ca="1" si="16"/>
        <v>44109</v>
      </c>
      <c r="J52" s="3" t="b">
        <f t="shared" ca="1" si="7"/>
        <v>0</v>
      </c>
      <c r="K52" t="b">
        <f t="shared" ca="1" si="17"/>
        <v>1</v>
      </c>
      <c r="L52" t="str">
        <f t="shared" ca="1" si="18"/>
        <v>QG50 GP</v>
      </c>
      <c r="M52">
        <f t="shared" ca="1" si="19"/>
        <v>7941567212</v>
      </c>
      <c r="N52" s="3">
        <f t="shared" ca="1" si="9"/>
        <v>44124</v>
      </c>
      <c r="O52" s="3">
        <f t="shared" ca="1" si="20"/>
        <v>44124</v>
      </c>
      <c r="P52" s="3">
        <f t="shared" ca="1" si="10"/>
        <v>43759</v>
      </c>
      <c r="Q52" t="b">
        <f t="shared" ca="1" si="11"/>
        <v>1</v>
      </c>
      <c r="R52" t="b">
        <f t="shared" ca="1" si="12"/>
        <v>1</v>
      </c>
      <c r="S52" t="b">
        <f t="shared" ca="1" si="13"/>
        <v>1</v>
      </c>
      <c r="T52" t="b">
        <f t="shared" ca="1" si="14"/>
        <v>1</v>
      </c>
    </row>
    <row r="53" spans="1:20" x14ac:dyDescent="0.25">
      <c r="A53" t="str">
        <f t="shared" ca="1" si="3"/>
        <v/>
      </c>
      <c r="B53" t="str">
        <f t="shared" ca="1" si="15"/>
        <v>Q41091</v>
      </c>
      <c r="C53" s="3">
        <f t="shared" ca="1" si="4"/>
        <v>43731</v>
      </c>
      <c r="D53" t="str">
        <f t="shared" ca="1" si="5"/>
        <v>VW</v>
      </c>
      <c r="E53" t="s">
        <v>131</v>
      </c>
      <c r="F53" t="s">
        <v>228</v>
      </c>
      <c r="G53" t="str">
        <f t="shared" ca="1" si="6"/>
        <v>new</v>
      </c>
      <c r="I53" s="3">
        <f t="shared" ca="1" si="16"/>
        <v>44128</v>
      </c>
      <c r="J53" s="3" t="b">
        <f t="shared" ca="1" si="7"/>
        <v>0</v>
      </c>
      <c r="K53" t="b">
        <f t="shared" ca="1" si="17"/>
        <v>0</v>
      </c>
      <c r="L53" t="str">
        <f t="shared" ca="1" si="18"/>
        <v/>
      </c>
      <c r="M53" t="str">
        <f t="shared" ca="1" si="19"/>
        <v/>
      </c>
      <c r="N53" s="3" t="str">
        <f t="shared" ca="1" si="9"/>
        <v/>
      </c>
      <c r="O53" s="3" t="str">
        <f t="shared" ca="1" si="20"/>
        <v/>
      </c>
      <c r="P53" s="3" t="str">
        <f t="shared" ca="1" si="10"/>
        <v/>
      </c>
      <c r="Q53" t="b">
        <f t="shared" ca="1" si="11"/>
        <v>0</v>
      </c>
      <c r="R53" t="b">
        <f t="shared" ca="1" si="12"/>
        <v>0</v>
      </c>
      <c r="S53" t="b">
        <f t="shared" ca="1" si="13"/>
        <v>0</v>
      </c>
      <c r="T53" t="b">
        <f t="shared" ca="1" si="14"/>
        <v>0</v>
      </c>
    </row>
    <row r="54" spans="1:20" x14ac:dyDescent="0.25">
      <c r="A54">
        <f t="shared" ca="1" si="3"/>
        <v>15384</v>
      </c>
      <c r="B54" t="str">
        <f t="shared" ca="1" si="15"/>
        <v>Q17072</v>
      </c>
      <c r="C54" s="3">
        <f t="shared" ca="1" si="4"/>
        <v>43699</v>
      </c>
      <c r="D54" t="str">
        <f t="shared" ca="1" si="5"/>
        <v>Nissan</v>
      </c>
      <c r="E54" t="s">
        <v>132</v>
      </c>
      <c r="F54" t="s">
        <v>229</v>
      </c>
      <c r="G54" t="str">
        <f t="shared" ca="1" si="6"/>
        <v>confirmed delivery</v>
      </c>
      <c r="I54" s="3">
        <f t="shared" ca="1" si="16"/>
        <v>43978</v>
      </c>
      <c r="J54" s="3" t="b">
        <f t="shared" ca="1" si="7"/>
        <v>0</v>
      </c>
      <c r="K54" t="b">
        <f t="shared" ca="1" si="17"/>
        <v>1</v>
      </c>
      <c r="L54" t="str">
        <f t="shared" ca="1" si="18"/>
        <v>JK64 TZ</v>
      </c>
      <c r="M54">
        <f t="shared" ca="1" si="19"/>
        <v>9553009028</v>
      </c>
      <c r="N54" s="3">
        <f t="shared" ca="1" si="9"/>
        <v>43993</v>
      </c>
      <c r="O54" s="3">
        <f t="shared" ca="1" si="20"/>
        <v>43993</v>
      </c>
      <c r="P54" s="3" t="str">
        <f t="shared" ca="1" si="10"/>
        <v/>
      </c>
      <c r="Q54" t="b">
        <f t="shared" ca="1" si="11"/>
        <v>1</v>
      </c>
      <c r="R54" t="b">
        <f t="shared" ca="1" si="12"/>
        <v>0</v>
      </c>
      <c r="S54" t="b">
        <f t="shared" ca="1" si="13"/>
        <v>0</v>
      </c>
      <c r="T54" t="b">
        <f t="shared" ca="1" si="14"/>
        <v>0</v>
      </c>
    </row>
    <row r="55" spans="1:20" x14ac:dyDescent="0.25">
      <c r="A55">
        <f t="shared" ca="1" si="3"/>
        <v>76240</v>
      </c>
      <c r="B55" t="str">
        <f t="shared" ca="1" si="15"/>
        <v>Q81830</v>
      </c>
      <c r="C55" s="3">
        <f t="shared" ca="1" si="4"/>
        <v>43730</v>
      </c>
      <c r="D55" t="str">
        <f t="shared" ca="1" si="5"/>
        <v>Nissan</v>
      </c>
      <c r="E55" t="s">
        <v>133</v>
      </c>
      <c r="F55" t="s">
        <v>230</v>
      </c>
      <c r="G55" t="str">
        <f t="shared" ca="1" si="6"/>
        <v>completed</v>
      </c>
      <c r="I55" s="3">
        <f t="shared" ca="1" si="16"/>
        <v>44068</v>
      </c>
      <c r="J55" s="3" t="b">
        <f t="shared" ca="1" si="7"/>
        <v>0</v>
      </c>
      <c r="K55" t="b">
        <f t="shared" ca="1" si="17"/>
        <v>1</v>
      </c>
      <c r="L55" t="str">
        <f t="shared" ca="1" si="18"/>
        <v>CQ22 TZ</v>
      </c>
      <c r="M55">
        <f t="shared" ca="1" si="19"/>
        <v>4478031852</v>
      </c>
      <c r="N55" s="3">
        <f t="shared" ca="1" si="9"/>
        <v>44083</v>
      </c>
      <c r="O55" s="3">
        <f t="shared" ca="1" si="20"/>
        <v>44083</v>
      </c>
      <c r="P55" s="3">
        <f t="shared" ca="1" si="10"/>
        <v>43501</v>
      </c>
      <c r="Q55" t="b">
        <f t="shared" ca="1" si="11"/>
        <v>1</v>
      </c>
      <c r="R55" t="b">
        <f t="shared" ca="1" si="12"/>
        <v>1</v>
      </c>
      <c r="S55" t="b">
        <f t="shared" ca="1" si="13"/>
        <v>1</v>
      </c>
      <c r="T55" t="b">
        <f t="shared" ca="1" si="14"/>
        <v>1</v>
      </c>
    </row>
    <row r="56" spans="1:20" x14ac:dyDescent="0.25">
      <c r="A56">
        <f t="shared" ca="1" si="3"/>
        <v>11117</v>
      </c>
      <c r="B56" t="str">
        <f t="shared" ca="1" si="15"/>
        <v>Q72466</v>
      </c>
      <c r="C56" s="3">
        <f t="shared" ca="1" si="4"/>
        <v>43819</v>
      </c>
      <c r="D56" t="str">
        <f t="shared" ca="1" si="5"/>
        <v>VW</v>
      </c>
      <c r="E56" t="s">
        <v>134</v>
      </c>
      <c r="F56" t="s">
        <v>231</v>
      </c>
      <c r="G56" t="str">
        <f t="shared" ca="1" si="6"/>
        <v>confirmed delivery</v>
      </c>
      <c r="I56" s="3">
        <f t="shared" ca="1" si="16"/>
        <v>44018</v>
      </c>
      <c r="J56" s="3" t="b">
        <f t="shared" ca="1" si="7"/>
        <v>0</v>
      </c>
      <c r="K56" t="b">
        <f t="shared" ca="1" si="17"/>
        <v>1</v>
      </c>
      <c r="L56" t="str">
        <f t="shared" ca="1" si="18"/>
        <v>IF61 RG</v>
      </c>
      <c r="M56">
        <f t="shared" ca="1" si="19"/>
        <v>1243139214</v>
      </c>
      <c r="N56" s="3">
        <f t="shared" ca="1" si="9"/>
        <v>44033</v>
      </c>
      <c r="O56" s="3">
        <f t="shared" ca="1" si="20"/>
        <v>44033</v>
      </c>
      <c r="P56" s="3" t="str">
        <f t="shared" ca="1" si="10"/>
        <v/>
      </c>
      <c r="Q56" t="b">
        <f t="shared" ca="1" si="11"/>
        <v>0</v>
      </c>
      <c r="R56" t="b">
        <f t="shared" ca="1" si="12"/>
        <v>0</v>
      </c>
      <c r="S56" t="b">
        <f t="shared" ca="1" si="13"/>
        <v>0</v>
      </c>
      <c r="T56" t="b">
        <f t="shared" ca="1" si="14"/>
        <v>0</v>
      </c>
    </row>
    <row r="57" spans="1:20" x14ac:dyDescent="0.25">
      <c r="A57">
        <f t="shared" ca="1" si="3"/>
        <v>52409</v>
      </c>
      <c r="B57" t="str">
        <f t="shared" ca="1" si="15"/>
        <v>Q80680</v>
      </c>
      <c r="C57" s="3">
        <f t="shared" ca="1" si="4"/>
        <v>43543</v>
      </c>
      <c r="D57" t="str">
        <f t="shared" ca="1" si="5"/>
        <v>Ford</v>
      </c>
      <c r="E57" t="s">
        <v>135</v>
      </c>
      <c r="F57" t="s">
        <v>232</v>
      </c>
      <c r="G57" t="str">
        <f t="shared" ca="1" si="6"/>
        <v>delivery date requested</v>
      </c>
      <c r="I57" s="3">
        <f t="shared" ca="1" si="16"/>
        <v>44024</v>
      </c>
      <c r="J57" s="3" t="b">
        <f t="shared" ca="1" si="7"/>
        <v>0</v>
      </c>
      <c r="K57" t="b">
        <f t="shared" ca="1" si="17"/>
        <v>1</v>
      </c>
      <c r="L57" t="str">
        <f t="shared" ca="1" si="18"/>
        <v>DM13 LC</v>
      </c>
      <c r="M57">
        <f t="shared" ca="1" si="19"/>
        <v>7147398643</v>
      </c>
      <c r="N57" s="3">
        <f t="shared" ca="1" si="9"/>
        <v>44101</v>
      </c>
      <c r="O57" s="3" t="str">
        <f t="shared" ca="1" si="20"/>
        <v/>
      </c>
      <c r="P57" s="3" t="str">
        <f t="shared" ca="1" si="10"/>
        <v/>
      </c>
      <c r="Q57" t="b">
        <f t="shared" ca="1" si="11"/>
        <v>0</v>
      </c>
      <c r="R57" t="b">
        <f t="shared" ca="1" si="12"/>
        <v>0</v>
      </c>
      <c r="S57" t="b">
        <f t="shared" ca="1" si="13"/>
        <v>0</v>
      </c>
      <c r="T57" t="b">
        <f t="shared" ca="1" si="14"/>
        <v>0</v>
      </c>
    </row>
    <row r="58" spans="1:20" x14ac:dyDescent="0.25">
      <c r="A58">
        <f t="shared" ca="1" si="3"/>
        <v>48620</v>
      </c>
      <c r="B58" t="str">
        <f t="shared" ca="1" si="15"/>
        <v>Q43073</v>
      </c>
      <c r="C58" s="3">
        <f t="shared" ca="1" si="4"/>
        <v>43885</v>
      </c>
      <c r="D58" t="str">
        <f t="shared" ca="1" si="5"/>
        <v>VW</v>
      </c>
      <c r="E58" t="s">
        <v>136</v>
      </c>
      <c r="F58" t="s">
        <v>233</v>
      </c>
      <c r="G58" t="str">
        <f t="shared" ca="1" si="6"/>
        <v>completed</v>
      </c>
      <c r="I58" s="3">
        <f t="shared" ca="1" si="16"/>
        <v>44160</v>
      </c>
      <c r="J58" s="3" t="b">
        <f t="shared" ca="1" si="7"/>
        <v>0</v>
      </c>
      <c r="K58" t="b">
        <f t="shared" ca="1" si="17"/>
        <v>1</v>
      </c>
      <c r="L58" t="str">
        <f t="shared" ca="1" si="18"/>
        <v>KQ30 EV</v>
      </c>
      <c r="M58">
        <f t="shared" ca="1" si="19"/>
        <v>9146072057</v>
      </c>
      <c r="N58" s="3">
        <f t="shared" ca="1" si="9"/>
        <v>44175</v>
      </c>
      <c r="O58" s="3">
        <f t="shared" ca="1" si="20"/>
        <v>44175</v>
      </c>
      <c r="P58" s="3">
        <f t="shared" ca="1" si="10"/>
        <v>43695</v>
      </c>
      <c r="Q58" t="b">
        <f t="shared" ca="1" si="11"/>
        <v>1</v>
      </c>
      <c r="R58" t="b">
        <f t="shared" ca="1" si="12"/>
        <v>1</v>
      </c>
      <c r="S58" t="b">
        <f t="shared" ca="1" si="13"/>
        <v>1</v>
      </c>
      <c r="T58" t="b">
        <f t="shared" ca="1" si="14"/>
        <v>1</v>
      </c>
    </row>
    <row r="59" spans="1:20" x14ac:dyDescent="0.25">
      <c r="A59">
        <f t="shared" ca="1" si="3"/>
        <v>78762</v>
      </c>
      <c r="B59" t="str">
        <f t="shared" ca="1" si="15"/>
        <v>Q39679</v>
      </c>
      <c r="C59" s="3">
        <f t="shared" ca="1" si="4"/>
        <v>43686</v>
      </c>
      <c r="D59" t="str">
        <f t="shared" ca="1" si="5"/>
        <v>VW</v>
      </c>
      <c r="E59" t="s">
        <v>137</v>
      </c>
      <c r="F59" t="s">
        <v>234</v>
      </c>
      <c r="G59" t="str">
        <f t="shared" ca="1" si="6"/>
        <v>completed</v>
      </c>
      <c r="I59" s="3">
        <f t="shared" ca="1" si="16"/>
        <v>44035</v>
      </c>
      <c r="J59" s="3" t="b">
        <f t="shared" ca="1" si="7"/>
        <v>0</v>
      </c>
      <c r="K59" t="b">
        <f t="shared" ca="1" si="17"/>
        <v>1</v>
      </c>
      <c r="L59" t="str">
        <f t="shared" ca="1" si="18"/>
        <v>AL30 HX</v>
      </c>
      <c r="M59">
        <f t="shared" ca="1" si="19"/>
        <v>9408649455</v>
      </c>
      <c r="N59" s="3">
        <f t="shared" ca="1" si="9"/>
        <v>44050</v>
      </c>
      <c r="O59" s="3">
        <f t="shared" ca="1" si="20"/>
        <v>44050</v>
      </c>
      <c r="P59" s="3">
        <f t="shared" ca="1" si="10"/>
        <v>43876</v>
      </c>
      <c r="Q59" t="b">
        <f t="shared" ca="1" si="11"/>
        <v>1</v>
      </c>
      <c r="R59" t="b">
        <f t="shared" ca="1" si="12"/>
        <v>1</v>
      </c>
      <c r="S59" t="b">
        <f t="shared" ca="1" si="13"/>
        <v>1</v>
      </c>
      <c r="T59" t="b">
        <f t="shared" ca="1" si="14"/>
        <v>1</v>
      </c>
    </row>
    <row r="60" spans="1:20" x14ac:dyDescent="0.25">
      <c r="A60">
        <f t="shared" ca="1" si="3"/>
        <v>96251</v>
      </c>
      <c r="B60" t="str">
        <f t="shared" ca="1" si="15"/>
        <v>Q73657</v>
      </c>
      <c r="C60" s="3">
        <f t="shared" ca="1" si="4"/>
        <v>43870</v>
      </c>
      <c r="D60" t="str">
        <f t="shared" ca="1" si="5"/>
        <v>Nissan</v>
      </c>
      <c r="E60" t="s">
        <v>138</v>
      </c>
      <c r="F60" t="s">
        <v>235</v>
      </c>
      <c r="G60" t="str">
        <f t="shared" ca="1" si="6"/>
        <v>global vans processing</v>
      </c>
      <c r="I60" s="3">
        <f t="shared" ca="1" si="16"/>
        <v>44147</v>
      </c>
      <c r="J60" s="3" t="b">
        <f t="shared" ca="1" si="7"/>
        <v>0</v>
      </c>
      <c r="K60" t="b">
        <f t="shared" ca="1" si="17"/>
        <v>1</v>
      </c>
      <c r="L60" t="str">
        <f t="shared" ca="1" si="18"/>
        <v>RA62 JD</v>
      </c>
      <c r="M60">
        <f t="shared" ca="1" si="19"/>
        <v>9110850554</v>
      </c>
      <c r="N60" s="3">
        <f t="shared" ca="1" si="9"/>
        <v>44162</v>
      </c>
      <c r="O60" s="3">
        <f t="shared" ca="1" si="20"/>
        <v>44162</v>
      </c>
      <c r="P60" s="3" t="str">
        <f t="shared" ca="1" si="10"/>
        <v/>
      </c>
      <c r="Q60" t="b">
        <f t="shared" ca="1" si="11"/>
        <v>0</v>
      </c>
      <c r="R60" t="b">
        <f t="shared" ca="1" si="12"/>
        <v>0</v>
      </c>
      <c r="S60" t="b">
        <f t="shared" ca="1" si="13"/>
        <v>0</v>
      </c>
      <c r="T60" t="b">
        <f t="shared" ca="1" si="14"/>
        <v>0</v>
      </c>
    </row>
    <row r="61" spans="1:20" x14ac:dyDescent="0.25">
      <c r="A61" t="str">
        <f t="shared" ca="1" si="3"/>
        <v/>
      </c>
      <c r="B61" t="str">
        <f t="shared" ca="1" si="15"/>
        <v>Q36312</v>
      </c>
      <c r="C61" s="3">
        <f t="shared" ca="1" si="4"/>
        <v>43677</v>
      </c>
      <c r="D61" t="str">
        <f t="shared" ca="1" si="5"/>
        <v>VW</v>
      </c>
      <c r="E61" t="s">
        <v>139</v>
      </c>
      <c r="F61" t="s">
        <v>236</v>
      </c>
      <c r="G61" t="str">
        <f t="shared" ca="1" si="6"/>
        <v>new</v>
      </c>
      <c r="I61" s="3">
        <f t="shared" ca="1" si="16"/>
        <v>44001</v>
      </c>
      <c r="J61" s="3" t="b">
        <f t="shared" ca="1" si="7"/>
        <v>1</v>
      </c>
      <c r="K61" t="b">
        <f t="shared" ca="1" si="17"/>
        <v>0</v>
      </c>
      <c r="L61" t="str">
        <f t="shared" ca="1" si="18"/>
        <v/>
      </c>
      <c r="M61" t="str">
        <f t="shared" ca="1" si="19"/>
        <v/>
      </c>
      <c r="N61" s="3" t="str">
        <f t="shared" ca="1" si="9"/>
        <v/>
      </c>
      <c r="O61" s="3" t="str">
        <f t="shared" ca="1" si="20"/>
        <v/>
      </c>
      <c r="P61" s="3" t="str">
        <f t="shared" ca="1" si="10"/>
        <v/>
      </c>
      <c r="Q61" t="b">
        <f t="shared" ca="1" si="11"/>
        <v>0</v>
      </c>
      <c r="R61" t="b">
        <f t="shared" ca="1" si="12"/>
        <v>0</v>
      </c>
      <c r="S61" t="b">
        <f t="shared" ca="1" si="13"/>
        <v>0</v>
      </c>
      <c r="T61" t="b">
        <f t="shared" ca="1" si="14"/>
        <v>0</v>
      </c>
    </row>
    <row r="62" spans="1:20" x14ac:dyDescent="0.25">
      <c r="A62" t="str">
        <f t="shared" ca="1" si="3"/>
        <v/>
      </c>
      <c r="B62" t="str">
        <f t="shared" ca="1" si="15"/>
        <v>Q76463</v>
      </c>
      <c r="C62" s="3">
        <f t="shared" ca="1" si="4"/>
        <v>43866</v>
      </c>
      <c r="D62" t="str">
        <f t="shared" ca="1" si="5"/>
        <v>Nissan</v>
      </c>
      <c r="E62" t="s">
        <v>140</v>
      </c>
      <c r="F62" t="s">
        <v>237</v>
      </c>
      <c r="G62" t="str">
        <f t="shared" ca="1" si="6"/>
        <v>new</v>
      </c>
      <c r="I62" s="3">
        <f t="shared" ca="1" si="16"/>
        <v>44010</v>
      </c>
      <c r="J62" s="3" t="b">
        <f t="shared" ca="1" si="7"/>
        <v>1</v>
      </c>
      <c r="K62" t="b">
        <f t="shared" ca="1" si="17"/>
        <v>0</v>
      </c>
      <c r="L62" t="str">
        <f t="shared" ca="1" si="18"/>
        <v/>
      </c>
      <c r="M62" t="str">
        <f t="shared" ca="1" si="19"/>
        <v/>
      </c>
      <c r="N62" s="3" t="str">
        <f t="shared" ca="1" si="9"/>
        <v/>
      </c>
      <c r="O62" s="3" t="str">
        <f t="shared" ca="1" si="20"/>
        <v/>
      </c>
      <c r="P62" s="3" t="str">
        <f t="shared" ca="1" si="10"/>
        <v/>
      </c>
      <c r="Q62" t="b">
        <f t="shared" ca="1" si="11"/>
        <v>0</v>
      </c>
      <c r="R62" t="b">
        <f t="shared" ca="1" si="12"/>
        <v>0</v>
      </c>
      <c r="S62" t="b">
        <f t="shared" ca="1" si="13"/>
        <v>0</v>
      </c>
      <c r="T62" t="b">
        <f t="shared" ca="1" si="14"/>
        <v>0</v>
      </c>
    </row>
    <row r="63" spans="1:20" x14ac:dyDescent="0.25">
      <c r="A63">
        <f t="shared" ca="1" si="3"/>
        <v>35796</v>
      </c>
      <c r="B63" t="str">
        <f t="shared" ca="1" si="15"/>
        <v>Q47213</v>
      </c>
      <c r="C63" s="3">
        <f t="shared" ca="1" si="4"/>
        <v>43563</v>
      </c>
      <c r="D63" t="str">
        <f t="shared" ca="1" si="5"/>
        <v>Ford</v>
      </c>
      <c r="E63" t="s">
        <v>141</v>
      </c>
      <c r="F63" t="s">
        <v>238</v>
      </c>
      <c r="G63" t="str">
        <f t="shared" ca="1" si="6"/>
        <v>awaiting reg</v>
      </c>
      <c r="I63" s="3">
        <f t="shared" ca="1" si="16"/>
        <v>44066</v>
      </c>
      <c r="J63" s="3" t="b">
        <f t="shared" ca="1" si="7"/>
        <v>0</v>
      </c>
      <c r="K63" t="b">
        <f t="shared" ca="1" si="17"/>
        <v>1</v>
      </c>
      <c r="L63" t="str">
        <f t="shared" ca="1" si="18"/>
        <v>HP19 AY</v>
      </c>
      <c r="M63" t="str">
        <f t="shared" ca="1" si="19"/>
        <v/>
      </c>
      <c r="N63" s="3" t="str">
        <f t="shared" ca="1" si="9"/>
        <v/>
      </c>
      <c r="O63" s="3" t="str">
        <f t="shared" ca="1" si="20"/>
        <v/>
      </c>
      <c r="P63" s="3" t="str">
        <f t="shared" ca="1" si="10"/>
        <v/>
      </c>
      <c r="Q63" t="b">
        <f t="shared" ca="1" si="11"/>
        <v>0</v>
      </c>
      <c r="R63" t="b">
        <f t="shared" ca="1" si="12"/>
        <v>0</v>
      </c>
      <c r="S63" t="b">
        <f t="shared" ca="1" si="13"/>
        <v>0</v>
      </c>
      <c r="T63" t="b">
        <f t="shared" ca="1" si="14"/>
        <v>0</v>
      </c>
    </row>
    <row r="64" spans="1:20" x14ac:dyDescent="0.25">
      <c r="A64">
        <f t="shared" ca="1" si="3"/>
        <v>21774</v>
      </c>
      <c r="B64" t="str">
        <f t="shared" ca="1" si="15"/>
        <v>Q51160</v>
      </c>
      <c r="C64" s="3">
        <f t="shared" ca="1" si="4"/>
        <v>43589</v>
      </c>
      <c r="D64" t="str">
        <f t="shared" ca="1" si="5"/>
        <v>Mercades</v>
      </c>
      <c r="E64" t="s">
        <v>142</v>
      </c>
      <c r="F64" t="s">
        <v>239</v>
      </c>
      <c r="G64" t="str">
        <f t="shared" ca="1" si="6"/>
        <v>confirmed delivery</v>
      </c>
      <c r="I64" s="3">
        <f t="shared" ca="1" si="16"/>
        <v>43963</v>
      </c>
      <c r="J64" s="3" t="b">
        <f t="shared" ca="1" si="7"/>
        <v>0</v>
      </c>
      <c r="K64" t="b">
        <f t="shared" ca="1" si="17"/>
        <v>1</v>
      </c>
      <c r="L64" t="str">
        <f t="shared" ca="1" si="18"/>
        <v>KV32 YX</v>
      </c>
      <c r="M64">
        <f t="shared" ca="1" si="19"/>
        <v>3364444491</v>
      </c>
      <c r="N64" s="3">
        <f t="shared" ca="1" si="9"/>
        <v>43978</v>
      </c>
      <c r="O64" s="3">
        <f t="shared" ca="1" si="20"/>
        <v>43978</v>
      </c>
      <c r="P64" s="3">
        <f t="shared" ca="1" si="10"/>
        <v>43793</v>
      </c>
      <c r="Q64" t="b">
        <f t="shared" ca="1" si="11"/>
        <v>0</v>
      </c>
      <c r="R64" t="b">
        <f t="shared" ca="1" si="12"/>
        <v>0</v>
      </c>
      <c r="S64" t="b">
        <f t="shared" ca="1" si="13"/>
        <v>0</v>
      </c>
      <c r="T64" t="b">
        <f t="shared" ca="1" si="14"/>
        <v>0</v>
      </c>
    </row>
    <row r="65" spans="1:20" x14ac:dyDescent="0.25">
      <c r="A65">
        <f t="shared" ca="1" si="3"/>
        <v>85750</v>
      </c>
      <c r="B65" t="str">
        <f t="shared" ca="1" si="15"/>
        <v>Q92544</v>
      </c>
      <c r="C65" s="3">
        <f t="shared" ca="1" si="4"/>
        <v>43532</v>
      </c>
      <c r="D65" t="str">
        <f t="shared" ca="1" si="5"/>
        <v>Mercades</v>
      </c>
      <c r="E65" t="s">
        <v>143</v>
      </c>
      <c r="F65" t="s">
        <v>240</v>
      </c>
      <c r="G65" t="str">
        <f t="shared" ca="1" si="6"/>
        <v>global vans processing</v>
      </c>
      <c r="I65" s="3">
        <f t="shared" ca="1" si="16"/>
        <v>44009</v>
      </c>
      <c r="J65" s="3" t="b">
        <f t="shared" ca="1" si="7"/>
        <v>0</v>
      </c>
      <c r="K65" t="b">
        <f t="shared" ca="1" si="17"/>
        <v>1</v>
      </c>
      <c r="L65" t="str">
        <f t="shared" ca="1" si="18"/>
        <v>TF23 DC</v>
      </c>
      <c r="M65">
        <f t="shared" ca="1" si="19"/>
        <v>7651778010</v>
      </c>
      <c r="N65" s="3">
        <f t="shared" ca="1" si="9"/>
        <v>44024</v>
      </c>
      <c r="O65" s="3">
        <f t="shared" ca="1" si="20"/>
        <v>44024</v>
      </c>
      <c r="P65" s="3" t="str">
        <f t="shared" ca="1" si="10"/>
        <v/>
      </c>
      <c r="Q65" t="b">
        <f t="shared" ca="1" si="11"/>
        <v>0</v>
      </c>
      <c r="R65" t="b">
        <f t="shared" ca="1" si="12"/>
        <v>0</v>
      </c>
      <c r="S65" t="b">
        <f t="shared" ca="1" si="13"/>
        <v>0</v>
      </c>
      <c r="T65" t="b">
        <f t="shared" ca="1" si="14"/>
        <v>0</v>
      </c>
    </row>
    <row r="66" spans="1:20" x14ac:dyDescent="0.25">
      <c r="A66">
        <f t="shared" ca="1" si="3"/>
        <v>42815</v>
      </c>
      <c r="B66" t="str">
        <f t="shared" ca="1" si="15"/>
        <v>Q26374</v>
      </c>
      <c r="C66" s="3">
        <f t="shared" ca="1" si="4"/>
        <v>43912</v>
      </c>
      <c r="D66" t="str">
        <f t="shared" ca="1" si="5"/>
        <v>VW</v>
      </c>
      <c r="E66" t="s">
        <v>144</v>
      </c>
      <c r="F66" t="s">
        <v>241</v>
      </c>
      <c r="G66" t="str">
        <f t="shared" ca="1" si="6"/>
        <v>delivery date requested</v>
      </c>
      <c r="I66" s="3">
        <f t="shared" ca="1" si="16"/>
        <v>44070</v>
      </c>
      <c r="J66" s="3" t="b">
        <f t="shared" ca="1" si="7"/>
        <v>0</v>
      </c>
      <c r="K66" t="b">
        <f t="shared" ref="K66:K97" ca="1" si="21">IF(AND(G66="new",I66&lt;&gt;""),FALSE,IF(AND(G66="new",I66=""),CHOOSE(RANDBETWEEN(1,2),TRUE,FALSE),TRUE))</f>
        <v>1</v>
      </c>
      <c r="L66" t="str">
        <f t="shared" ref="L66:L97" ca="1" si="22">IF(G66="awaiting reg",CHOOSE(RANDBETWEEN(1,2), CHAR(RANDBETWEEN(65,90))&amp;CHAR(RANDBETWEEN(65,90))&amp;RANDBETWEEN(0,68)&amp;" "&amp;CHAR(RANDBETWEEN(65,90))&amp;CHAR(RANDBETWEEN(65,90)),""),IF(G66="new","",CHAR(RANDBETWEEN(65,90))&amp;CHAR(RANDBETWEEN(65,90))&amp;RANDBETWEEN(0,68)&amp;" "&amp;CHAR(RANDBETWEEN(65,90))&amp;CHAR(RANDBETWEEN(65,90))))</f>
        <v>MP61 MH</v>
      </c>
      <c r="M66">
        <f t="shared" ref="M66:M97" ca="1" si="23">IF(G66="new","",IF(AND(G66="awaiting reg",L66&lt;&gt;""),"",IF(AND(G66="awaiting reg",L66=""),CHOOSE(RANDBETWEEN(1,2),"",RANDBETWEEN(1111111111,9999999999)),RANDBETWEEN(1111111111,9999999999))))</f>
        <v>3532049598</v>
      </c>
      <c r="N66" s="3">
        <f t="shared" ca="1" si="9"/>
        <v>44021</v>
      </c>
      <c r="O66" s="3" t="str">
        <f t="shared" ref="O66:O97" ca="1" si="24">IF(OR(G66="new",G66="awaiting reg", G66="delivery date requested"), "", I66+15)</f>
        <v/>
      </c>
      <c r="P66" s="3" t="str">
        <f t="shared" ca="1" si="10"/>
        <v/>
      </c>
      <c r="Q66" t="b">
        <f t="shared" ca="1" si="11"/>
        <v>0</v>
      </c>
      <c r="R66" t="b">
        <f t="shared" ca="1" si="12"/>
        <v>0</v>
      </c>
      <c r="S66" t="b">
        <f t="shared" ca="1" si="13"/>
        <v>0</v>
      </c>
      <c r="T66" t="b">
        <f t="shared" ca="1" si="14"/>
        <v>0</v>
      </c>
    </row>
    <row r="67" spans="1:20" x14ac:dyDescent="0.25">
      <c r="A67">
        <f t="shared" ref="A67:A130" ca="1" si="25">IF(G67="new",CHOOSE(RANDBETWEEN(1,5),"","","","",RANDBETWEEN(11111,99999)),RANDBETWEEN(11111,99999))</f>
        <v>26996</v>
      </c>
      <c r="B67" t="str">
        <f t="shared" ref="B67:B130" ca="1" si="26">"Q"&amp;RANDBETWEEN(11111,99999)</f>
        <v>Q56221</v>
      </c>
      <c r="C67" s="3">
        <f t="shared" ref="C67:C130" ca="1" si="27">RANDBETWEEN(DATE(2019,1,1),DATE(2020,3,28))</f>
        <v>43615</v>
      </c>
      <c r="D67" t="str">
        <f t="shared" ref="D67:D130" ca="1" si="28">CHOOSE(RANDBETWEEN(1,4),"Ford","Mercades","Nissan", "VW")</f>
        <v>Nissan</v>
      </c>
      <c r="E67" t="s">
        <v>145</v>
      </c>
      <c r="F67" t="s">
        <v>242</v>
      </c>
      <c r="G67" t="str">
        <f t="shared" ref="G67:G130" ca="1" si="29">CHOOSE(RANDBETWEEN(1,6), "new", "awaiting reg","global vans processing", "delivery date requested", "confirmed delivery", "completed")</f>
        <v>new</v>
      </c>
      <c r="I67" s="3">
        <f t="shared" ca="1" si="16"/>
        <v>44014</v>
      </c>
      <c r="J67" s="3" t="b">
        <f t="shared" ref="J67:J130" ca="1" si="30">IF(G67="new", CHOOSE(RANDBETWEEN(1,5),TRUE, FALSE, FALSE, FALSE, FALSE),FALSE)</f>
        <v>0</v>
      </c>
      <c r="K67" t="b">
        <f t="shared" ca="1" si="21"/>
        <v>0</v>
      </c>
      <c r="L67" t="str">
        <f t="shared" ca="1" si="22"/>
        <v/>
      </c>
      <c r="M67" t="str">
        <f t="shared" ca="1" si="23"/>
        <v/>
      </c>
      <c r="N67" s="3" t="str">
        <f t="shared" ref="N67:N130" ca="1" si="31">IF(O67&lt;&gt;"",O67,IF(G67="delivery date requested",RANDBETWEEN(DATE(2020,5,1),DATE(2020,12,30)),""))</f>
        <v/>
      </c>
      <c r="O67" s="3" t="str">
        <f t="shared" ca="1" si="24"/>
        <v/>
      </c>
      <c r="P67" s="3" t="str">
        <f t="shared" ref="P67:P130" ca="1" si="32">IF(G67="confirmed delivery",CHOOSE(RANDBETWEEN(1,4),RANDBETWEEN(DATE(2019,1,1),DATE(2020,3,28)),"","",""),IF(OR(G67="awaiting payment",G67="completed"),RANDBETWEEN(DATE(2019,1,1),DATE(2020,3,28)),""))</f>
        <v/>
      </c>
      <c r="Q67" t="b">
        <f t="shared" ref="Q67:Q130" ca="1" si="33">IF(G67="confirmed delivery",CHOOSE(RANDBETWEEN(1,4),TRUE,FALSE,FALSE,FALSE),IF(OR(G67="awaiting payment",G67="completed"),TRUE,FALSE))</f>
        <v>0</v>
      </c>
      <c r="R67" t="b">
        <f t="shared" ref="R67:R130" ca="1" si="34">IF(G67="confirmed delivery",IF(AND(P67&lt;&gt;"",Q67&lt;&gt;""),FALSE,CHOOSE(RANDBETWEEN(1,4),TRUE,FALSE,FALSE,FALSE)),IF(OR(G67="awaiting payment",G67="completed"),TRUE,FALSE))</f>
        <v>0</v>
      </c>
      <c r="S67" t="b">
        <f t="shared" ref="S67:S130" ca="1" si="35">IF(G67="confirmed delivery",CHOOSE(RANDBETWEEN(1,4),TRUE,FALSE,FALSE,FALSE),IF(OR(G67="awaiting payment",G67="completed"),TRUE,FALSE))</f>
        <v>0</v>
      </c>
      <c r="T67" t="b">
        <f t="shared" ref="T67:T130" ca="1" si="36">IF(G67="completed",TRUE,FALSE)</f>
        <v>0</v>
      </c>
    </row>
    <row r="68" spans="1:20" x14ac:dyDescent="0.25">
      <c r="A68">
        <f t="shared" ca="1" si="25"/>
        <v>82714</v>
      </c>
      <c r="B68" t="str">
        <f t="shared" ca="1" si="26"/>
        <v>Q92357</v>
      </c>
      <c r="C68" s="3">
        <f t="shared" ca="1" si="27"/>
        <v>43728</v>
      </c>
      <c r="D68" t="str">
        <f t="shared" ca="1" si="28"/>
        <v>Ford</v>
      </c>
      <c r="E68" t="s">
        <v>146</v>
      </c>
      <c r="F68" t="s">
        <v>243</v>
      </c>
      <c r="G68" t="str">
        <f t="shared" ca="1" si="29"/>
        <v>completed</v>
      </c>
      <c r="I68" s="3">
        <f t="shared" ref="I68:I130" ca="1" si="37">IF(G68="new", RANDBETWEEN(DATE(2020,5,1),DATE(2020,12,30)), RANDBETWEEN(DATE(2020,5,1),DATE(2020,12,30)))</f>
        <v>44073</v>
      </c>
      <c r="J68" s="3" t="b">
        <f t="shared" ca="1" si="30"/>
        <v>0</v>
      </c>
      <c r="K68" t="b">
        <f t="shared" ca="1" si="21"/>
        <v>1</v>
      </c>
      <c r="L68" t="str">
        <f t="shared" ca="1" si="22"/>
        <v>LS5 MD</v>
      </c>
      <c r="M68">
        <f t="shared" ca="1" si="23"/>
        <v>4775935156</v>
      </c>
      <c r="N68" s="3">
        <f t="shared" ca="1" si="31"/>
        <v>44088</v>
      </c>
      <c r="O68" s="3">
        <f t="shared" ca="1" si="24"/>
        <v>44088</v>
      </c>
      <c r="P68" s="3">
        <f t="shared" ca="1" si="32"/>
        <v>43611</v>
      </c>
      <c r="Q68" t="b">
        <f t="shared" ca="1" si="33"/>
        <v>1</v>
      </c>
      <c r="R68" t="b">
        <f t="shared" ca="1" si="34"/>
        <v>1</v>
      </c>
      <c r="S68" t="b">
        <f t="shared" ca="1" si="35"/>
        <v>1</v>
      </c>
      <c r="T68" t="b">
        <f t="shared" ca="1" si="36"/>
        <v>1</v>
      </c>
    </row>
    <row r="69" spans="1:20" x14ac:dyDescent="0.25">
      <c r="A69">
        <f t="shared" ca="1" si="25"/>
        <v>29977</v>
      </c>
      <c r="B69" t="str">
        <f t="shared" ca="1" si="26"/>
        <v>Q40743</v>
      </c>
      <c r="C69" s="3">
        <f t="shared" ca="1" si="27"/>
        <v>43493</v>
      </c>
      <c r="D69" t="str">
        <f t="shared" ca="1" si="28"/>
        <v>Ford</v>
      </c>
      <c r="E69" t="s">
        <v>147</v>
      </c>
      <c r="F69" t="s">
        <v>244</v>
      </c>
      <c r="G69" t="str">
        <f t="shared" ca="1" si="29"/>
        <v>awaiting reg</v>
      </c>
      <c r="I69" s="3">
        <f t="shared" ca="1" si="37"/>
        <v>43957</v>
      </c>
      <c r="J69" s="3" t="b">
        <f t="shared" ca="1" si="30"/>
        <v>0</v>
      </c>
      <c r="K69" t="b">
        <f t="shared" ca="1" si="21"/>
        <v>1</v>
      </c>
      <c r="L69" t="str">
        <f t="shared" ca="1" si="22"/>
        <v>DI49 CI</v>
      </c>
      <c r="M69" t="str">
        <f t="shared" ca="1" si="23"/>
        <v/>
      </c>
      <c r="N69" s="3" t="str">
        <f t="shared" ca="1" si="31"/>
        <v/>
      </c>
      <c r="O69" s="3" t="str">
        <f t="shared" ca="1" si="24"/>
        <v/>
      </c>
      <c r="P69" s="3" t="str">
        <f t="shared" ca="1" si="32"/>
        <v/>
      </c>
      <c r="Q69" t="b">
        <f t="shared" ca="1" si="33"/>
        <v>0</v>
      </c>
      <c r="R69" t="b">
        <f t="shared" ca="1" si="34"/>
        <v>0</v>
      </c>
      <c r="S69" t="b">
        <f t="shared" ca="1" si="35"/>
        <v>0</v>
      </c>
      <c r="T69" t="b">
        <f t="shared" ca="1" si="36"/>
        <v>0</v>
      </c>
    </row>
    <row r="70" spans="1:20" x14ac:dyDescent="0.25">
      <c r="A70">
        <f t="shared" ca="1" si="25"/>
        <v>18216</v>
      </c>
      <c r="B70" t="str">
        <f t="shared" ca="1" si="26"/>
        <v>Q43843</v>
      </c>
      <c r="C70" s="3">
        <f t="shared" ca="1" si="27"/>
        <v>43673</v>
      </c>
      <c r="D70" t="str">
        <f t="shared" ca="1" si="28"/>
        <v>Nissan</v>
      </c>
      <c r="E70" t="s">
        <v>148</v>
      </c>
      <c r="F70" t="s">
        <v>245</v>
      </c>
      <c r="G70" t="str">
        <f t="shared" ca="1" si="29"/>
        <v>confirmed delivery</v>
      </c>
      <c r="I70" s="3">
        <f t="shared" ca="1" si="37"/>
        <v>43963</v>
      </c>
      <c r="J70" s="3" t="b">
        <f t="shared" ca="1" si="30"/>
        <v>0</v>
      </c>
      <c r="K70" t="b">
        <f t="shared" ca="1" si="21"/>
        <v>1</v>
      </c>
      <c r="L70" t="str">
        <f t="shared" ca="1" si="22"/>
        <v>YA11 ZN</v>
      </c>
      <c r="M70">
        <f t="shared" ca="1" si="23"/>
        <v>2371914675</v>
      </c>
      <c r="N70" s="3">
        <f t="shared" ca="1" si="31"/>
        <v>43978</v>
      </c>
      <c r="O70" s="3">
        <f t="shared" ca="1" si="24"/>
        <v>43978</v>
      </c>
      <c r="P70" s="3" t="str">
        <f t="shared" ca="1" si="32"/>
        <v/>
      </c>
      <c r="Q70" t="b">
        <f t="shared" ca="1" si="33"/>
        <v>1</v>
      </c>
      <c r="R70" t="b">
        <f t="shared" ca="1" si="34"/>
        <v>0</v>
      </c>
      <c r="S70" t="b">
        <f t="shared" ca="1" si="35"/>
        <v>0</v>
      </c>
      <c r="T70" t="b">
        <f t="shared" ca="1" si="36"/>
        <v>0</v>
      </c>
    </row>
    <row r="71" spans="1:20" x14ac:dyDescent="0.25">
      <c r="A71">
        <f t="shared" ca="1" si="25"/>
        <v>83958</v>
      </c>
      <c r="B71" t="str">
        <f t="shared" ca="1" si="26"/>
        <v>Q56775</v>
      </c>
      <c r="C71" s="3">
        <f t="shared" ca="1" si="27"/>
        <v>43845</v>
      </c>
      <c r="D71" t="str">
        <f t="shared" ca="1" si="28"/>
        <v>Ford</v>
      </c>
      <c r="E71" t="s">
        <v>149</v>
      </c>
      <c r="F71" t="s">
        <v>246</v>
      </c>
      <c r="G71" t="str">
        <f t="shared" ca="1" si="29"/>
        <v>completed</v>
      </c>
      <c r="I71" s="3">
        <f t="shared" ca="1" si="37"/>
        <v>43955</v>
      </c>
      <c r="J71" s="3" t="b">
        <f t="shared" ca="1" si="30"/>
        <v>0</v>
      </c>
      <c r="K71" t="b">
        <f t="shared" ca="1" si="21"/>
        <v>1</v>
      </c>
      <c r="L71" t="str">
        <f t="shared" ca="1" si="22"/>
        <v>RJ37 LI</v>
      </c>
      <c r="M71">
        <f t="shared" ca="1" si="23"/>
        <v>3789127932</v>
      </c>
      <c r="N71" s="3">
        <f t="shared" ca="1" si="31"/>
        <v>43970</v>
      </c>
      <c r="O71" s="3">
        <f t="shared" ca="1" si="24"/>
        <v>43970</v>
      </c>
      <c r="P71" s="3">
        <f t="shared" ca="1" si="32"/>
        <v>43684</v>
      </c>
      <c r="Q71" t="b">
        <f t="shared" ca="1" si="33"/>
        <v>1</v>
      </c>
      <c r="R71" t="b">
        <f t="shared" ca="1" si="34"/>
        <v>1</v>
      </c>
      <c r="S71" t="b">
        <f t="shared" ca="1" si="35"/>
        <v>1</v>
      </c>
      <c r="T71" t="b">
        <f t="shared" ca="1" si="36"/>
        <v>1</v>
      </c>
    </row>
    <row r="72" spans="1:20" x14ac:dyDescent="0.25">
      <c r="A72">
        <f t="shared" ca="1" si="25"/>
        <v>75061</v>
      </c>
      <c r="B72" t="str">
        <f t="shared" ca="1" si="26"/>
        <v>Q70245</v>
      </c>
      <c r="C72" s="3">
        <f t="shared" ca="1" si="27"/>
        <v>43825</v>
      </c>
      <c r="D72" t="str">
        <f t="shared" ca="1" si="28"/>
        <v>Ford</v>
      </c>
      <c r="E72" t="s">
        <v>150</v>
      </c>
      <c r="F72" t="s">
        <v>247</v>
      </c>
      <c r="G72" t="str">
        <f t="shared" ca="1" si="29"/>
        <v>new</v>
      </c>
      <c r="I72" s="3">
        <f t="shared" ca="1" si="37"/>
        <v>43958</v>
      </c>
      <c r="J72" s="3" t="b">
        <f t="shared" ca="1" si="30"/>
        <v>1</v>
      </c>
      <c r="K72" t="b">
        <f t="shared" ca="1" si="21"/>
        <v>0</v>
      </c>
      <c r="L72" t="str">
        <f t="shared" ca="1" si="22"/>
        <v/>
      </c>
      <c r="M72" t="str">
        <f t="shared" ca="1" si="23"/>
        <v/>
      </c>
      <c r="N72" s="3" t="str">
        <f t="shared" ca="1" si="31"/>
        <v/>
      </c>
      <c r="O72" s="3" t="str">
        <f t="shared" ca="1" si="24"/>
        <v/>
      </c>
      <c r="P72" s="3" t="str">
        <f t="shared" ca="1" si="32"/>
        <v/>
      </c>
      <c r="Q72" t="b">
        <f t="shared" ca="1" si="33"/>
        <v>0</v>
      </c>
      <c r="R72" t="b">
        <f t="shared" ca="1" si="34"/>
        <v>0</v>
      </c>
      <c r="S72" t="b">
        <f t="shared" ca="1" si="35"/>
        <v>0</v>
      </c>
      <c r="T72" t="b">
        <f t="shared" ca="1" si="36"/>
        <v>0</v>
      </c>
    </row>
    <row r="73" spans="1:20" x14ac:dyDescent="0.25">
      <c r="A73">
        <f t="shared" ca="1" si="25"/>
        <v>34609</v>
      </c>
      <c r="B73" t="str">
        <f t="shared" ca="1" si="26"/>
        <v>Q40065</v>
      </c>
      <c r="C73" s="3">
        <f t="shared" ca="1" si="27"/>
        <v>43819</v>
      </c>
      <c r="D73" t="str">
        <f t="shared" ca="1" si="28"/>
        <v>Nissan</v>
      </c>
      <c r="E73" t="s">
        <v>151</v>
      </c>
      <c r="F73" t="s">
        <v>248</v>
      </c>
      <c r="G73" t="str">
        <f t="shared" ca="1" si="29"/>
        <v>delivery date requested</v>
      </c>
      <c r="I73" s="3">
        <f t="shared" ca="1" si="37"/>
        <v>44001</v>
      </c>
      <c r="J73" s="3" t="b">
        <f t="shared" ca="1" si="30"/>
        <v>0</v>
      </c>
      <c r="K73" t="b">
        <f t="shared" ca="1" si="21"/>
        <v>1</v>
      </c>
      <c r="L73" t="str">
        <f t="shared" ca="1" si="22"/>
        <v>EH39 KZ</v>
      </c>
      <c r="M73">
        <f t="shared" ca="1" si="23"/>
        <v>7602729900</v>
      </c>
      <c r="N73" s="3">
        <f t="shared" ca="1" si="31"/>
        <v>43981</v>
      </c>
      <c r="O73" s="3" t="str">
        <f t="shared" ca="1" si="24"/>
        <v/>
      </c>
      <c r="P73" s="3" t="str">
        <f t="shared" ca="1" si="32"/>
        <v/>
      </c>
      <c r="Q73" t="b">
        <f t="shared" ca="1" si="33"/>
        <v>0</v>
      </c>
      <c r="R73" t="b">
        <f t="shared" ca="1" si="34"/>
        <v>0</v>
      </c>
      <c r="S73" t="b">
        <f t="shared" ca="1" si="35"/>
        <v>0</v>
      </c>
      <c r="T73" t="b">
        <f t="shared" ca="1" si="36"/>
        <v>0</v>
      </c>
    </row>
    <row r="74" spans="1:20" x14ac:dyDescent="0.25">
      <c r="A74">
        <f t="shared" ca="1" si="25"/>
        <v>69679</v>
      </c>
      <c r="B74" t="str">
        <f t="shared" ca="1" si="26"/>
        <v>Q33629</v>
      </c>
      <c r="C74" s="3">
        <f t="shared" ca="1" si="27"/>
        <v>43545</v>
      </c>
      <c r="D74" t="str">
        <f t="shared" ca="1" si="28"/>
        <v>Mercades</v>
      </c>
      <c r="E74" t="s">
        <v>152</v>
      </c>
      <c r="F74" t="s">
        <v>249</v>
      </c>
      <c r="G74" t="str">
        <f t="shared" ca="1" si="29"/>
        <v>confirmed delivery</v>
      </c>
      <c r="I74" s="3">
        <f t="shared" ca="1" si="37"/>
        <v>44108</v>
      </c>
      <c r="J74" s="3" t="b">
        <f t="shared" ca="1" si="30"/>
        <v>0</v>
      </c>
      <c r="K74" t="b">
        <f t="shared" ca="1" si="21"/>
        <v>1</v>
      </c>
      <c r="L74" t="str">
        <f t="shared" ca="1" si="22"/>
        <v>TG8 DR</v>
      </c>
      <c r="M74">
        <f t="shared" ca="1" si="23"/>
        <v>1246344014</v>
      </c>
      <c r="N74" s="3">
        <f t="shared" ca="1" si="31"/>
        <v>44123</v>
      </c>
      <c r="O74" s="3">
        <f t="shared" ca="1" si="24"/>
        <v>44123</v>
      </c>
      <c r="P74" s="3" t="str">
        <f t="shared" ca="1" si="32"/>
        <v/>
      </c>
      <c r="Q74" t="b">
        <f t="shared" ca="1" si="33"/>
        <v>1</v>
      </c>
      <c r="R74" t="b">
        <f t="shared" ca="1" si="34"/>
        <v>0</v>
      </c>
      <c r="S74" t="b">
        <f t="shared" ca="1" si="35"/>
        <v>1</v>
      </c>
      <c r="T74" t="b">
        <f t="shared" ca="1" si="36"/>
        <v>0</v>
      </c>
    </row>
    <row r="75" spans="1:20" x14ac:dyDescent="0.25">
      <c r="A75" t="str">
        <f t="shared" ca="1" si="25"/>
        <v/>
      </c>
      <c r="B75" t="str">
        <f t="shared" ca="1" si="26"/>
        <v>Q67775</v>
      </c>
      <c r="C75" s="3">
        <f t="shared" ca="1" si="27"/>
        <v>43884</v>
      </c>
      <c r="D75" t="str">
        <f t="shared" ca="1" si="28"/>
        <v>Mercades</v>
      </c>
      <c r="E75" t="s">
        <v>153</v>
      </c>
      <c r="F75" t="s">
        <v>250</v>
      </c>
      <c r="G75" t="str">
        <f t="shared" ca="1" si="29"/>
        <v>new</v>
      </c>
      <c r="I75" s="3">
        <f t="shared" ca="1" si="37"/>
        <v>44037</v>
      </c>
      <c r="J75" s="3" t="b">
        <f t="shared" ca="1" si="30"/>
        <v>0</v>
      </c>
      <c r="K75" t="b">
        <f t="shared" ca="1" si="21"/>
        <v>0</v>
      </c>
      <c r="L75" t="str">
        <f t="shared" ca="1" si="22"/>
        <v/>
      </c>
      <c r="M75" t="str">
        <f t="shared" ca="1" si="23"/>
        <v/>
      </c>
      <c r="N75" s="3" t="str">
        <f t="shared" ca="1" si="31"/>
        <v/>
      </c>
      <c r="O75" s="3" t="str">
        <f t="shared" ca="1" si="24"/>
        <v/>
      </c>
      <c r="P75" s="3" t="str">
        <f t="shared" ca="1" si="32"/>
        <v/>
      </c>
      <c r="Q75" t="b">
        <f t="shared" ca="1" si="33"/>
        <v>0</v>
      </c>
      <c r="R75" t="b">
        <f t="shared" ca="1" si="34"/>
        <v>0</v>
      </c>
      <c r="S75" t="b">
        <f t="shared" ca="1" si="35"/>
        <v>0</v>
      </c>
      <c r="T75" t="b">
        <f t="shared" ca="1" si="36"/>
        <v>0</v>
      </c>
    </row>
    <row r="76" spans="1:20" x14ac:dyDescent="0.25">
      <c r="A76">
        <f t="shared" ca="1" si="25"/>
        <v>26039</v>
      </c>
      <c r="B76" t="str">
        <f t="shared" ca="1" si="26"/>
        <v>Q79977</v>
      </c>
      <c r="C76" s="3">
        <f t="shared" ca="1" si="27"/>
        <v>43610</v>
      </c>
      <c r="D76" t="str">
        <f t="shared" ca="1" si="28"/>
        <v>Mercades</v>
      </c>
      <c r="E76" t="s">
        <v>154</v>
      </c>
      <c r="F76" t="s">
        <v>251</v>
      </c>
      <c r="G76" t="str">
        <f t="shared" ca="1" si="29"/>
        <v>completed</v>
      </c>
      <c r="I76" s="3">
        <f t="shared" ca="1" si="37"/>
        <v>44064</v>
      </c>
      <c r="J76" s="3" t="b">
        <f t="shared" ca="1" si="30"/>
        <v>0</v>
      </c>
      <c r="K76" t="b">
        <f t="shared" ca="1" si="21"/>
        <v>1</v>
      </c>
      <c r="L76" t="str">
        <f t="shared" ca="1" si="22"/>
        <v>JU52 GI</v>
      </c>
      <c r="M76">
        <f t="shared" ca="1" si="23"/>
        <v>6042558287</v>
      </c>
      <c r="N76" s="3">
        <f t="shared" ca="1" si="31"/>
        <v>44079</v>
      </c>
      <c r="O76" s="3">
        <f t="shared" ca="1" si="24"/>
        <v>44079</v>
      </c>
      <c r="P76" s="3">
        <f t="shared" ca="1" si="32"/>
        <v>43798</v>
      </c>
      <c r="Q76" t="b">
        <f t="shared" ca="1" si="33"/>
        <v>1</v>
      </c>
      <c r="R76" t="b">
        <f t="shared" ca="1" si="34"/>
        <v>1</v>
      </c>
      <c r="S76" t="b">
        <f t="shared" ca="1" si="35"/>
        <v>1</v>
      </c>
      <c r="T76" t="b">
        <f t="shared" ca="1" si="36"/>
        <v>1</v>
      </c>
    </row>
    <row r="77" spans="1:20" x14ac:dyDescent="0.25">
      <c r="A77">
        <f t="shared" ca="1" si="25"/>
        <v>71560</v>
      </c>
      <c r="B77" t="str">
        <f t="shared" ca="1" si="26"/>
        <v>Q87597</v>
      </c>
      <c r="C77" s="3">
        <f t="shared" ca="1" si="27"/>
        <v>43862</v>
      </c>
      <c r="D77" t="str">
        <f t="shared" ca="1" si="28"/>
        <v>VW</v>
      </c>
      <c r="E77" t="s">
        <v>155</v>
      </c>
      <c r="F77" t="s">
        <v>252</v>
      </c>
      <c r="G77" t="str">
        <f t="shared" ca="1" si="29"/>
        <v>completed</v>
      </c>
      <c r="I77" s="3">
        <f t="shared" ca="1" si="37"/>
        <v>44072</v>
      </c>
      <c r="J77" s="3" t="b">
        <f t="shared" ca="1" si="30"/>
        <v>0</v>
      </c>
      <c r="K77" t="b">
        <f t="shared" ca="1" si="21"/>
        <v>1</v>
      </c>
      <c r="L77" t="str">
        <f t="shared" ca="1" si="22"/>
        <v>DK52 OP</v>
      </c>
      <c r="M77">
        <f t="shared" ca="1" si="23"/>
        <v>2960188873</v>
      </c>
      <c r="N77" s="3">
        <f t="shared" ca="1" si="31"/>
        <v>44087</v>
      </c>
      <c r="O77" s="3">
        <f t="shared" ca="1" si="24"/>
        <v>44087</v>
      </c>
      <c r="P77" s="3">
        <f t="shared" ca="1" si="32"/>
        <v>43871</v>
      </c>
      <c r="Q77" t="b">
        <f t="shared" ca="1" si="33"/>
        <v>1</v>
      </c>
      <c r="R77" t="b">
        <f t="shared" ca="1" si="34"/>
        <v>1</v>
      </c>
      <c r="S77" t="b">
        <f t="shared" ca="1" si="35"/>
        <v>1</v>
      </c>
      <c r="T77" t="b">
        <f t="shared" ca="1" si="36"/>
        <v>1</v>
      </c>
    </row>
    <row r="78" spans="1:20" x14ac:dyDescent="0.25">
      <c r="A78">
        <f t="shared" ca="1" si="25"/>
        <v>11416</v>
      </c>
      <c r="B78" t="str">
        <f t="shared" ca="1" si="26"/>
        <v>Q88299</v>
      </c>
      <c r="C78" s="3">
        <f t="shared" ca="1" si="27"/>
        <v>43557</v>
      </c>
      <c r="D78" t="str">
        <f t="shared" ca="1" si="28"/>
        <v>VW</v>
      </c>
      <c r="E78" t="s">
        <v>156</v>
      </c>
      <c r="F78" t="s">
        <v>253</v>
      </c>
      <c r="G78" t="str">
        <f t="shared" ca="1" si="29"/>
        <v>awaiting reg</v>
      </c>
      <c r="I78" s="3">
        <f t="shared" ca="1" si="37"/>
        <v>44088</v>
      </c>
      <c r="J78" s="3" t="b">
        <f t="shared" ca="1" si="30"/>
        <v>0</v>
      </c>
      <c r="K78" t="b">
        <f t="shared" ca="1" si="21"/>
        <v>1</v>
      </c>
      <c r="L78" t="str">
        <f t="shared" ca="1" si="22"/>
        <v>DK29 BR</v>
      </c>
      <c r="M78" t="str">
        <f t="shared" ca="1" si="23"/>
        <v/>
      </c>
      <c r="N78" s="3" t="str">
        <f t="shared" ca="1" si="31"/>
        <v/>
      </c>
      <c r="O78" s="3" t="str">
        <f t="shared" ca="1" si="24"/>
        <v/>
      </c>
      <c r="P78" s="3" t="str">
        <f t="shared" ca="1" si="32"/>
        <v/>
      </c>
      <c r="Q78" t="b">
        <f t="shared" ca="1" si="33"/>
        <v>0</v>
      </c>
      <c r="R78" t="b">
        <f t="shared" ca="1" si="34"/>
        <v>0</v>
      </c>
      <c r="S78" t="b">
        <f t="shared" ca="1" si="35"/>
        <v>0</v>
      </c>
      <c r="T78" t="b">
        <f t="shared" ca="1" si="36"/>
        <v>0</v>
      </c>
    </row>
    <row r="79" spans="1:20" x14ac:dyDescent="0.25">
      <c r="A79">
        <f t="shared" ca="1" si="25"/>
        <v>39206</v>
      </c>
      <c r="B79" t="str">
        <f t="shared" ca="1" si="26"/>
        <v>Q60279</v>
      </c>
      <c r="C79" s="3">
        <f t="shared" ca="1" si="27"/>
        <v>43802</v>
      </c>
      <c r="D79" t="str">
        <f t="shared" ca="1" si="28"/>
        <v>Nissan</v>
      </c>
      <c r="E79" t="s">
        <v>157</v>
      </c>
      <c r="F79" t="s">
        <v>254</v>
      </c>
      <c r="G79" t="str">
        <f t="shared" ca="1" si="29"/>
        <v>awaiting reg</v>
      </c>
      <c r="I79" s="3">
        <f t="shared" ca="1" si="37"/>
        <v>44005</v>
      </c>
      <c r="J79" s="3" t="b">
        <f t="shared" ca="1" si="30"/>
        <v>0</v>
      </c>
      <c r="K79" t="b">
        <f t="shared" ca="1" si="21"/>
        <v>1</v>
      </c>
      <c r="L79" t="str">
        <f t="shared" ca="1" si="22"/>
        <v>JN27 BK</v>
      </c>
      <c r="M79" t="str">
        <f t="shared" ca="1" si="23"/>
        <v/>
      </c>
      <c r="N79" s="3" t="str">
        <f t="shared" ca="1" si="31"/>
        <v/>
      </c>
      <c r="O79" s="3" t="str">
        <f t="shared" ca="1" si="24"/>
        <v/>
      </c>
      <c r="P79" s="3" t="str">
        <f t="shared" ca="1" si="32"/>
        <v/>
      </c>
      <c r="Q79" t="b">
        <f t="shared" ca="1" si="33"/>
        <v>0</v>
      </c>
      <c r="R79" t="b">
        <f t="shared" ca="1" si="34"/>
        <v>0</v>
      </c>
      <c r="S79" t="b">
        <f t="shared" ca="1" si="35"/>
        <v>0</v>
      </c>
      <c r="T79" t="b">
        <f t="shared" ca="1" si="36"/>
        <v>0</v>
      </c>
    </row>
    <row r="80" spans="1:20" x14ac:dyDescent="0.25">
      <c r="A80">
        <f t="shared" ca="1" si="25"/>
        <v>79042</v>
      </c>
      <c r="B80" t="str">
        <f t="shared" ca="1" si="26"/>
        <v>Q86391</v>
      </c>
      <c r="C80" s="3">
        <f t="shared" ca="1" si="27"/>
        <v>43540</v>
      </c>
      <c r="D80" t="str">
        <f t="shared" ca="1" si="28"/>
        <v>Mercades</v>
      </c>
      <c r="E80" t="s">
        <v>158</v>
      </c>
      <c r="F80" t="s">
        <v>255</v>
      </c>
      <c r="G80" t="str">
        <f t="shared" ca="1" si="29"/>
        <v>awaiting reg</v>
      </c>
      <c r="I80" s="3">
        <f t="shared" ca="1" si="37"/>
        <v>44172</v>
      </c>
      <c r="J80" s="3" t="b">
        <f t="shared" ca="1" si="30"/>
        <v>0</v>
      </c>
      <c r="K80" t="b">
        <f t="shared" ca="1" si="21"/>
        <v>1</v>
      </c>
      <c r="L80" t="str">
        <f t="shared" ca="1" si="22"/>
        <v>NT61 TI</v>
      </c>
      <c r="M80" t="str">
        <f t="shared" ca="1" si="23"/>
        <v/>
      </c>
      <c r="N80" s="3" t="str">
        <f t="shared" ca="1" si="31"/>
        <v/>
      </c>
      <c r="O80" s="3" t="str">
        <f t="shared" ca="1" si="24"/>
        <v/>
      </c>
      <c r="P80" s="3" t="str">
        <f t="shared" ca="1" si="32"/>
        <v/>
      </c>
      <c r="Q80" t="b">
        <f t="shared" ca="1" si="33"/>
        <v>0</v>
      </c>
      <c r="R80" t="b">
        <f t="shared" ca="1" si="34"/>
        <v>0</v>
      </c>
      <c r="S80" t="b">
        <f t="shared" ca="1" si="35"/>
        <v>0</v>
      </c>
      <c r="T80" t="b">
        <f t="shared" ca="1" si="36"/>
        <v>0</v>
      </c>
    </row>
    <row r="81" spans="1:20" x14ac:dyDescent="0.25">
      <c r="A81">
        <f t="shared" ca="1" si="25"/>
        <v>11919</v>
      </c>
      <c r="B81" t="str">
        <f t="shared" ca="1" si="26"/>
        <v>Q45294</v>
      </c>
      <c r="C81" s="3">
        <f t="shared" ca="1" si="27"/>
        <v>43683</v>
      </c>
      <c r="D81" t="str">
        <f t="shared" ca="1" si="28"/>
        <v>Ford</v>
      </c>
      <c r="E81" t="s">
        <v>159</v>
      </c>
      <c r="F81" t="s">
        <v>256</v>
      </c>
      <c r="G81" t="str">
        <f t="shared" ca="1" si="29"/>
        <v>delivery date requested</v>
      </c>
      <c r="I81" s="3">
        <f t="shared" ca="1" si="37"/>
        <v>44040</v>
      </c>
      <c r="J81" s="3" t="b">
        <f t="shared" ca="1" si="30"/>
        <v>0</v>
      </c>
      <c r="K81" t="b">
        <f t="shared" ca="1" si="21"/>
        <v>1</v>
      </c>
      <c r="L81" t="str">
        <f t="shared" ca="1" si="22"/>
        <v>ZI68 JD</v>
      </c>
      <c r="M81">
        <f t="shared" ca="1" si="23"/>
        <v>9124204755</v>
      </c>
      <c r="N81" s="3">
        <f t="shared" ca="1" si="31"/>
        <v>44044</v>
      </c>
      <c r="O81" s="3" t="str">
        <f t="shared" ca="1" si="24"/>
        <v/>
      </c>
      <c r="P81" s="3" t="str">
        <f t="shared" ca="1" si="32"/>
        <v/>
      </c>
      <c r="Q81" t="b">
        <f t="shared" ca="1" si="33"/>
        <v>0</v>
      </c>
      <c r="R81" t="b">
        <f t="shared" ca="1" si="34"/>
        <v>0</v>
      </c>
      <c r="S81" t="b">
        <f t="shared" ca="1" si="35"/>
        <v>0</v>
      </c>
      <c r="T81" t="b">
        <f t="shared" ca="1" si="36"/>
        <v>0</v>
      </c>
    </row>
    <row r="82" spans="1:20" x14ac:dyDescent="0.25">
      <c r="A82">
        <f t="shared" ca="1" si="25"/>
        <v>23959</v>
      </c>
      <c r="B82" t="str">
        <f t="shared" ca="1" si="26"/>
        <v>Q97059</v>
      </c>
      <c r="C82" s="3">
        <f t="shared" ca="1" si="27"/>
        <v>43836</v>
      </c>
      <c r="D82" t="str">
        <f t="shared" ca="1" si="28"/>
        <v>Mercades</v>
      </c>
      <c r="E82" t="s">
        <v>160</v>
      </c>
      <c r="F82" t="s">
        <v>257</v>
      </c>
      <c r="G82" t="str">
        <f t="shared" ca="1" si="29"/>
        <v>awaiting reg</v>
      </c>
      <c r="I82" s="3">
        <f t="shared" ca="1" si="37"/>
        <v>44179</v>
      </c>
      <c r="J82" s="3" t="b">
        <f t="shared" ca="1" si="30"/>
        <v>0</v>
      </c>
      <c r="K82" t="b">
        <f t="shared" ca="1" si="21"/>
        <v>1</v>
      </c>
      <c r="L82" t="str">
        <f t="shared" ca="1" si="22"/>
        <v/>
      </c>
      <c r="M82">
        <f t="shared" ca="1" si="23"/>
        <v>3502034635</v>
      </c>
      <c r="N82" s="3" t="str">
        <f t="shared" ca="1" si="31"/>
        <v/>
      </c>
      <c r="O82" s="3" t="str">
        <f t="shared" ca="1" si="24"/>
        <v/>
      </c>
      <c r="P82" s="3" t="str">
        <f t="shared" ca="1" si="32"/>
        <v/>
      </c>
      <c r="Q82" t="b">
        <f t="shared" ca="1" si="33"/>
        <v>0</v>
      </c>
      <c r="R82" t="b">
        <f t="shared" ca="1" si="34"/>
        <v>0</v>
      </c>
      <c r="S82" t="b">
        <f t="shared" ca="1" si="35"/>
        <v>0</v>
      </c>
      <c r="T82" t="b">
        <f t="shared" ca="1" si="36"/>
        <v>0</v>
      </c>
    </row>
    <row r="83" spans="1:20" x14ac:dyDescent="0.25">
      <c r="A83" t="str">
        <f t="shared" ca="1" si="25"/>
        <v/>
      </c>
      <c r="B83" t="str">
        <f t="shared" ca="1" si="26"/>
        <v>Q52536</v>
      </c>
      <c r="C83" s="3">
        <f t="shared" ca="1" si="27"/>
        <v>43685</v>
      </c>
      <c r="D83" t="str">
        <f t="shared" ca="1" si="28"/>
        <v>VW</v>
      </c>
      <c r="E83" t="s">
        <v>161</v>
      </c>
      <c r="F83" t="s">
        <v>258</v>
      </c>
      <c r="G83" t="str">
        <f t="shared" ca="1" si="29"/>
        <v>new</v>
      </c>
      <c r="I83" s="3">
        <f t="shared" ca="1" si="37"/>
        <v>44023</v>
      </c>
      <c r="J83" s="3" t="b">
        <f t="shared" ca="1" si="30"/>
        <v>0</v>
      </c>
      <c r="K83" t="b">
        <f t="shared" ca="1" si="21"/>
        <v>0</v>
      </c>
      <c r="L83" t="str">
        <f t="shared" ca="1" si="22"/>
        <v/>
      </c>
      <c r="M83" t="str">
        <f t="shared" ca="1" si="23"/>
        <v/>
      </c>
      <c r="N83" s="3" t="str">
        <f t="shared" ca="1" si="31"/>
        <v/>
      </c>
      <c r="O83" s="3" t="str">
        <f t="shared" ca="1" si="24"/>
        <v/>
      </c>
      <c r="P83" s="3" t="str">
        <f t="shared" ca="1" si="32"/>
        <v/>
      </c>
      <c r="Q83" t="b">
        <f t="shared" ca="1" si="33"/>
        <v>0</v>
      </c>
      <c r="R83" t="b">
        <f t="shared" ca="1" si="34"/>
        <v>0</v>
      </c>
      <c r="S83" t="b">
        <f t="shared" ca="1" si="35"/>
        <v>0</v>
      </c>
      <c r="T83" t="b">
        <f t="shared" ca="1" si="36"/>
        <v>0</v>
      </c>
    </row>
    <row r="84" spans="1:20" x14ac:dyDescent="0.25">
      <c r="A84">
        <f t="shared" ca="1" si="25"/>
        <v>69202</v>
      </c>
      <c r="B84" t="str">
        <f t="shared" ca="1" si="26"/>
        <v>Q52510</v>
      </c>
      <c r="C84" s="3">
        <f t="shared" ca="1" si="27"/>
        <v>43706</v>
      </c>
      <c r="D84" t="str">
        <f t="shared" ca="1" si="28"/>
        <v>Nissan</v>
      </c>
      <c r="E84" t="s">
        <v>162</v>
      </c>
      <c r="F84" t="s">
        <v>259</v>
      </c>
      <c r="G84" t="str">
        <f t="shared" ca="1" si="29"/>
        <v>confirmed delivery</v>
      </c>
      <c r="I84" s="3">
        <f t="shared" ca="1" si="37"/>
        <v>44177</v>
      </c>
      <c r="J84" s="3" t="b">
        <f t="shared" ca="1" si="30"/>
        <v>0</v>
      </c>
      <c r="K84" t="b">
        <f t="shared" ca="1" si="21"/>
        <v>1</v>
      </c>
      <c r="L84" t="str">
        <f t="shared" ca="1" si="22"/>
        <v>PH65 XT</v>
      </c>
      <c r="M84">
        <f t="shared" ca="1" si="23"/>
        <v>5195669050</v>
      </c>
      <c r="N84" s="3">
        <f t="shared" ca="1" si="31"/>
        <v>44192</v>
      </c>
      <c r="O84" s="3">
        <f t="shared" ca="1" si="24"/>
        <v>44192</v>
      </c>
      <c r="P84" s="3">
        <f t="shared" ca="1" si="32"/>
        <v>43683</v>
      </c>
      <c r="Q84" t="b">
        <f t="shared" ca="1" si="33"/>
        <v>0</v>
      </c>
      <c r="R84" t="b">
        <f t="shared" ca="1" si="34"/>
        <v>0</v>
      </c>
      <c r="S84" t="b">
        <f t="shared" ca="1" si="35"/>
        <v>1</v>
      </c>
      <c r="T84" t="b">
        <f t="shared" ca="1" si="36"/>
        <v>0</v>
      </c>
    </row>
    <row r="85" spans="1:20" x14ac:dyDescent="0.25">
      <c r="A85" t="str">
        <f t="shared" ca="1" si="25"/>
        <v/>
      </c>
      <c r="B85" t="str">
        <f t="shared" ca="1" si="26"/>
        <v>Q21569</v>
      </c>
      <c r="C85" s="3">
        <f t="shared" ca="1" si="27"/>
        <v>43516</v>
      </c>
      <c r="D85" t="str">
        <f t="shared" ca="1" si="28"/>
        <v>Nissan</v>
      </c>
      <c r="E85" t="s">
        <v>163</v>
      </c>
      <c r="F85" t="s">
        <v>260</v>
      </c>
      <c r="G85" t="str">
        <f t="shared" ca="1" si="29"/>
        <v>new</v>
      </c>
      <c r="I85" s="3">
        <f t="shared" ca="1" si="37"/>
        <v>44153</v>
      </c>
      <c r="J85" s="3" t="b">
        <f t="shared" ca="1" si="30"/>
        <v>1</v>
      </c>
      <c r="K85" t="b">
        <f t="shared" ca="1" si="21"/>
        <v>0</v>
      </c>
      <c r="L85" t="str">
        <f t="shared" ca="1" si="22"/>
        <v/>
      </c>
      <c r="M85" t="str">
        <f t="shared" ca="1" si="23"/>
        <v/>
      </c>
      <c r="N85" s="3" t="str">
        <f t="shared" ca="1" si="31"/>
        <v/>
      </c>
      <c r="O85" s="3" t="str">
        <f t="shared" ca="1" si="24"/>
        <v/>
      </c>
      <c r="P85" s="3" t="str">
        <f t="shared" ca="1" si="32"/>
        <v/>
      </c>
      <c r="Q85" t="b">
        <f t="shared" ca="1" si="33"/>
        <v>0</v>
      </c>
      <c r="R85" t="b">
        <f t="shared" ca="1" si="34"/>
        <v>0</v>
      </c>
      <c r="S85" t="b">
        <f t="shared" ca="1" si="35"/>
        <v>0</v>
      </c>
      <c r="T85" t="b">
        <f t="shared" ca="1" si="36"/>
        <v>0</v>
      </c>
    </row>
    <row r="86" spans="1:20" x14ac:dyDescent="0.25">
      <c r="A86">
        <f t="shared" ca="1" si="25"/>
        <v>90943</v>
      </c>
      <c r="B86" t="str">
        <f t="shared" ca="1" si="26"/>
        <v>Q91236</v>
      </c>
      <c r="C86" s="3">
        <f t="shared" ca="1" si="27"/>
        <v>43471</v>
      </c>
      <c r="D86" t="str">
        <f t="shared" ca="1" si="28"/>
        <v>Ford</v>
      </c>
      <c r="E86" t="s">
        <v>164</v>
      </c>
      <c r="F86" t="s">
        <v>261</v>
      </c>
      <c r="G86" t="str">
        <f t="shared" ca="1" si="29"/>
        <v>global vans processing</v>
      </c>
      <c r="I86" s="3">
        <f t="shared" ca="1" si="37"/>
        <v>44052</v>
      </c>
      <c r="J86" s="3" t="b">
        <f t="shared" ca="1" si="30"/>
        <v>0</v>
      </c>
      <c r="K86" t="b">
        <f t="shared" ca="1" si="21"/>
        <v>1</v>
      </c>
      <c r="L86" t="str">
        <f t="shared" ca="1" si="22"/>
        <v>FJ60 CP</v>
      </c>
      <c r="M86">
        <f t="shared" ca="1" si="23"/>
        <v>1725525230</v>
      </c>
      <c r="N86" s="3">
        <f t="shared" ca="1" si="31"/>
        <v>44067</v>
      </c>
      <c r="O86" s="3">
        <f t="shared" ca="1" si="24"/>
        <v>44067</v>
      </c>
      <c r="P86" s="3" t="str">
        <f t="shared" ca="1" si="32"/>
        <v/>
      </c>
      <c r="Q86" t="b">
        <f t="shared" ca="1" si="33"/>
        <v>0</v>
      </c>
      <c r="R86" t="b">
        <f t="shared" ca="1" si="34"/>
        <v>0</v>
      </c>
      <c r="S86" t="b">
        <f t="shared" ca="1" si="35"/>
        <v>0</v>
      </c>
      <c r="T86" t="b">
        <f t="shared" ca="1" si="36"/>
        <v>0</v>
      </c>
    </row>
    <row r="87" spans="1:20" x14ac:dyDescent="0.25">
      <c r="A87">
        <f t="shared" ca="1" si="25"/>
        <v>97748</v>
      </c>
      <c r="B87" t="str">
        <f t="shared" ca="1" si="26"/>
        <v>Q74537</v>
      </c>
      <c r="C87" s="3">
        <f t="shared" ca="1" si="27"/>
        <v>43687</v>
      </c>
      <c r="D87" t="str">
        <f t="shared" ca="1" si="28"/>
        <v>VW</v>
      </c>
      <c r="E87" t="s">
        <v>165</v>
      </c>
      <c r="F87" t="s">
        <v>262</v>
      </c>
      <c r="G87" t="str">
        <f t="shared" ca="1" si="29"/>
        <v>confirmed delivery</v>
      </c>
      <c r="I87" s="3">
        <f t="shared" ca="1" si="37"/>
        <v>44170</v>
      </c>
      <c r="J87" s="3" t="b">
        <f t="shared" ca="1" si="30"/>
        <v>0</v>
      </c>
      <c r="K87" t="b">
        <f t="shared" ca="1" si="21"/>
        <v>1</v>
      </c>
      <c r="L87" t="str">
        <f t="shared" ca="1" si="22"/>
        <v>YT22 OG</v>
      </c>
      <c r="M87">
        <f t="shared" ca="1" si="23"/>
        <v>3603895078</v>
      </c>
      <c r="N87" s="3">
        <f t="shared" ca="1" si="31"/>
        <v>44185</v>
      </c>
      <c r="O87" s="3">
        <f t="shared" ca="1" si="24"/>
        <v>44185</v>
      </c>
      <c r="P87" s="3" t="str">
        <f t="shared" ca="1" si="32"/>
        <v/>
      </c>
      <c r="Q87" t="b">
        <f t="shared" ca="1" si="33"/>
        <v>0</v>
      </c>
      <c r="R87" t="b">
        <f t="shared" ca="1" si="34"/>
        <v>0</v>
      </c>
      <c r="S87" t="b">
        <f t="shared" ca="1" si="35"/>
        <v>0</v>
      </c>
      <c r="T87" t="b">
        <f t="shared" ca="1" si="36"/>
        <v>0</v>
      </c>
    </row>
    <row r="88" spans="1:20" x14ac:dyDescent="0.25">
      <c r="A88">
        <f t="shared" ca="1" si="25"/>
        <v>70883</v>
      </c>
      <c r="B88" t="str">
        <f t="shared" ca="1" si="26"/>
        <v>Q16375</v>
      </c>
      <c r="C88" s="3">
        <f t="shared" ca="1" si="27"/>
        <v>43586</v>
      </c>
      <c r="D88" t="str">
        <f t="shared" ca="1" si="28"/>
        <v>VW</v>
      </c>
      <c r="E88" t="s">
        <v>166</v>
      </c>
      <c r="F88" t="s">
        <v>263</v>
      </c>
      <c r="G88" t="str">
        <f t="shared" ca="1" si="29"/>
        <v>delivery date requested</v>
      </c>
      <c r="I88" s="3">
        <f t="shared" ca="1" si="37"/>
        <v>44178</v>
      </c>
      <c r="J88" s="3" t="b">
        <f t="shared" ca="1" si="30"/>
        <v>0</v>
      </c>
      <c r="K88" t="b">
        <f t="shared" ca="1" si="21"/>
        <v>1</v>
      </c>
      <c r="L88" t="str">
        <f t="shared" ca="1" si="22"/>
        <v>AW68 QK</v>
      </c>
      <c r="M88">
        <f t="shared" ca="1" si="23"/>
        <v>1170974105</v>
      </c>
      <c r="N88" s="3">
        <f t="shared" ca="1" si="31"/>
        <v>44127</v>
      </c>
      <c r="O88" s="3" t="str">
        <f t="shared" ca="1" si="24"/>
        <v/>
      </c>
      <c r="P88" s="3" t="str">
        <f t="shared" ca="1" si="32"/>
        <v/>
      </c>
      <c r="Q88" t="b">
        <f t="shared" ca="1" si="33"/>
        <v>0</v>
      </c>
      <c r="R88" t="b">
        <f t="shared" ca="1" si="34"/>
        <v>0</v>
      </c>
      <c r="S88" t="b">
        <f t="shared" ca="1" si="35"/>
        <v>0</v>
      </c>
      <c r="T88" t="b">
        <f t="shared" ca="1" si="36"/>
        <v>0</v>
      </c>
    </row>
    <row r="89" spans="1:20" x14ac:dyDescent="0.25">
      <c r="A89">
        <f t="shared" ca="1" si="25"/>
        <v>15858</v>
      </c>
      <c r="B89" t="str">
        <f t="shared" ca="1" si="26"/>
        <v>Q39183</v>
      </c>
      <c r="C89" s="3">
        <f t="shared" ca="1" si="27"/>
        <v>43849</v>
      </c>
      <c r="D89" t="str">
        <f t="shared" ca="1" si="28"/>
        <v>VW</v>
      </c>
      <c r="E89" t="s">
        <v>167</v>
      </c>
      <c r="F89" t="s">
        <v>264</v>
      </c>
      <c r="G89" t="str">
        <f t="shared" ca="1" si="29"/>
        <v>global vans processing</v>
      </c>
      <c r="I89" s="3">
        <f t="shared" ca="1" si="37"/>
        <v>44033</v>
      </c>
      <c r="J89" s="3" t="b">
        <f t="shared" ca="1" si="30"/>
        <v>0</v>
      </c>
      <c r="K89" t="b">
        <f t="shared" ca="1" si="21"/>
        <v>1</v>
      </c>
      <c r="L89" t="str">
        <f t="shared" ca="1" si="22"/>
        <v>YB61 YM</v>
      </c>
      <c r="M89">
        <f t="shared" ca="1" si="23"/>
        <v>2043349411</v>
      </c>
      <c r="N89" s="3">
        <f t="shared" ca="1" si="31"/>
        <v>44048</v>
      </c>
      <c r="O89" s="3">
        <f t="shared" ca="1" si="24"/>
        <v>44048</v>
      </c>
      <c r="P89" s="3" t="str">
        <f t="shared" ca="1" si="32"/>
        <v/>
      </c>
      <c r="Q89" t="b">
        <f t="shared" ca="1" si="33"/>
        <v>0</v>
      </c>
      <c r="R89" t="b">
        <f t="shared" ca="1" si="34"/>
        <v>0</v>
      </c>
      <c r="S89" t="b">
        <f t="shared" ca="1" si="35"/>
        <v>0</v>
      </c>
      <c r="T89" t="b">
        <f t="shared" ca="1" si="36"/>
        <v>0</v>
      </c>
    </row>
    <row r="90" spans="1:20" x14ac:dyDescent="0.25">
      <c r="A90">
        <f t="shared" ca="1" si="25"/>
        <v>86425</v>
      </c>
      <c r="B90" t="str">
        <f t="shared" ca="1" si="26"/>
        <v>Q76786</v>
      </c>
      <c r="C90" s="3">
        <f t="shared" ca="1" si="27"/>
        <v>43514</v>
      </c>
      <c r="D90" t="str">
        <f t="shared" ca="1" si="28"/>
        <v>Nissan</v>
      </c>
      <c r="E90" t="s">
        <v>168</v>
      </c>
      <c r="F90" t="s">
        <v>265</v>
      </c>
      <c r="G90" t="str">
        <f t="shared" ca="1" si="29"/>
        <v>delivery date requested</v>
      </c>
      <c r="I90" s="3">
        <f t="shared" ca="1" si="37"/>
        <v>44120</v>
      </c>
      <c r="J90" s="3" t="b">
        <f t="shared" ca="1" si="30"/>
        <v>0</v>
      </c>
      <c r="K90" t="b">
        <f t="shared" ca="1" si="21"/>
        <v>1</v>
      </c>
      <c r="L90" t="str">
        <f t="shared" ca="1" si="22"/>
        <v>BQ42 XS</v>
      </c>
      <c r="M90">
        <f t="shared" ca="1" si="23"/>
        <v>5310959547</v>
      </c>
      <c r="N90" s="3">
        <f t="shared" ca="1" si="31"/>
        <v>43979</v>
      </c>
      <c r="O90" s="3" t="str">
        <f t="shared" ca="1" si="24"/>
        <v/>
      </c>
      <c r="P90" s="3" t="str">
        <f t="shared" ca="1" si="32"/>
        <v/>
      </c>
      <c r="Q90" t="b">
        <f t="shared" ca="1" si="33"/>
        <v>0</v>
      </c>
      <c r="R90" t="b">
        <f t="shared" ca="1" si="34"/>
        <v>0</v>
      </c>
      <c r="S90" t="b">
        <f t="shared" ca="1" si="35"/>
        <v>0</v>
      </c>
      <c r="T90" t="b">
        <f t="shared" ca="1" si="36"/>
        <v>0</v>
      </c>
    </row>
    <row r="91" spans="1:20" x14ac:dyDescent="0.25">
      <c r="A91">
        <f t="shared" ca="1" si="25"/>
        <v>76822</v>
      </c>
      <c r="B91" t="str">
        <f t="shared" ca="1" si="26"/>
        <v>Q31288</v>
      </c>
      <c r="C91" s="3">
        <f t="shared" ca="1" si="27"/>
        <v>43647</v>
      </c>
      <c r="D91" t="str">
        <f t="shared" ca="1" si="28"/>
        <v>Mercades</v>
      </c>
      <c r="E91" t="s">
        <v>169</v>
      </c>
      <c r="F91" t="s">
        <v>266</v>
      </c>
      <c r="G91" t="str">
        <f t="shared" ca="1" si="29"/>
        <v>confirmed delivery</v>
      </c>
      <c r="I91" s="3">
        <f t="shared" ca="1" si="37"/>
        <v>44096</v>
      </c>
      <c r="J91" s="3" t="b">
        <f t="shared" ca="1" si="30"/>
        <v>0</v>
      </c>
      <c r="K91" t="b">
        <f t="shared" ca="1" si="21"/>
        <v>1</v>
      </c>
      <c r="L91" t="str">
        <f t="shared" ca="1" si="22"/>
        <v>YD31 QP</v>
      </c>
      <c r="M91">
        <f t="shared" ca="1" si="23"/>
        <v>1381218125</v>
      </c>
      <c r="N91" s="3">
        <f t="shared" ca="1" si="31"/>
        <v>44111</v>
      </c>
      <c r="O91" s="3">
        <f t="shared" ca="1" si="24"/>
        <v>44111</v>
      </c>
      <c r="P91" s="3">
        <f t="shared" ca="1" si="32"/>
        <v>43627</v>
      </c>
      <c r="Q91" t="b">
        <f t="shared" ca="1" si="33"/>
        <v>1</v>
      </c>
      <c r="R91" t="b">
        <f t="shared" ca="1" si="34"/>
        <v>0</v>
      </c>
      <c r="S91" t="b">
        <f t="shared" ca="1" si="35"/>
        <v>0</v>
      </c>
      <c r="T91" t="b">
        <f t="shared" ca="1" si="36"/>
        <v>0</v>
      </c>
    </row>
    <row r="92" spans="1:20" x14ac:dyDescent="0.25">
      <c r="A92">
        <f t="shared" ca="1" si="25"/>
        <v>79370</v>
      </c>
      <c r="B92" t="str">
        <f t="shared" ca="1" si="26"/>
        <v>Q77516</v>
      </c>
      <c r="C92" s="3">
        <f t="shared" ca="1" si="27"/>
        <v>43709</v>
      </c>
      <c r="D92" t="str">
        <f t="shared" ca="1" si="28"/>
        <v>Ford</v>
      </c>
      <c r="E92" t="s">
        <v>170</v>
      </c>
      <c r="F92" t="s">
        <v>267</v>
      </c>
      <c r="G92" t="str">
        <f t="shared" ca="1" si="29"/>
        <v>confirmed delivery</v>
      </c>
      <c r="I92" s="3">
        <f t="shared" ca="1" si="37"/>
        <v>44091</v>
      </c>
      <c r="J92" s="3" t="b">
        <f t="shared" ca="1" si="30"/>
        <v>0</v>
      </c>
      <c r="K92" t="b">
        <f t="shared" ca="1" si="21"/>
        <v>1</v>
      </c>
      <c r="L92" t="str">
        <f t="shared" ca="1" si="22"/>
        <v>AH66 ZB</v>
      </c>
      <c r="M92">
        <f t="shared" ca="1" si="23"/>
        <v>6503874488</v>
      </c>
      <c r="N92" s="3">
        <f t="shared" ca="1" si="31"/>
        <v>44106</v>
      </c>
      <c r="O92" s="3">
        <f t="shared" ca="1" si="24"/>
        <v>44106</v>
      </c>
      <c r="P92" s="3" t="str">
        <f t="shared" ca="1" si="32"/>
        <v/>
      </c>
      <c r="Q92" t="b">
        <f t="shared" ca="1" si="33"/>
        <v>0</v>
      </c>
      <c r="R92" t="b">
        <f t="shared" ca="1" si="34"/>
        <v>0</v>
      </c>
      <c r="S92" t="b">
        <f t="shared" ca="1" si="35"/>
        <v>0</v>
      </c>
      <c r="T92" t="b">
        <f t="shared" ca="1" si="36"/>
        <v>0</v>
      </c>
    </row>
    <row r="93" spans="1:20" x14ac:dyDescent="0.25">
      <c r="A93">
        <f t="shared" ca="1" si="25"/>
        <v>79381</v>
      </c>
      <c r="B93" t="str">
        <f t="shared" ca="1" si="26"/>
        <v>Q33883</v>
      </c>
      <c r="C93" s="3">
        <f t="shared" ca="1" si="27"/>
        <v>43697</v>
      </c>
      <c r="D93" t="str">
        <f t="shared" ca="1" si="28"/>
        <v>VW</v>
      </c>
      <c r="E93" t="s">
        <v>171</v>
      </c>
      <c r="F93" t="s">
        <v>268</v>
      </c>
      <c r="G93" t="str">
        <f t="shared" ca="1" si="29"/>
        <v>confirmed delivery</v>
      </c>
      <c r="I93" s="3">
        <f t="shared" ca="1" si="37"/>
        <v>44034</v>
      </c>
      <c r="J93" s="3" t="b">
        <f t="shared" ca="1" si="30"/>
        <v>0</v>
      </c>
      <c r="K93" t="b">
        <f t="shared" ca="1" si="21"/>
        <v>1</v>
      </c>
      <c r="L93" t="str">
        <f t="shared" ca="1" si="22"/>
        <v>CS31 IB</v>
      </c>
      <c r="M93">
        <f t="shared" ca="1" si="23"/>
        <v>1979767791</v>
      </c>
      <c r="N93" s="3">
        <f t="shared" ca="1" si="31"/>
        <v>44049</v>
      </c>
      <c r="O93" s="3">
        <f t="shared" ca="1" si="24"/>
        <v>44049</v>
      </c>
      <c r="P93" s="3" t="str">
        <f t="shared" ca="1" si="32"/>
        <v/>
      </c>
      <c r="Q93" t="b">
        <f t="shared" ca="1" si="33"/>
        <v>1</v>
      </c>
      <c r="R93" t="b">
        <f t="shared" ca="1" si="34"/>
        <v>0</v>
      </c>
      <c r="S93" t="b">
        <f t="shared" ca="1" si="35"/>
        <v>0</v>
      </c>
      <c r="T93" t="b">
        <f t="shared" ca="1" si="36"/>
        <v>0</v>
      </c>
    </row>
    <row r="94" spans="1:20" x14ac:dyDescent="0.25">
      <c r="A94">
        <f t="shared" ca="1" si="25"/>
        <v>93425</v>
      </c>
      <c r="B94" t="str">
        <f t="shared" ca="1" si="26"/>
        <v>Q24268</v>
      </c>
      <c r="C94" s="3">
        <f t="shared" ca="1" si="27"/>
        <v>43821</v>
      </c>
      <c r="D94" t="str">
        <f t="shared" ca="1" si="28"/>
        <v>Nissan</v>
      </c>
      <c r="E94" t="s">
        <v>172</v>
      </c>
      <c r="F94" t="s">
        <v>269</v>
      </c>
      <c r="G94" t="str">
        <f t="shared" ca="1" si="29"/>
        <v>completed</v>
      </c>
      <c r="I94" s="3">
        <f t="shared" ca="1" si="37"/>
        <v>44085</v>
      </c>
      <c r="J94" s="3" t="b">
        <f t="shared" ca="1" si="30"/>
        <v>0</v>
      </c>
      <c r="K94" t="b">
        <f t="shared" ca="1" si="21"/>
        <v>1</v>
      </c>
      <c r="L94" t="str">
        <f t="shared" ca="1" si="22"/>
        <v>QU3 CA</v>
      </c>
      <c r="M94">
        <f t="shared" ca="1" si="23"/>
        <v>7548962963</v>
      </c>
      <c r="N94" s="3">
        <f t="shared" ca="1" si="31"/>
        <v>44100</v>
      </c>
      <c r="O94" s="3">
        <f t="shared" ca="1" si="24"/>
        <v>44100</v>
      </c>
      <c r="P94" s="3">
        <f t="shared" ca="1" si="32"/>
        <v>43881</v>
      </c>
      <c r="Q94" t="b">
        <f t="shared" ca="1" si="33"/>
        <v>1</v>
      </c>
      <c r="R94" t="b">
        <f t="shared" ca="1" si="34"/>
        <v>1</v>
      </c>
      <c r="S94" t="b">
        <f t="shared" ca="1" si="35"/>
        <v>1</v>
      </c>
      <c r="T94" t="b">
        <f t="shared" ca="1" si="36"/>
        <v>1</v>
      </c>
    </row>
    <row r="95" spans="1:20" x14ac:dyDescent="0.25">
      <c r="A95">
        <f t="shared" ca="1" si="25"/>
        <v>45105</v>
      </c>
      <c r="B95" t="str">
        <f t="shared" ca="1" si="26"/>
        <v>Q16574</v>
      </c>
      <c r="C95" s="3">
        <f t="shared" ca="1" si="27"/>
        <v>43725</v>
      </c>
      <c r="D95" t="str">
        <f t="shared" ca="1" si="28"/>
        <v>Mercades</v>
      </c>
      <c r="E95" t="s">
        <v>173</v>
      </c>
      <c r="F95" t="s">
        <v>270</v>
      </c>
      <c r="G95" t="str">
        <f t="shared" ca="1" si="29"/>
        <v>awaiting reg</v>
      </c>
      <c r="I95" s="3">
        <f t="shared" ca="1" si="37"/>
        <v>44144</v>
      </c>
      <c r="J95" s="3" t="b">
        <f t="shared" ca="1" si="30"/>
        <v>0</v>
      </c>
      <c r="K95" t="b">
        <f t="shared" ca="1" si="21"/>
        <v>1</v>
      </c>
      <c r="L95" t="str">
        <f t="shared" ca="1" si="22"/>
        <v/>
      </c>
      <c r="M95" t="str">
        <f t="shared" ca="1" si="23"/>
        <v/>
      </c>
      <c r="N95" s="3" t="str">
        <f t="shared" ca="1" si="31"/>
        <v/>
      </c>
      <c r="O95" s="3" t="str">
        <f t="shared" ca="1" si="24"/>
        <v/>
      </c>
      <c r="P95" s="3" t="str">
        <f t="shared" ca="1" si="32"/>
        <v/>
      </c>
      <c r="Q95" t="b">
        <f t="shared" ca="1" si="33"/>
        <v>0</v>
      </c>
      <c r="R95" t="b">
        <f t="shared" ca="1" si="34"/>
        <v>0</v>
      </c>
      <c r="S95" t="b">
        <f t="shared" ca="1" si="35"/>
        <v>0</v>
      </c>
      <c r="T95" t="b">
        <f t="shared" ca="1" si="36"/>
        <v>0</v>
      </c>
    </row>
    <row r="96" spans="1:20" x14ac:dyDescent="0.25">
      <c r="A96">
        <f t="shared" ca="1" si="25"/>
        <v>58959</v>
      </c>
      <c r="B96" t="str">
        <f t="shared" ca="1" si="26"/>
        <v>Q97368</v>
      </c>
      <c r="C96" s="3">
        <f t="shared" ca="1" si="27"/>
        <v>43770</v>
      </c>
      <c r="D96" t="str">
        <f t="shared" ca="1" si="28"/>
        <v>Mercades</v>
      </c>
      <c r="E96" t="s">
        <v>174</v>
      </c>
      <c r="F96" t="s">
        <v>271</v>
      </c>
      <c r="G96" t="str">
        <f t="shared" ca="1" si="29"/>
        <v>confirmed delivery</v>
      </c>
      <c r="I96" s="3">
        <f t="shared" ca="1" si="37"/>
        <v>44062</v>
      </c>
      <c r="J96" s="3" t="b">
        <f t="shared" ca="1" si="30"/>
        <v>0</v>
      </c>
      <c r="K96" t="b">
        <f t="shared" ca="1" si="21"/>
        <v>1</v>
      </c>
      <c r="L96" t="str">
        <f t="shared" ca="1" si="22"/>
        <v>TZ15 UN</v>
      </c>
      <c r="M96">
        <f t="shared" ca="1" si="23"/>
        <v>3580686930</v>
      </c>
      <c r="N96" s="3">
        <f t="shared" ca="1" si="31"/>
        <v>44077</v>
      </c>
      <c r="O96" s="3">
        <f t="shared" ca="1" si="24"/>
        <v>44077</v>
      </c>
      <c r="P96" s="3" t="str">
        <f t="shared" ca="1" si="32"/>
        <v/>
      </c>
      <c r="Q96" t="b">
        <f t="shared" ca="1" si="33"/>
        <v>0</v>
      </c>
      <c r="R96" t="b">
        <f t="shared" ca="1" si="34"/>
        <v>0</v>
      </c>
      <c r="S96" t="b">
        <f t="shared" ca="1" si="35"/>
        <v>0</v>
      </c>
      <c r="T96" t="b">
        <f t="shared" ca="1" si="36"/>
        <v>0</v>
      </c>
    </row>
    <row r="97" spans="1:20" x14ac:dyDescent="0.25">
      <c r="A97" t="str">
        <f t="shared" ca="1" si="25"/>
        <v/>
      </c>
      <c r="B97" t="str">
        <f t="shared" ca="1" si="26"/>
        <v>Q64706</v>
      </c>
      <c r="C97" s="3">
        <f t="shared" ca="1" si="27"/>
        <v>43604</v>
      </c>
      <c r="D97" t="str">
        <f t="shared" ca="1" si="28"/>
        <v>VW</v>
      </c>
      <c r="E97" t="s">
        <v>175</v>
      </c>
      <c r="F97" t="s">
        <v>272</v>
      </c>
      <c r="G97" t="str">
        <f t="shared" ca="1" si="29"/>
        <v>new</v>
      </c>
      <c r="I97" s="3">
        <f t="shared" ca="1" si="37"/>
        <v>44018</v>
      </c>
      <c r="J97" s="3" t="b">
        <f t="shared" ca="1" si="30"/>
        <v>0</v>
      </c>
      <c r="K97" t="b">
        <f t="shared" ca="1" si="21"/>
        <v>0</v>
      </c>
      <c r="L97" t="str">
        <f t="shared" ca="1" si="22"/>
        <v/>
      </c>
      <c r="M97" t="str">
        <f t="shared" ca="1" si="23"/>
        <v/>
      </c>
      <c r="N97" s="3" t="str">
        <f t="shared" ca="1" si="31"/>
        <v/>
      </c>
      <c r="O97" s="3" t="str">
        <f t="shared" ca="1" si="24"/>
        <v/>
      </c>
      <c r="P97" s="3" t="str">
        <f t="shared" ca="1" si="32"/>
        <v/>
      </c>
      <c r="Q97" t="b">
        <f t="shared" ca="1" si="33"/>
        <v>0</v>
      </c>
      <c r="R97" t="b">
        <f t="shared" ca="1" si="34"/>
        <v>0</v>
      </c>
      <c r="S97" t="b">
        <f t="shared" ca="1" si="35"/>
        <v>0</v>
      </c>
      <c r="T97" t="b">
        <f t="shared" ca="1" si="36"/>
        <v>0</v>
      </c>
    </row>
    <row r="98" spans="1:20" x14ac:dyDescent="0.25">
      <c r="A98">
        <f t="shared" ca="1" si="25"/>
        <v>82207</v>
      </c>
      <c r="B98" t="str">
        <f t="shared" ca="1" si="26"/>
        <v>Q56685</v>
      </c>
      <c r="C98" s="3">
        <f t="shared" ca="1" si="27"/>
        <v>43664</v>
      </c>
      <c r="D98" t="str">
        <f t="shared" ca="1" si="28"/>
        <v>Ford</v>
      </c>
      <c r="E98" t="s">
        <v>176</v>
      </c>
      <c r="F98" t="s">
        <v>273</v>
      </c>
      <c r="G98" t="str">
        <f t="shared" ca="1" si="29"/>
        <v>awaiting reg</v>
      </c>
      <c r="I98" s="3">
        <f t="shared" ca="1" si="37"/>
        <v>44168</v>
      </c>
      <c r="J98" s="3" t="b">
        <f t="shared" ca="1" si="30"/>
        <v>0</v>
      </c>
      <c r="K98" t="b">
        <f t="shared" ref="K98:K129" ca="1" si="38">IF(AND(G98="new",I98&lt;&gt;""),FALSE,IF(AND(G98="new",I98=""),CHOOSE(RANDBETWEEN(1,2),TRUE,FALSE),TRUE))</f>
        <v>1</v>
      </c>
      <c r="L98" t="str">
        <f t="shared" ref="L98:L130" ca="1" si="39">IF(G98="awaiting reg",CHOOSE(RANDBETWEEN(1,2), CHAR(RANDBETWEEN(65,90))&amp;CHAR(RANDBETWEEN(65,90))&amp;RANDBETWEEN(0,68)&amp;" "&amp;CHAR(RANDBETWEEN(65,90))&amp;CHAR(RANDBETWEEN(65,90)),""),IF(G98="new","",CHAR(RANDBETWEEN(65,90))&amp;CHAR(RANDBETWEEN(65,90))&amp;RANDBETWEEN(0,68)&amp;" "&amp;CHAR(RANDBETWEEN(65,90))&amp;CHAR(RANDBETWEEN(65,90))))</f>
        <v>WM15 SU</v>
      </c>
      <c r="M98" t="str">
        <f t="shared" ref="M98:M129" ca="1" si="40">IF(G98="new","",IF(AND(G98="awaiting reg",L98&lt;&gt;""),"",IF(AND(G98="awaiting reg",L98=""),CHOOSE(RANDBETWEEN(1,2),"",RANDBETWEEN(1111111111,9999999999)),RANDBETWEEN(1111111111,9999999999))))</f>
        <v/>
      </c>
      <c r="N98" s="3" t="str">
        <f t="shared" ca="1" si="31"/>
        <v/>
      </c>
      <c r="O98" s="3" t="str">
        <f t="shared" ref="O98:O130" ca="1" si="41">IF(OR(G98="new",G98="awaiting reg", G98="delivery date requested"), "", I98+15)</f>
        <v/>
      </c>
      <c r="P98" s="3" t="str">
        <f t="shared" ca="1" si="32"/>
        <v/>
      </c>
      <c r="Q98" t="b">
        <f t="shared" ca="1" si="33"/>
        <v>0</v>
      </c>
      <c r="R98" t="b">
        <f t="shared" ca="1" si="34"/>
        <v>0</v>
      </c>
      <c r="S98" t="b">
        <f t="shared" ca="1" si="35"/>
        <v>0</v>
      </c>
      <c r="T98" t="b">
        <f t="shared" ca="1" si="36"/>
        <v>0</v>
      </c>
    </row>
    <row r="99" spans="1:20" x14ac:dyDescent="0.25">
      <c r="A99">
        <f t="shared" ca="1" si="25"/>
        <v>52495</v>
      </c>
      <c r="B99" t="str">
        <f t="shared" ca="1" si="26"/>
        <v>Q14681</v>
      </c>
      <c r="C99" s="3">
        <f t="shared" ca="1" si="27"/>
        <v>43615</v>
      </c>
      <c r="D99" t="str">
        <f t="shared" ca="1" si="28"/>
        <v>Ford</v>
      </c>
      <c r="E99" t="s">
        <v>177</v>
      </c>
      <c r="F99" t="s">
        <v>274</v>
      </c>
      <c r="G99" t="str">
        <f t="shared" ca="1" si="29"/>
        <v>global vans processing</v>
      </c>
      <c r="I99" s="3">
        <f t="shared" ca="1" si="37"/>
        <v>44160</v>
      </c>
      <c r="J99" s="3" t="b">
        <f t="shared" ca="1" si="30"/>
        <v>0</v>
      </c>
      <c r="K99" t="b">
        <f t="shared" ca="1" si="38"/>
        <v>1</v>
      </c>
      <c r="L99" t="str">
        <f t="shared" ca="1" si="39"/>
        <v>PT9 KP</v>
      </c>
      <c r="M99">
        <f t="shared" ca="1" si="40"/>
        <v>9214750127</v>
      </c>
      <c r="N99" s="3">
        <f t="shared" ca="1" si="31"/>
        <v>44175</v>
      </c>
      <c r="O99" s="3">
        <f t="shared" ca="1" si="41"/>
        <v>44175</v>
      </c>
      <c r="P99" s="3" t="str">
        <f t="shared" ca="1" si="32"/>
        <v/>
      </c>
      <c r="Q99" t="b">
        <f t="shared" ca="1" si="33"/>
        <v>0</v>
      </c>
      <c r="R99" t="b">
        <f t="shared" ca="1" si="34"/>
        <v>0</v>
      </c>
      <c r="S99" t="b">
        <f t="shared" ca="1" si="35"/>
        <v>0</v>
      </c>
      <c r="T99" t="b">
        <f t="shared" ca="1" si="36"/>
        <v>0</v>
      </c>
    </row>
    <row r="100" spans="1:20" x14ac:dyDescent="0.25">
      <c r="A100">
        <f t="shared" ca="1" si="25"/>
        <v>71016</v>
      </c>
      <c r="B100" t="str">
        <f t="shared" ca="1" si="26"/>
        <v>Q98678</v>
      </c>
      <c r="C100" s="3">
        <f t="shared" ca="1" si="27"/>
        <v>43715</v>
      </c>
      <c r="D100" t="str">
        <f t="shared" ca="1" si="28"/>
        <v>Mercades</v>
      </c>
      <c r="E100" t="s">
        <v>178</v>
      </c>
      <c r="F100" t="s">
        <v>275</v>
      </c>
      <c r="G100" t="str">
        <f t="shared" ca="1" si="29"/>
        <v>delivery date requested</v>
      </c>
      <c r="I100" s="3">
        <f t="shared" ca="1" si="37"/>
        <v>44120</v>
      </c>
      <c r="J100" s="3" t="b">
        <f t="shared" ca="1" si="30"/>
        <v>0</v>
      </c>
      <c r="K100" t="b">
        <f t="shared" ca="1" si="38"/>
        <v>1</v>
      </c>
      <c r="L100" t="str">
        <f t="shared" ca="1" si="39"/>
        <v>VJ24 EA</v>
      </c>
      <c r="M100">
        <f t="shared" ca="1" si="40"/>
        <v>6490029574</v>
      </c>
      <c r="N100" s="3">
        <f t="shared" ca="1" si="31"/>
        <v>44160</v>
      </c>
      <c r="O100" s="3" t="str">
        <f t="shared" ca="1" si="41"/>
        <v/>
      </c>
      <c r="P100" s="3" t="str">
        <f t="shared" ca="1" si="32"/>
        <v/>
      </c>
      <c r="Q100" t="b">
        <f t="shared" ca="1" si="33"/>
        <v>0</v>
      </c>
      <c r="R100" t="b">
        <f t="shared" ca="1" si="34"/>
        <v>0</v>
      </c>
      <c r="S100" t="b">
        <f t="shared" ca="1" si="35"/>
        <v>0</v>
      </c>
      <c r="T100" t="b">
        <f t="shared" ca="1" si="36"/>
        <v>0</v>
      </c>
    </row>
    <row r="101" spans="1:20" x14ac:dyDescent="0.25">
      <c r="A101">
        <f t="shared" ca="1" si="25"/>
        <v>84587</v>
      </c>
      <c r="B101" t="str">
        <f t="shared" ca="1" si="26"/>
        <v>Q57948</v>
      </c>
      <c r="C101" s="3">
        <f t="shared" ca="1" si="27"/>
        <v>43876</v>
      </c>
      <c r="D101" t="str">
        <f t="shared" ca="1" si="28"/>
        <v>Nissan</v>
      </c>
      <c r="E101" t="s">
        <v>179</v>
      </c>
      <c r="F101" t="s">
        <v>276</v>
      </c>
      <c r="G101" t="str">
        <f t="shared" ca="1" si="29"/>
        <v>completed</v>
      </c>
      <c r="I101" s="3">
        <f t="shared" ca="1" si="37"/>
        <v>44088</v>
      </c>
      <c r="J101" s="3" t="b">
        <f t="shared" ca="1" si="30"/>
        <v>0</v>
      </c>
      <c r="K101" t="b">
        <f t="shared" ca="1" si="38"/>
        <v>1</v>
      </c>
      <c r="L101" t="str">
        <f t="shared" ca="1" si="39"/>
        <v>OL6 AO</v>
      </c>
      <c r="M101">
        <f t="shared" ca="1" si="40"/>
        <v>7383723086</v>
      </c>
      <c r="N101" s="3">
        <f t="shared" ca="1" si="31"/>
        <v>44103</v>
      </c>
      <c r="O101" s="3">
        <f t="shared" ca="1" si="41"/>
        <v>44103</v>
      </c>
      <c r="P101" s="3">
        <f t="shared" ca="1" si="32"/>
        <v>43685</v>
      </c>
      <c r="Q101" t="b">
        <f t="shared" ca="1" si="33"/>
        <v>1</v>
      </c>
      <c r="R101" t="b">
        <f t="shared" ca="1" si="34"/>
        <v>1</v>
      </c>
      <c r="S101" t="b">
        <f t="shared" ca="1" si="35"/>
        <v>1</v>
      </c>
      <c r="T101" t="b">
        <f t="shared" ca="1" si="36"/>
        <v>1</v>
      </c>
    </row>
    <row r="102" spans="1:20" x14ac:dyDescent="0.25">
      <c r="A102">
        <f t="shared" ca="1" si="25"/>
        <v>35146</v>
      </c>
      <c r="B102" t="str">
        <f t="shared" ca="1" si="26"/>
        <v>Q39752</v>
      </c>
      <c r="C102" s="3">
        <f t="shared" ca="1" si="27"/>
        <v>43550</v>
      </c>
      <c r="D102" t="str">
        <f t="shared" ca="1" si="28"/>
        <v>Nissan</v>
      </c>
      <c r="E102" t="s">
        <v>180</v>
      </c>
      <c r="F102" t="s">
        <v>277</v>
      </c>
      <c r="G102" t="str">
        <f t="shared" ca="1" si="29"/>
        <v>delivery date requested</v>
      </c>
      <c r="I102" s="3">
        <f t="shared" ca="1" si="37"/>
        <v>44133</v>
      </c>
      <c r="J102" s="3" t="b">
        <f t="shared" ca="1" si="30"/>
        <v>0</v>
      </c>
      <c r="K102" t="b">
        <f t="shared" ca="1" si="38"/>
        <v>1</v>
      </c>
      <c r="L102" t="str">
        <f t="shared" ca="1" si="39"/>
        <v>EH35 MU</v>
      </c>
      <c r="M102">
        <f t="shared" ca="1" si="40"/>
        <v>5266347139</v>
      </c>
      <c r="N102" s="3">
        <f t="shared" ca="1" si="31"/>
        <v>44032</v>
      </c>
      <c r="O102" s="3" t="str">
        <f t="shared" ca="1" si="41"/>
        <v/>
      </c>
      <c r="P102" s="3" t="str">
        <f t="shared" ca="1" si="32"/>
        <v/>
      </c>
      <c r="Q102" t="b">
        <f t="shared" ca="1" si="33"/>
        <v>0</v>
      </c>
      <c r="R102" t="b">
        <f t="shared" ca="1" si="34"/>
        <v>0</v>
      </c>
      <c r="S102" t="b">
        <f t="shared" ca="1" si="35"/>
        <v>0</v>
      </c>
      <c r="T102" t="b">
        <f t="shared" ca="1" si="36"/>
        <v>0</v>
      </c>
    </row>
    <row r="103" spans="1:20" x14ac:dyDescent="0.25">
      <c r="A103">
        <f t="shared" ca="1" si="25"/>
        <v>27941</v>
      </c>
      <c r="B103" t="str">
        <f t="shared" ca="1" si="26"/>
        <v>Q74196</v>
      </c>
      <c r="C103" s="3">
        <f t="shared" ca="1" si="27"/>
        <v>43476</v>
      </c>
      <c r="D103" t="str">
        <f t="shared" ca="1" si="28"/>
        <v>VW</v>
      </c>
      <c r="E103" t="s">
        <v>181</v>
      </c>
      <c r="F103" t="s">
        <v>278</v>
      </c>
      <c r="G103" t="str">
        <f t="shared" ca="1" si="29"/>
        <v>awaiting reg</v>
      </c>
      <c r="I103" s="3">
        <f t="shared" ca="1" si="37"/>
        <v>44155</v>
      </c>
      <c r="J103" s="3" t="b">
        <f t="shared" ca="1" si="30"/>
        <v>0</v>
      </c>
      <c r="K103" t="b">
        <f t="shared" ca="1" si="38"/>
        <v>1</v>
      </c>
      <c r="L103" t="str">
        <f t="shared" ca="1" si="39"/>
        <v>AY6 ET</v>
      </c>
      <c r="M103" t="str">
        <f t="shared" ca="1" si="40"/>
        <v/>
      </c>
      <c r="N103" s="3" t="str">
        <f t="shared" ca="1" si="31"/>
        <v/>
      </c>
      <c r="O103" s="3" t="str">
        <f t="shared" ca="1" si="41"/>
        <v/>
      </c>
      <c r="P103" s="3" t="str">
        <f t="shared" ca="1" si="32"/>
        <v/>
      </c>
      <c r="Q103" t="b">
        <f t="shared" ca="1" si="33"/>
        <v>0</v>
      </c>
      <c r="R103" t="b">
        <f t="shared" ca="1" si="34"/>
        <v>0</v>
      </c>
      <c r="S103" t="b">
        <f t="shared" ca="1" si="35"/>
        <v>0</v>
      </c>
      <c r="T103" t="b">
        <f t="shared" ca="1" si="36"/>
        <v>0</v>
      </c>
    </row>
    <row r="104" spans="1:20" x14ac:dyDescent="0.25">
      <c r="A104">
        <f t="shared" ca="1" si="25"/>
        <v>90662</v>
      </c>
      <c r="B104" t="str">
        <f t="shared" ca="1" si="26"/>
        <v>Q16983</v>
      </c>
      <c r="C104" s="3">
        <f t="shared" ca="1" si="27"/>
        <v>43814</v>
      </c>
      <c r="D104" t="str">
        <f t="shared" ca="1" si="28"/>
        <v>Mercades</v>
      </c>
      <c r="E104" t="s">
        <v>182</v>
      </c>
      <c r="F104" t="s">
        <v>279</v>
      </c>
      <c r="G104" t="str">
        <f t="shared" ca="1" si="29"/>
        <v>awaiting reg</v>
      </c>
      <c r="I104" s="3">
        <f t="shared" ca="1" si="37"/>
        <v>44114</v>
      </c>
      <c r="J104" s="3" t="b">
        <f t="shared" ca="1" si="30"/>
        <v>0</v>
      </c>
      <c r="K104" t="b">
        <f t="shared" ca="1" si="38"/>
        <v>1</v>
      </c>
      <c r="L104" t="str">
        <f t="shared" ca="1" si="39"/>
        <v>NC34 YP</v>
      </c>
      <c r="M104" t="str">
        <f t="shared" ca="1" si="40"/>
        <v/>
      </c>
      <c r="N104" s="3" t="str">
        <f t="shared" ca="1" si="31"/>
        <v/>
      </c>
      <c r="O104" s="3" t="str">
        <f t="shared" ca="1" si="41"/>
        <v/>
      </c>
      <c r="P104" s="3" t="str">
        <f t="shared" ca="1" si="32"/>
        <v/>
      </c>
      <c r="Q104" t="b">
        <f t="shared" ca="1" si="33"/>
        <v>0</v>
      </c>
      <c r="R104" t="b">
        <f t="shared" ca="1" si="34"/>
        <v>0</v>
      </c>
      <c r="S104" t="b">
        <f t="shared" ca="1" si="35"/>
        <v>0</v>
      </c>
      <c r="T104" t="b">
        <f t="shared" ca="1" si="36"/>
        <v>0</v>
      </c>
    </row>
    <row r="105" spans="1:20" x14ac:dyDescent="0.25">
      <c r="A105">
        <f t="shared" ca="1" si="25"/>
        <v>31293</v>
      </c>
      <c r="B105" t="str">
        <f t="shared" ca="1" si="26"/>
        <v>Q91020</v>
      </c>
      <c r="C105" s="3">
        <f t="shared" ca="1" si="27"/>
        <v>43828</v>
      </c>
      <c r="D105" t="str">
        <f t="shared" ca="1" si="28"/>
        <v>Ford</v>
      </c>
      <c r="E105" t="s">
        <v>183</v>
      </c>
      <c r="F105" t="s">
        <v>280</v>
      </c>
      <c r="G105" t="str">
        <f t="shared" ca="1" si="29"/>
        <v>awaiting reg</v>
      </c>
      <c r="I105" s="3">
        <f t="shared" ca="1" si="37"/>
        <v>44081</v>
      </c>
      <c r="J105" s="3" t="b">
        <f t="shared" ca="1" si="30"/>
        <v>0</v>
      </c>
      <c r="K105" t="b">
        <f t="shared" ca="1" si="38"/>
        <v>1</v>
      </c>
      <c r="L105" t="str">
        <f t="shared" ca="1" si="39"/>
        <v>DK16 OK</v>
      </c>
      <c r="M105" t="str">
        <f t="shared" ca="1" si="40"/>
        <v/>
      </c>
      <c r="N105" s="3" t="str">
        <f t="shared" ca="1" si="31"/>
        <v/>
      </c>
      <c r="O105" s="3" t="str">
        <f t="shared" ca="1" si="41"/>
        <v/>
      </c>
      <c r="P105" s="3" t="str">
        <f t="shared" ca="1" si="32"/>
        <v/>
      </c>
      <c r="Q105" t="b">
        <f t="shared" ca="1" si="33"/>
        <v>0</v>
      </c>
      <c r="R105" t="b">
        <f t="shared" ca="1" si="34"/>
        <v>0</v>
      </c>
      <c r="S105" t="b">
        <f t="shared" ca="1" si="35"/>
        <v>0</v>
      </c>
      <c r="T105" t="b">
        <f t="shared" ca="1" si="36"/>
        <v>0</v>
      </c>
    </row>
    <row r="106" spans="1:20" x14ac:dyDescent="0.25">
      <c r="A106">
        <f t="shared" ca="1" si="25"/>
        <v>54913</v>
      </c>
      <c r="B106" t="str">
        <f t="shared" ca="1" si="26"/>
        <v>Q48511</v>
      </c>
      <c r="C106" s="3">
        <f t="shared" ca="1" si="27"/>
        <v>43839</v>
      </c>
      <c r="D106" t="str">
        <f t="shared" ca="1" si="28"/>
        <v>Mercades</v>
      </c>
      <c r="E106" t="s">
        <v>184</v>
      </c>
      <c r="F106" t="s">
        <v>281</v>
      </c>
      <c r="G106" t="str">
        <f t="shared" ca="1" si="29"/>
        <v>completed</v>
      </c>
      <c r="I106" s="3">
        <f t="shared" ca="1" si="37"/>
        <v>44003</v>
      </c>
      <c r="J106" s="3" t="b">
        <f t="shared" ca="1" si="30"/>
        <v>0</v>
      </c>
      <c r="K106" t="b">
        <f t="shared" ca="1" si="38"/>
        <v>1</v>
      </c>
      <c r="L106" t="str">
        <f t="shared" ca="1" si="39"/>
        <v>GR18 JT</v>
      </c>
      <c r="M106">
        <f t="shared" ca="1" si="40"/>
        <v>3771795630</v>
      </c>
      <c r="N106" s="3">
        <f t="shared" ca="1" si="31"/>
        <v>44018</v>
      </c>
      <c r="O106" s="3">
        <f t="shared" ca="1" si="41"/>
        <v>44018</v>
      </c>
      <c r="P106" s="3">
        <f t="shared" ca="1" si="32"/>
        <v>43611</v>
      </c>
      <c r="Q106" t="b">
        <f t="shared" ca="1" si="33"/>
        <v>1</v>
      </c>
      <c r="R106" t="b">
        <f t="shared" ca="1" si="34"/>
        <v>1</v>
      </c>
      <c r="S106" t="b">
        <f t="shared" ca="1" si="35"/>
        <v>1</v>
      </c>
      <c r="T106" t="b">
        <f t="shared" ca="1" si="36"/>
        <v>1</v>
      </c>
    </row>
    <row r="107" spans="1:20" x14ac:dyDescent="0.25">
      <c r="A107" t="str">
        <f t="shared" ca="1" si="25"/>
        <v/>
      </c>
      <c r="B107" t="str">
        <f t="shared" ca="1" si="26"/>
        <v>Q23630</v>
      </c>
      <c r="C107" s="3">
        <f t="shared" ca="1" si="27"/>
        <v>43841</v>
      </c>
      <c r="D107" t="str">
        <f t="shared" ca="1" si="28"/>
        <v>Mercades</v>
      </c>
      <c r="E107" t="s">
        <v>185</v>
      </c>
      <c r="F107" t="s">
        <v>282</v>
      </c>
      <c r="G107" t="str">
        <f t="shared" ca="1" si="29"/>
        <v>new</v>
      </c>
      <c r="I107" s="3">
        <f t="shared" ca="1" si="37"/>
        <v>44100</v>
      </c>
      <c r="J107" s="3" t="b">
        <f t="shared" ca="1" si="30"/>
        <v>0</v>
      </c>
      <c r="K107" t="b">
        <f t="shared" ca="1" si="38"/>
        <v>0</v>
      </c>
      <c r="L107" t="str">
        <f t="shared" ca="1" si="39"/>
        <v/>
      </c>
      <c r="M107" t="str">
        <f t="shared" ca="1" si="40"/>
        <v/>
      </c>
      <c r="N107" s="3" t="str">
        <f t="shared" ca="1" si="31"/>
        <v/>
      </c>
      <c r="O107" s="3" t="str">
        <f t="shared" ca="1" si="41"/>
        <v/>
      </c>
      <c r="P107" s="3" t="str">
        <f t="shared" ca="1" si="32"/>
        <v/>
      </c>
      <c r="Q107" t="b">
        <f t="shared" ca="1" si="33"/>
        <v>0</v>
      </c>
      <c r="R107" t="b">
        <f t="shared" ca="1" si="34"/>
        <v>0</v>
      </c>
      <c r="S107" t="b">
        <f t="shared" ca="1" si="35"/>
        <v>0</v>
      </c>
      <c r="T107" t="b">
        <f t="shared" ca="1" si="36"/>
        <v>0</v>
      </c>
    </row>
    <row r="108" spans="1:20" x14ac:dyDescent="0.25">
      <c r="A108">
        <f t="shared" ca="1" si="25"/>
        <v>25363</v>
      </c>
      <c r="B108" t="str">
        <f t="shared" ca="1" si="26"/>
        <v>Q65509</v>
      </c>
      <c r="C108" s="3">
        <f t="shared" ca="1" si="27"/>
        <v>43842</v>
      </c>
      <c r="D108" t="str">
        <f t="shared" ca="1" si="28"/>
        <v>Mercades</v>
      </c>
      <c r="E108" t="s">
        <v>186</v>
      </c>
      <c r="F108" t="s">
        <v>283</v>
      </c>
      <c r="G108" t="str">
        <f t="shared" ca="1" si="29"/>
        <v>confirmed delivery</v>
      </c>
      <c r="I108" s="3">
        <f t="shared" ca="1" si="37"/>
        <v>44002</v>
      </c>
      <c r="J108" s="3" t="b">
        <f t="shared" ca="1" si="30"/>
        <v>0</v>
      </c>
      <c r="K108" t="b">
        <f t="shared" ca="1" si="38"/>
        <v>1</v>
      </c>
      <c r="L108" t="str">
        <f t="shared" ca="1" si="39"/>
        <v>TT17 ZB</v>
      </c>
      <c r="M108">
        <f t="shared" ca="1" si="40"/>
        <v>9753355891</v>
      </c>
      <c r="N108" s="3">
        <f t="shared" ca="1" si="31"/>
        <v>44017</v>
      </c>
      <c r="O108" s="3">
        <f t="shared" ca="1" si="41"/>
        <v>44017</v>
      </c>
      <c r="P108" s="3" t="str">
        <f t="shared" ca="1" si="32"/>
        <v/>
      </c>
      <c r="Q108" t="b">
        <f t="shared" ca="1" si="33"/>
        <v>0</v>
      </c>
      <c r="R108" t="b">
        <f t="shared" ca="1" si="34"/>
        <v>0</v>
      </c>
      <c r="S108" t="b">
        <f t="shared" ca="1" si="35"/>
        <v>0</v>
      </c>
      <c r="T108" t="b">
        <f t="shared" ca="1" si="36"/>
        <v>0</v>
      </c>
    </row>
    <row r="109" spans="1:20" x14ac:dyDescent="0.25">
      <c r="A109">
        <f t="shared" ca="1" si="25"/>
        <v>64107</v>
      </c>
      <c r="B109" t="str">
        <f t="shared" ca="1" si="26"/>
        <v>Q78341</v>
      </c>
      <c r="C109" s="3">
        <f t="shared" ca="1" si="27"/>
        <v>43682</v>
      </c>
      <c r="D109" t="str">
        <f t="shared" ca="1" si="28"/>
        <v>Ford</v>
      </c>
      <c r="E109" t="s">
        <v>187</v>
      </c>
      <c r="F109" t="s">
        <v>284</v>
      </c>
      <c r="G109" t="str">
        <f t="shared" ca="1" si="29"/>
        <v>awaiting reg</v>
      </c>
      <c r="I109" s="3">
        <f t="shared" ca="1" si="37"/>
        <v>44007</v>
      </c>
      <c r="J109" s="3" t="b">
        <f t="shared" ca="1" si="30"/>
        <v>0</v>
      </c>
      <c r="K109" t="b">
        <f t="shared" ca="1" si="38"/>
        <v>1</v>
      </c>
      <c r="L109" t="str">
        <f t="shared" ca="1" si="39"/>
        <v/>
      </c>
      <c r="M109">
        <f t="shared" ca="1" si="40"/>
        <v>8439324063</v>
      </c>
      <c r="N109" s="3" t="str">
        <f t="shared" ca="1" si="31"/>
        <v/>
      </c>
      <c r="O109" s="3" t="str">
        <f t="shared" ca="1" si="41"/>
        <v/>
      </c>
      <c r="P109" s="3" t="str">
        <f t="shared" ca="1" si="32"/>
        <v/>
      </c>
      <c r="Q109" t="b">
        <f t="shared" ca="1" si="33"/>
        <v>0</v>
      </c>
      <c r="R109" t="b">
        <f t="shared" ca="1" si="34"/>
        <v>0</v>
      </c>
      <c r="S109" t="b">
        <f t="shared" ca="1" si="35"/>
        <v>0</v>
      </c>
      <c r="T109" t="b">
        <f t="shared" ca="1" si="36"/>
        <v>0</v>
      </c>
    </row>
    <row r="110" spans="1:20" x14ac:dyDescent="0.25">
      <c r="A110">
        <f t="shared" ca="1" si="25"/>
        <v>73761</v>
      </c>
      <c r="B110" t="str">
        <f t="shared" ca="1" si="26"/>
        <v>Q32095</v>
      </c>
      <c r="C110" s="3">
        <f t="shared" ca="1" si="27"/>
        <v>43757</v>
      </c>
      <c r="D110" t="str">
        <f t="shared" ca="1" si="28"/>
        <v>Nissan</v>
      </c>
      <c r="E110" t="s">
        <v>188</v>
      </c>
      <c r="F110" t="s">
        <v>285</v>
      </c>
      <c r="G110" t="str">
        <f t="shared" ca="1" si="29"/>
        <v>confirmed delivery</v>
      </c>
      <c r="I110" s="3">
        <f t="shared" ca="1" si="37"/>
        <v>44045</v>
      </c>
      <c r="J110" s="3" t="b">
        <f t="shared" ca="1" si="30"/>
        <v>0</v>
      </c>
      <c r="K110" t="b">
        <f t="shared" ca="1" si="38"/>
        <v>1</v>
      </c>
      <c r="L110" t="str">
        <f t="shared" ca="1" si="39"/>
        <v>WW44 HR</v>
      </c>
      <c r="M110">
        <f t="shared" ca="1" si="40"/>
        <v>3270797223</v>
      </c>
      <c r="N110" s="3">
        <f t="shared" ca="1" si="31"/>
        <v>44060</v>
      </c>
      <c r="O110" s="3">
        <f t="shared" ca="1" si="41"/>
        <v>44060</v>
      </c>
      <c r="P110" s="3" t="str">
        <f t="shared" ca="1" si="32"/>
        <v/>
      </c>
      <c r="Q110" t="b">
        <f t="shared" ca="1" si="33"/>
        <v>0</v>
      </c>
      <c r="R110" t="b">
        <f t="shared" ca="1" si="34"/>
        <v>0</v>
      </c>
      <c r="S110" t="b">
        <f t="shared" ca="1" si="35"/>
        <v>1</v>
      </c>
      <c r="T110" t="b">
        <f t="shared" ca="1" si="36"/>
        <v>0</v>
      </c>
    </row>
    <row r="111" spans="1:20" x14ac:dyDescent="0.25">
      <c r="A111">
        <f t="shared" ca="1" si="25"/>
        <v>64771</v>
      </c>
      <c r="B111" t="str">
        <f t="shared" ca="1" si="26"/>
        <v>Q76013</v>
      </c>
      <c r="C111" s="3">
        <f t="shared" ca="1" si="27"/>
        <v>43517</v>
      </c>
      <c r="D111" t="str">
        <f t="shared" ca="1" si="28"/>
        <v>Ford</v>
      </c>
      <c r="E111" t="s">
        <v>189</v>
      </c>
      <c r="F111" t="s">
        <v>286</v>
      </c>
      <c r="G111" t="str">
        <f t="shared" ca="1" si="29"/>
        <v>confirmed delivery</v>
      </c>
      <c r="I111" s="3">
        <f t="shared" ca="1" si="37"/>
        <v>44148</v>
      </c>
      <c r="J111" s="3" t="b">
        <f t="shared" ca="1" si="30"/>
        <v>0</v>
      </c>
      <c r="K111" t="b">
        <f t="shared" ca="1" si="38"/>
        <v>1</v>
      </c>
      <c r="L111" t="str">
        <f t="shared" ca="1" si="39"/>
        <v>OH41 RC</v>
      </c>
      <c r="M111">
        <f t="shared" ca="1" si="40"/>
        <v>6192409962</v>
      </c>
      <c r="N111" s="3">
        <f t="shared" ca="1" si="31"/>
        <v>44163</v>
      </c>
      <c r="O111" s="3">
        <f t="shared" ca="1" si="41"/>
        <v>44163</v>
      </c>
      <c r="P111" s="3" t="str">
        <f t="shared" ca="1" si="32"/>
        <v/>
      </c>
      <c r="Q111" t="b">
        <f t="shared" ca="1" si="33"/>
        <v>1</v>
      </c>
      <c r="R111" t="b">
        <f t="shared" ca="1" si="34"/>
        <v>0</v>
      </c>
      <c r="S111" t="b">
        <f t="shared" ca="1" si="35"/>
        <v>0</v>
      </c>
      <c r="T111" t="b">
        <f t="shared" ca="1" si="36"/>
        <v>0</v>
      </c>
    </row>
    <row r="112" spans="1:20" x14ac:dyDescent="0.25">
      <c r="A112">
        <f t="shared" ca="1" si="25"/>
        <v>35675</v>
      </c>
      <c r="B112" t="str">
        <f t="shared" ca="1" si="26"/>
        <v>Q25406</v>
      </c>
      <c r="C112" s="3">
        <f t="shared" ca="1" si="27"/>
        <v>43570</v>
      </c>
      <c r="D112" t="str">
        <f t="shared" ca="1" si="28"/>
        <v>Ford</v>
      </c>
      <c r="E112" t="s">
        <v>190</v>
      </c>
      <c r="F112" t="s">
        <v>287</v>
      </c>
      <c r="G112" t="str">
        <f t="shared" ca="1" si="29"/>
        <v>completed</v>
      </c>
      <c r="I112" s="3">
        <f t="shared" ca="1" si="37"/>
        <v>44023</v>
      </c>
      <c r="J112" s="3" t="b">
        <f t="shared" ca="1" si="30"/>
        <v>0</v>
      </c>
      <c r="K112" t="b">
        <f t="shared" ca="1" si="38"/>
        <v>1</v>
      </c>
      <c r="L112" t="str">
        <f t="shared" ca="1" si="39"/>
        <v>QR34 KK</v>
      </c>
      <c r="M112">
        <f t="shared" ca="1" si="40"/>
        <v>2874634377</v>
      </c>
      <c r="N112" s="3">
        <f t="shared" ca="1" si="31"/>
        <v>44038</v>
      </c>
      <c r="O112" s="3">
        <f t="shared" ca="1" si="41"/>
        <v>44038</v>
      </c>
      <c r="P112" s="3">
        <f t="shared" ca="1" si="32"/>
        <v>43743</v>
      </c>
      <c r="Q112" t="b">
        <f t="shared" ca="1" si="33"/>
        <v>1</v>
      </c>
      <c r="R112" t="b">
        <f t="shared" ca="1" si="34"/>
        <v>1</v>
      </c>
      <c r="S112" t="b">
        <f t="shared" ca="1" si="35"/>
        <v>1</v>
      </c>
      <c r="T112" t="b">
        <f t="shared" ca="1" si="36"/>
        <v>1</v>
      </c>
    </row>
    <row r="113" spans="1:20" x14ac:dyDescent="0.25">
      <c r="A113">
        <f t="shared" ca="1" si="25"/>
        <v>24822</v>
      </c>
      <c r="B113" t="str">
        <f t="shared" ca="1" si="26"/>
        <v>Q12784</v>
      </c>
      <c r="C113" s="3">
        <f t="shared" ca="1" si="27"/>
        <v>43827</v>
      </c>
      <c r="D113" t="str">
        <f t="shared" ca="1" si="28"/>
        <v>Nissan</v>
      </c>
      <c r="E113" t="s">
        <v>191</v>
      </c>
      <c r="F113" t="s">
        <v>288</v>
      </c>
      <c r="G113" t="str">
        <f t="shared" ca="1" si="29"/>
        <v>completed</v>
      </c>
      <c r="I113" s="3">
        <f t="shared" ca="1" si="37"/>
        <v>44170</v>
      </c>
      <c r="J113" s="3" t="b">
        <f t="shared" ca="1" si="30"/>
        <v>0</v>
      </c>
      <c r="K113" t="b">
        <f t="shared" ca="1" si="38"/>
        <v>1</v>
      </c>
      <c r="L113" t="str">
        <f t="shared" ca="1" si="39"/>
        <v>IX0 RG</v>
      </c>
      <c r="M113">
        <f t="shared" ca="1" si="40"/>
        <v>6708399494</v>
      </c>
      <c r="N113" s="3">
        <f t="shared" ca="1" si="31"/>
        <v>44185</v>
      </c>
      <c r="O113" s="3">
        <f t="shared" ca="1" si="41"/>
        <v>44185</v>
      </c>
      <c r="P113" s="3">
        <f t="shared" ca="1" si="32"/>
        <v>43764</v>
      </c>
      <c r="Q113" t="b">
        <f t="shared" ca="1" si="33"/>
        <v>1</v>
      </c>
      <c r="R113" t="b">
        <f t="shared" ca="1" si="34"/>
        <v>1</v>
      </c>
      <c r="S113" t="b">
        <f t="shared" ca="1" si="35"/>
        <v>1</v>
      </c>
      <c r="T113" t="b">
        <f t="shared" ca="1" si="36"/>
        <v>1</v>
      </c>
    </row>
    <row r="114" spans="1:20" x14ac:dyDescent="0.25">
      <c r="A114">
        <f t="shared" ca="1" si="25"/>
        <v>89149</v>
      </c>
      <c r="B114" t="str">
        <f t="shared" ca="1" si="26"/>
        <v>Q26293</v>
      </c>
      <c r="C114" s="3">
        <f t="shared" ca="1" si="27"/>
        <v>43632</v>
      </c>
      <c r="D114" t="str">
        <f t="shared" ca="1" si="28"/>
        <v>Mercades</v>
      </c>
      <c r="E114" t="s">
        <v>192</v>
      </c>
      <c r="F114" t="s">
        <v>289</v>
      </c>
      <c r="G114" t="str">
        <f t="shared" ca="1" si="29"/>
        <v>delivery date requested</v>
      </c>
      <c r="I114" s="3">
        <f t="shared" ca="1" si="37"/>
        <v>44049</v>
      </c>
      <c r="J114" s="3" t="b">
        <f t="shared" ca="1" si="30"/>
        <v>0</v>
      </c>
      <c r="K114" t="b">
        <f t="shared" ca="1" si="38"/>
        <v>1</v>
      </c>
      <c r="L114" t="str">
        <f t="shared" ca="1" si="39"/>
        <v>UH36 FB</v>
      </c>
      <c r="M114">
        <f t="shared" ca="1" si="40"/>
        <v>6229746665</v>
      </c>
      <c r="N114" s="3">
        <f t="shared" ca="1" si="31"/>
        <v>44084</v>
      </c>
      <c r="O114" s="3" t="str">
        <f t="shared" ca="1" si="41"/>
        <v/>
      </c>
      <c r="P114" s="3" t="str">
        <f t="shared" ca="1" si="32"/>
        <v/>
      </c>
      <c r="Q114" t="b">
        <f t="shared" ca="1" si="33"/>
        <v>0</v>
      </c>
      <c r="R114" t="b">
        <f t="shared" ca="1" si="34"/>
        <v>0</v>
      </c>
      <c r="S114" t="b">
        <f t="shared" ca="1" si="35"/>
        <v>0</v>
      </c>
      <c r="T114" t="b">
        <f t="shared" ca="1" si="36"/>
        <v>0</v>
      </c>
    </row>
    <row r="115" spans="1:20" x14ac:dyDescent="0.25">
      <c r="A115" t="str">
        <f t="shared" ca="1" si="25"/>
        <v/>
      </c>
      <c r="B115" t="str">
        <f t="shared" ca="1" si="26"/>
        <v>Q17444</v>
      </c>
      <c r="C115" s="3">
        <f t="shared" ca="1" si="27"/>
        <v>43851</v>
      </c>
      <c r="D115" t="str">
        <f t="shared" ca="1" si="28"/>
        <v>Nissan</v>
      </c>
      <c r="E115" t="s">
        <v>193</v>
      </c>
      <c r="F115" t="s">
        <v>290</v>
      </c>
      <c r="G115" t="str">
        <f t="shared" ca="1" si="29"/>
        <v>new</v>
      </c>
      <c r="I115" s="3">
        <f t="shared" ca="1" si="37"/>
        <v>44178</v>
      </c>
      <c r="J115" s="3" t="b">
        <f t="shared" ca="1" si="30"/>
        <v>0</v>
      </c>
      <c r="K115" t="b">
        <f t="shared" ca="1" si="38"/>
        <v>0</v>
      </c>
      <c r="L115" t="str">
        <f t="shared" ca="1" si="39"/>
        <v/>
      </c>
      <c r="M115" t="str">
        <f t="shared" ca="1" si="40"/>
        <v/>
      </c>
      <c r="N115" s="3" t="str">
        <f t="shared" ca="1" si="31"/>
        <v/>
      </c>
      <c r="O115" s="3" t="str">
        <f t="shared" ca="1" si="41"/>
        <v/>
      </c>
      <c r="P115" s="3" t="str">
        <f t="shared" ca="1" si="32"/>
        <v/>
      </c>
      <c r="Q115" t="b">
        <f t="shared" ca="1" si="33"/>
        <v>0</v>
      </c>
      <c r="R115" t="b">
        <f t="shared" ca="1" si="34"/>
        <v>0</v>
      </c>
      <c r="S115" t="b">
        <f t="shared" ca="1" si="35"/>
        <v>0</v>
      </c>
      <c r="T115" t="b">
        <f t="shared" ca="1" si="36"/>
        <v>0</v>
      </c>
    </row>
    <row r="116" spans="1:20" x14ac:dyDescent="0.25">
      <c r="A116">
        <f t="shared" ca="1" si="25"/>
        <v>92445</v>
      </c>
      <c r="B116" t="str">
        <f t="shared" ca="1" si="26"/>
        <v>Q20569</v>
      </c>
      <c r="C116" s="3">
        <f t="shared" ca="1" si="27"/>
        <v>43782</v>
      </c>
      <c r="D116" t="str">
        <f t="shared" ca="1" si="28"/>
        <v>VW</v>
      </c>
      <c r="E116" t="s">
        <v>194</v>
      </c>
      <c r="F116" t="s">
        <v>291</v>
      </c>
      <c r="G116" t="str">
        <f t="shared" ca="1" si="29"/>
        <v>global vans processing</v>
      </c>
      <c r="I116" s="3">
        <f t="shared" ca="1" si="37"/>
        <v>44106</v>
      </c>
      <c r="J116" s="3" t="b">
        <f t="shared" ca="1" si="30"/>
        <v>0</v>
      </c>
      <c r="K116" t="b">
        <f t="shared" ca="1" si="38"/>
        <v>1</v>
      </c>
      <c r="L116" t="str">
        <f t="shared" ca="1" si="39"/>
        <v>YA40 LQ</v>
      </c>
      <c r="M116">
        <f t="shared" ca="1" si="40"/>
        <v>6276740839</v>
      </c>
      <c r="N116" s="3">
        <f t="shared" ca="1" si="31"/>
        <v>44121</v>
      </c>
      <c r="O116" s="3">
        <f t="shared" ca="1" si="41"/>
        <v>44121</v>
      </c>
      <c r="P116" s="3" t="str">
        <f t="shared" ca="1" si="32"/>
        <v/>
      </c>
      <c r="Q116" t="b">
        <f t="shared" ca="1" si="33"/>
        <v>0</v>
      </c>
      <c r="R116" t="b">
        <f t="shared" ca="1" si="34"/>
        <v>0</v>
      </c>
      <c r="S116" t="b">
        <f t="shared" ca="1" si="35"/>
        <v>0</v>
      </c>
      <c r="T116" t="b">
        <f t="shared" ca="1" si="36"/>
        <v>0</v>
      </c>
    </row>
    <row r="117" spans="1:20" x14ac:dyDescent="0.25">
      <c r="A117">
        <f t="shared" ca="1" si="25"/>
        <v>36493</v>
      </c>
      <c r="B117" t="str">
        <f t="shared" ca="1" si="26"/>
        <v>Q40670</v>
      </c>
      <c r="C117" s="3">
        <f t="shared" ca="1" si="27"/>
        <v>43579</v>
      </c>
      <c r="D117" t="str">
        <f t="shared" ca="1" si="28"/>
        <v>Nissan</v>
      </c>
      <c r="E117" t="s">
        <v>195</v>
      </c>
      <c r="F117" t="s">
        <v>292</v>
      </c>
      <c r="G117" t="str">
        <f t="shared" ca="1" si="29"/>
        <v>awaiting reg</v>
      </c>
      <c r="I117" s="3">
        <f t="shared" ca="1" si="37"/>
        <v>43973</v>
      </c>
      <c r="J117" s="3" t="b">
        <f t="shared" ca="1" si="30"/>
        <v>0</v>
      </c>
      <c r="K117" t="b">
        <f t="shared" ca="1" si="38"/>
        <v>1</v>
      </c>
      <c r="L117" t="str">
        <f t="shared" ca="1" si="39"/>
        <v/>
      </c>
      <c r="M117">
        <f t="shared" ca="1" si="40"/>
        <v>6362059989</v>
      </c>
      <c r="N117" s="3" t="str">
        <f t="shared" ca="1" si="31"/>
        <v/>
      </c>
      <c r="O117" s="3" t="str">
        <f t="shared" ca="1" si="41"/>
        <v/>
      </c>
      <c r="P117" s="3" t="str">
        <f t="shared" ca="1" si="32"/>
        <v/>
      </c>
      <c r="Q117" t="b">
        <f t="shared" ca="1" si="33"/>
        <v>0</v>
      </c>
      <c r="R117" t="b">
        <f t="shared" ca="1" si="34"/>
        <v>0</v>
      </c>
      <c r="S117" t="b">
        <f t="shared" ca="1" si="35"/>
        <v>0</v>
      </c>
      <c r="T117" t="b">
        <f t="shared" ca="1" si="36"/>
        <v>0</v>
      </c>
    </row>
    <row r="118" spans="1:20" x14ac:dyDescent="0.25">
      <c r="A118">
        <f t="shared" ca="1" si="25"/>
        <v>34701</v>
      </c>
      <c r="B118" t="str">
        <f t="shared" ca="1" si="26"/>
        <v>Q22656</v>
      </c>
      <c r="C118" s="3">
        <f t="shared" ca="1" si="27"/>
        <v>43722</v>
      </c>
      <c r="D118" t="str">
        <f t="shared" ca="1" si="28"/>
        <v>Mercades</v>
      </c>
      <c r="E118" t="s">
        <v>196</v>
      </c>
      <c r="F118" t="s">
        <v>293</v>
      </c>
      <c r="G118" t="str">
        <f t="shared" ca="1" si="29"/>
        <v>global vans processing</v>
      </c>
      <c r="I118" s="3">
        <f t="shared" ca="1" si="37"/>
        <v>43956</v>
      </c>
      <c r="J118" s="3" t="b">
        <f t="shared" ca="1" si="30"/>
        <v>0</v>
      </c>
      <c r="K118" t="b">
        <f t="shared" ca="1" si="38"/>
        <v>1</v>
      </c>
      <c r="L118" t="str">
        <f t="shared" ca="1" si="39"/>
        <v>BP24 SX</v>
      </c>
      <c r="M118">
        <f t="shared" ca="1" si="40"/>
        <v>4211537730</v>
      </c>
      <c r="N118" s="3">
        <f t="shared" ca="1" si="31"/>
        <v>43971</v>
      </c>
      <c r="O118" s="3">
        <f t="shared" ca="1" si="41"/>
        <v>43971</v>
      </c>
      <c r="P118" s="3" t="str">
        <f t="shared" ca="1" si="32"/>
        <v/>
      </c>
      <c r="Q118" t="b">
        <f t="shared" ca="1" si="33"/>
        <v>0</v>
      </c>
      <c r="R118" t="b">
        <f t="shared" ca="1" si="34"/>
        <v>0</v>
      </c>
      <c r="S118" t="b">
        <f t="shared" ca="1" si="35"/>
        <v>0</v>
      </c>
      <c r="T118" t="b">
        <f t="shared" ca="1" si="36"/>
        <v>0</v>
      </c>
    </row>
    <row r="119" spans="1:20" x14ac:dyDescent="0.25">
      <c r="A119">
        <f t="shared" ca="1" si="25"/>
        <v>27934</v>
      </c>
      <c r="B119" t="str">
        <f t="shared" ca="1" si="26"/>
        <v>Q74153</v>
      </c>
      <c r="C119" s="3">
        <f t="shared" ca="1" si="27"/>
        <v>43527</v>
      </c>
      <c r="D119" t="str">
        <f t="shared" ca="1" si="28"/>
        <v>VW</v>
      </c>
      <c r="E119" t="s">
        <v>197</v>
      </c>
      <c r="F119" t="s">
        <v>294</v>
      </c>
      <c r="G119" t="str">
        <f t="shared" ca="1" si="29"/>
        <v>global vans processing</v>
      </c>
      <c r="I119" s="3">
        <f t="shared" ca="1" si="37"/>
        <v>44004</v>
      </c>
      <c r="J119" s="3" t="b">
        <f t="shared" ca="1" si="30"/>
        <v>0</v>
      </c>
      <c r="K119" t="b">
        <f t="shared" ca="1" si="38"/>
        <v>1</v>
      </c>
      <c r="L119" t="str">
        <f t="shared" ca="1" si="39"/>
        <v>FA56 DY</v>
      </c>
      <c r="M119">
        <f t="shared" ca="1" si="40"/>
        <v>5578341236</v>
      </c>
      <c r="N119" s="3">
        <f t="shared" ca="1" si="31"/>
        <v>44019</v>
      </c>
      <c r="O119" s="3">
        <f t="shared" ca="1" si="41"/>
        <v>44019</v>
      </c>
      <c r="P119" s="3" t="str">
        <f t="shared" ca="1" si="32"/>
        <v/>
      </c>
      <c r="Q119" t="b">
        <f t="shared" ca="1" si="33"/>
        <v>0</v>
      </c>
      <c r="R119" t="b">
        <f t="shared" ca="1" si="34"/>
        <v>0</v>
      </c>
      <c r="S119" t="b">
        <f t="shared" ca="1" si="35"/>
        <v>0</v>
      </c>
      <c r="T119" t="b">
        <f t="shared" ca="1" si="36"/>
        <v>0</v>
      </c>
    </row>
    <row r="120" spans="1:20" x14ac:dyDescent="0.25">
      <c r="A120">
        <f t="shared" ca="1" si="25"/>
        <v>90495</v>
      </c>
      <c r="B120" t="str">
        <f t="shared" ca="1" si="26"/>
        <v>Q56984</v>
      </c>
      <c r="C120" s="3">
        <f t="shared" ca="1" si="27"/>
        <v>43817</v>
      </c>
      <c r="D120" t="str">
        <f t="shared" ca="1" si="28"/>
        <v>VW</v>
      </c>
      <c r="E120" t="s">
        <v>198</v>
      </c>
      <c r="F120" t="s">
        <v>295</v>
      </c>
      <c r="G120" t="str">
        <f t="shared" ca="1" si="29"/>
        <v>global vans processing</v>
      </c>
      <c r="I120" s="3">
        <f t="shared" ca="1" si="37"/>
        <v>44111</v>
      </c>
      <c r="J120" s="3" t="b">
        <f t="shared" ca="1" si="30"/>
        <v>0</v>
      </c>
      <c r="K120" t="b">
        <f t="shared" ca="1" si="38"/>
        <v>1</v>
      </c>
      <c r="L120" t="str">
        <f t="shared" ca="1" si="39"/>
        <v>DE45 DE</v>
      </c>
      <c r="M120">
        <f t="shared" ca="1" si="40"/>
        <v>6045580440</v>
      </c>
      <c r="N120" s="3">
        <f t="shared" ca="1" si="31"/>
        <v>44126</v>
      </c>
      <c r="O120" s="3">
        <f t="shared" ca="1" si="41"/>
        <v>44126</v>
      </c>
      <c r="P120" s="3" t="str">
        <f t="shared" ca="1" si="32"/>
        <v/>
      </c>
      <c r="Q120" t="b">
        <f t="shared" ca="1" si="33"/>
        <v>0</v>
      </c>
      <c r="R120" t="b">
        <f t="shared" ca="1" si="34"/>
        <v>0</v>
      </c>
      <c r="S120" t="b">
        <f t="shared" ca="1" si="35"/>
        <v>0</v>
      </c>
      <c r="T120" t="b">
        <f t="shared" ca="1" si="36"/>
        <v>0</v>
      </c>
    </row>
    <row r="121" spans="1:20" x14ac:dyDescent="0.25">
      <c r="A121" t="str">
        <f t="shared" ca="1" si="25"/>
        <v/>
      </c>
      <c r="B121" t="str">
        <f t="shared" ca="1" si="26"/>
        <v>Q93530</v>
      </c>
      <c r="C121" s="3">
        <f t="shared" ca="1" si="27"/>
        <v>43754</v>
      </c>
      <c r="D121" t="str">
        <f t="shared" ca="1" si="28"/>
        <v>Mercades</v>
      </c>
      <c r="E121" t="s">
        <v>199</v>
      </c>
      <c r="F121" t="s">
        <v>296</v>
      </c>
      <c r="G121" t="str">
        <f t="shared" ca="1" si="29"/>
        <v>new</v>
      </c>
      <c r="I121" s="3">
        <f t="shared" ca="1" si="37"/>
        <v>44031</v>
      </c>
      <c r="J121" s="3" t="b">
        <f t="shared" ca="1" si="30"/>
        <v>0</v>
      </c>
      <c r="K121" t="b">
        <f t="shared" ca="1" si="38"/>
        <v>0</v>
      </c>
      <c r="L121" t="str">
        <f t="shared" ca="1" si="39"/>
        <v/>
      </c>
      <c r="M121" t="str">
        <f t="shared" ca="1" si="40"/>
        <v/>
      </c>
      <c r="N121" s="3" t="str">
        <f t="shared" ca="1" si="31"/>
        <v/>
      </c>
      <c r="O121" s="3" t="str">
        <f t="shared" ca="1" si="41"/>
        <v/>
      </c>
      <c r="P121" s="3" t="str">
        <f t="shared" ca="1" si="32"/>
        <v/>
      </c>
      <c r="Q121" t="b">
        <f t="shared" ca="1" si="33"/>
        <v>0</v>
      </c>
      <c r="R121" t="b">
        <f t="shared" ca="1" si="34"/>
        <v>0</v>
      </c>
      <c r="S121" t="b">
        <f t="shared" ca="1" si="35"/>
        <v>0</v>
      </c>
      <c r="T121" t="b">
        <f t="shared" ca="1" si="36"/>
        <v>0</v>
      </c>
    </row>
    <row r="122" spans="1:20" x14ac:dyDescent="0.25">
      <c r="A122">
        <f t="shared" ca="1" si="25"/>
        <v>48549</v>
      </c>
      <c r="B122" t="str">
        <f t="shared" ca="1" si="26"/>
        <v>Q95839</v>
      </c>
      <c r="C122" s="3">
        <f t="shared" ca="1" si="27"/>
        <v>43557</v>
      </c>
      <c r="D122" t="str">
        <f t="shared" ca="1" si="28"/>
        <v>Mercades</v>
      </c>
      <c r="E122" t="s">
        <v>200</v>
      </c>
      <c r="F122" t="s">
        <v>297</v>
      </c>
      <c r="G122" t="str">
        <f t="shared" ca="1" si="29"/>
        <v>delivery date requested</v>
      </c>
      <c r="I122" s="3">
        <f t="shared" ca="1" si="37"/>
        <v>43966</v>
      </c>
      <c r="J122" s="3" t="b">
        <f t="shared" ca="1" si="30"/>
        <v>0</v>
      </c>
      <c r="K122" t="b">
        <f t="shared" ca="1" si="38"/>
        <v>1</v>
      </c>
      <c r="L122" t="str">
        <f t="shared" ca="1" si="39"/>
        <v>UH26 NO</v>
      </c>
      <c r="M122">
        <f t="shared" ca="1" si="40"/>
        <v>3577457178</v>
      </c>
      <c r="N122" s="3">
        <f t="shared" ca="1" si="31"/>
        <v>44020</v>
      </c>
      <c r="O122" s="3" t="str">
        <f t="shared" ca="1" si="41"/>
        <v/>
      </c>
      <c r="P122" s="3" t="str">
        <f t="shared" ca="1" si="32"/>
        <v/>
      </c>
      <c r="Q122" t="b">
        <f t="shared" ca="1" si="33"/>
        <v>0</v>
      </c>
      <c r="R122" t="b">
        <f t="shared" ca="1" si="34"/>
        <v>0</v>
      </c>
      <c r="S122" t="b">
        <f t="shared" ca="1" si="35"/>
        <v>0</v>
      </c>
      <c r="T122" t="b">
        <f t="shared" ca="1" si="36"/>
        <v>0</v>
      </c>
    </row>
    <row r="123" spans="1:20" x14ac:dyDescent="0.25">
      <c r="A123">
        <f t="shared" ca="1" si="25"/>
        <v>49174</v>
      </c>
      <c r="B123" t="str">
        <f t="shared" ca="1" si="26"/>
        <v>Q46518</v>
      </c>
      <c r="C123" s="3">
        <f t="shared" ca="1" si="27"/>
        <v>43674</v>
      </c>
      <c r="D123" t="str">
        <f t="shared" ca="1" si="28"/>
        <v>VW</v>
      </c>
      <c r="E123" t="s">
        <v>201</v>
      </c>
      <c r="F123" t="s">
        <v>298</v>
      </c>
      <c r="G123" t="str">
        <f t="shared" ca="1" si="29"/>
        <v>completed</v>
      </c>
      <c r="I123" s="3">
        <f t="shared" ca="1" si="37"/>
        <v>44160</v>
      </c>
      <c r="J123" s="3" t="b">
        <f t="shared" ca="1" si="30"/>
        <v>0</v>
      </c>
      <c r="K123" t="b">
        <f t="shared" ca="1" si="38"/>
        <v>1</v>
      </c>
      <c r="L123" t="str">
        <f t="shared" ca="1" si="39"/>
        <v>WR4 PG</v>
      </c>
      <c r="M123">
        <f t="shared" ca="1" si="40"/>
        <v>4846332996</v>
      </c>
      <c r="N123" s="3">
        <f t="shared" ca="1" si="31"/>
        <v>44175</v>
      </c>
      <c r="O123" s="3">
        <f t="shared" ca="1" si="41"/>
        <v>44175</v>
      </c>
      <c r="P123" s="3">
        <f t="shared" ca="1" si="32"/>
        <v>43551</v>
      </c>
      <c r="Q123" t="b">
        <f t="shared" ca="1" si="33"/>
        <v>1</v>
      </c>
      <c r="R123" t="b">
        <f t="shared" ca="1" si="34"/>
        <v>1</v>
      </c>
      <c r="S123" t="b">
        <f t="shared" ca="1" si="35"/>
        <v>1</v>
      </c>
      <c r="T123" t="b">
        <f t="shared" ca="1" si="36"/>
        <v>1</v>
      </c>
    </row>
    <row r="124" spans="1:20" x14ac:dyDescent="0.25">
      <c r="A124" t="str">
        <f t="shared" ca="1" si="25"/>
        <v/>
      </c>
      <c r="B124" t="str">
        <f t="shared" ca="1" si="26"/>
        <v>Q15717</v>
      </c>
      <c r="C124" s="3">
        <f t="shared" ca="1" si="27"/>
        <v>43666</v>
      </c>
      <c r="D124" t="str">
        <f t="shared" ca="1" si="28"/>
        <v>VW</v>
      </c>
      <c r="E124" t="s">
        <v>202</v>
      </c>
      <c r="F124" t="s">
        <v>299</v>
      </c>
      <c r="G124" t="str">
        <f t="shared" ca="1" si="29"/>
        <v>new</v>
      </c>
      <c r="I124" s="3">
        <f t="shared" ca="1" si="37"/>
        <v>44067</v>
      </c>
      <c r="J124" s="3" t="b">
        <f t="shared" ca="1" si="30"/>
        <v>1</v>
      </c>
      <c r="K124" t="b">
        <f t="shared" ca="1" si="38"/>
        <v>0</v>
      </c>
      <c r="L124" t="str">
        <f t="shared" ca="1" si="39"/>
        <v/>
      </c>
      <c r="M124" t="str">
        <f t="shared" ca="1" si="40"/>
        <v/>
      </c>
      <c r="N124" s="3" t="str">
        <f t="shared" ca="1" si="31"/>
        <v/>
      </c>
      <c r="O124" s="3" t="str">
        <f t="shared" ca="1" si="41"/>
        <v/>
      </c>
      <c r="P124" s="3" t="str">
        <f t="shared" ca="1" si="32"/>
        <v/>
      </c>
      <c r="Q124" t="b">
        <f t="shared" ca="1" si="33"/>
        <v>0</v>
      </c>
      <c r="R124" t="b">
        <f t="shared" ca="1" si="34"/>
        <v>0</v>
      </c>
      <c r="S124" t="b">
        <f t="shared" ca="1" si="35"/>
        <v>0</v>
      </c>
      <c r="T124" t="b">
        <f t="shared" ca="1" si="36"/>
        <v>0</v>
      </c>
    </row>
    <row r="125" spans="1:20" x14ac:dyDescent="0.25">
      <c r="A125">
        <f t="shared" ca="1" si="25"/>
        <v>14962</v>
      </c>
      <c r="B125" t="str">
        <f t="shared" ca="1" si="26"/>
        <v>Q27663</v>
      </c>
      <c r="C125" s="3">
        <f t="shared" ca="1" si="27"/>
        <v>43561</v>
      </c>
      <c r="D125" t="str">
        <f t="shared" ca="1" si="28"/>
        <v>VW</v>
      </c>
      <c r="E125" t="s">
        <v>203</v>
      </c>
      <c r="F125" t="s">
        <v>300</v>
      </c>
      <c r="G125" t="str">
        <f t="shared" ca="1" si="29"/>
        <v>confirmed delivery</v>
      </c>
      <c r="I125" s="3">
        <f t="shared" ca="1" si="37"/>
        <v>44140</v>
      </c>
      <c r="J125" s="3" t="b">
        <f t="shared" ca="1" si="30"/>
        <v>0</v>
      </c>
      <c r="K125" t="b">
        <f t="shared" ca="1" si="38"/>
        <v>1</v>
      </c>
      <c r="L125" t="str">
        <f t="shared" ca="1" si="39"/>
        <v>FU25 MS</v>
      </c>
      <c r="M125">
        <f t="shared" ca="1" si="40"/>
        <v>6849513620</v>
      </c>
      <c r="N125" s="3">
        <f t="shared" ca="1" si="31"/>
        <v>44155</v>
      </c>
      <c r="O125" s="3">
        <f t="shared" ca="1" si="41"/>
        <v>44155</v>
      </c>
      <c r="P125" s="3" t="str">
        <f t="shared" ca="1" si="32"/>
        <v/>
      </c>
      <c r="Q125" t="b">
        <f t="shared" ca="1" si="33"/>
        <v>0</v>
      </c>
      <c r="R125" t="b">
        <f t="shared" ca="1" si="34"/>
        <v>0</v>
      </c>
      <c r="S125" t="b">
        <f t="shared" ca="1" si="35"/>
        <v>0</v>
      </c>
      <c r="T125" t="b">
        <f t="shared" ca="1" si="36"/>
        <v>0</v>
      </c>
    </row>
    <row r="126" spans="1:20" x14ac:dyDescent="0.25">
      <c r="A126">
        <f t="shared" ca="1" si="25"/>
        <v>66355</v>
      </c>
      <c r="B126" t="str">
        <f t="shared" ca="1" si="26"/>
        <v>Q81123</v>
      </c>
      <c r="C126" s="3">
        <f t="shared" ca="1" si="27"/>
        <v>43469</v>
      </c>
      <c r="D126" t="str">
        <f t="shared" ca="1" si="28"/>
        <v>Nissan</v>
      </c>
      <c r="E126" t="s">
        <v>204</v>
      </c>
      <c r="F126" t="s">
        <v>301</v>
      </c>
      <c r="G126" t="str">
        <f t="shared" ca="1" si="29"/>
        <v>confirmed delivery</v>
      </c>
      <c r="I126" s="3">
        <f t="shared" ca="1" si="37"/>
        <v>43972</v>
      </c>
      <c r="J126" s="3" t="b">
        <f t="shared" ca="1" si="30"/>
        <v>0</v>
      </c>
      <c r="K126" t="b">
        <f t="shared" ca="1" si="38"/>
        <v>1</v>
      </c>
      <c r="L126" t="str">
        <f t="shared" ca="1" si="39"/>
        <v>MH67 AG</v>
      </c>
      <c r="M126">
        <f t="shared" ca="1" si="40"/>
        <v>7274947304</v>
      </c>
      <c r="N126" s="3">
        <f t="shared" ca="1" si="31"/>
        <v>43987</v>
      </c>
      <c r="O126" s="3">
        <f t="shared" ca="1" si="41"/>
        <v>43987</v>
      </c>
      <c r="P126" s="3" t="str">
        <f t="shared" ca="1" si="32"/>
        <v/>
      </c>
      <c r="Q126" t="b">
        <f t="shared" ca="1" si="33"/>
        <v>0</v>
      </c>
      <c r="R126" t="b">
        <f t="shared" ca="1" si="34"/>
        <v>0</v>
      </c>
      <c r="S126" t="b">
        <f t="shared" ca="1" si="35"/>
        <v>0</v>
      </c>
      <c r="T126" t="b">
        <f t="shared" ca="1" si="36"/>
        <v>0</v>
      </c>
    </row>
    <row r="127" spans="1:20" x14ac:dyDescent="0.25">
      <c r="A127">
        <f t="shared" ca="1" si="25"/>
        <v>27066</v>
      </c>
      <c r="B127" t="str">
        <f t="shared" ca="1" si="26"/>
        <v>Q17349</v>
      </c>
      <c r="C127" s="3">
        <f t="shared" ca="1" si="27"/>
        <v>43477</v>
      </c>
      <c r="D127" t="str">
        <f t="shared" ca="1" si="28"/>
        <v>Nissan</v>
      </c>
      <c r="E127" t="s">
        <v>205</v>
      </c>
      <c r="F127" t="s">
        <v>302</v>
      </c>
      <c r="G127" t="str">
        <f t="shared" ca="1" si="29"/>
        <v>confirmed delivery</v>
      </c>
      <c r="I127" s="3">
        <f t="shared" ca="1" si="37"/>
        <v>43961</v>
      </c>
      <c r="J127" s="3" t="b">
        <f t="shared" ca="1" si="30"/>
        <v>0</v>
      </c>
      <c r="K127" t="b">
        <f t="shared" ca="1" si="38"/>
        <v>1</v>
      </c>
      <c r="L127" t="str">
        <f t="shared" ca="1" si="39"/>
        <v>SQ64 DH</v>
      </c>
      <c r="M127">
        <f t="shared" ca="1" si="40"/>
        <v>5058211415</v>
      </c>
      <c r="N127" s="3">
        <f t="shared" ca="1" si="31"/>
        <v>43976</v>
      </c>
      <c r="O127" s="3">
        <f t="shared" ca="1" si="41"/>
        <v>43976</v>
      </c>
      <c r="P127" s="3" t="str">
        <f t="shared" ca="1" si="32"/>
        <v/>
      </c>
      <c r="Q127" t="b">
        <f t="shared" ca="1" si="33"/>
        <v>1</v>
      </c>
      <c r="R127" t="b">
        <f t="shared" ca="1" si="34"/>
        <v>0</v>
      </c>
      <c r="S127" t="b">
        <f t="shared" ca="1" si="35"/>
        <v>1</v>
      </c>
      <c r="T127" t="b">
        <f t="shared" ca="1" si="36"/>
        <v>0</v>
      </c>
    </row>
    <row r="128" spans="1:20" x14ac:dyDescent="0.25">
      <c r="A128">
        <f t="shared" ca="1" si="25"/>
        <v>31221</v>
      </c>
      <c r="B128" t="str">
        <f t="shared" ca="1" si="26"/>
        <v>Q54157</v>
      </c>
      <c r="C128" s="3">
        <f t="shared" ca="1" si="27"/>
        <v>43741</v>
      </c>
      <c r="D128" t="str">
        <f t="shared" ca="1" si="28"/>
        <v>Nissan</v>
      </c>
      <c r="E128" t="s">
        <v>206</v>
      </c>
      <c r="F128" t="s">
        <v>303</v>
      </c>
      <c r="G128" t="str">
        <f t="shared" ca="1" si="29"/>
        <v>global vans processing</v>
      </c>
      <c r="I128" s="3">
        <f t="shared" ca="1" si="37"/>
        <v>43958</v>
      </c>
      <c r="J128" s="3" t="b">
        <f t="shared" ca="1" si="30"/>
        <v>0</v>
      </c>
      <c r="K128" t="b">
        <f t="shared" ca="1" si="38"/>
        <v>1</v>
      </c>
      <c r="L128" t="str">
        <f t="shared" ca="1" si="39"/>
        <v>FR35 ZZ</v>
      </c>
      <c r="M128">
        <f t="shared" ca="1" si="40"/>
        <v>7573425777</v>
      </c>
      <c r="N128" s="3">
        <f t="shared" ca="1" si="31"/>
        <v>43973</v>
      </c>
      <c r="O128" s="3">
        <f t="shared" ca="1" si="41"/>
        <v>43973</v>
      </c>
      <c r="P128" s="3" t="str">
        <f t="shared" ca="1" si="32"/>
        <v/>
      </c>
      <c r="Q128" t="b">
        <f t="shared" ca="1" si="33"/>
        <v>0</v>
      </c>
      <c r="R128" t="b">
        <f t="shared" ca="1" si="34"/>
        <v>0</v>
      </c>
      <c r="S128" t="b">
        <f t="shared" ca="1" si="35"/>
        <v>0</v>
      </c>
      <c r="T128" t="b">
        <f t="shared" ca="1" si="36"/>
        <v>0</v>
      </c>
    </row>
    <row r="129" spans="1:20" x14ac:dyDescent="0.25">
      <c r="A129">
        <f t="shared" ca="1" si="25"/>
        <v>57969</v>
      </c>
      <c r="B129" t="str">
        <f t="shared" ca="1" si="26"/>
        <v>Q24341</v>
      </c>
      <c r="C129" s="3">
        <f t="shared" ca="1" si="27"/>
        <v>43633</v>
      </c>
      <c r="D129" t="str">
        <f t="shared" ca="1" si="28"/>
        <v>Nissan</v>
      </c>
      <c r="E129" t="s">
        <v>207</v>
      </c>
      <c r="F129" t="s">
        <v>304</v>
      </c>
      <c r="G129" t="str">
        <f t="shared" ca="1" si="29"/>
        <v>delivery date requested</v>
      </c>
      <c r="I129" s="3">
        <f t="shared" ca="1" si="37"/>
        <v>44116</v>
      </c>
      <c r="J129" s="3" t="b">
        <f t="shared" ca="1" si="30"/>
        <v>0</v>
      </c>
      <c r="K129" t="b">
        <f t="shared" ca="1" si="38"/>
        <v>1</v>
      </c>
      <c r="L129" t="str">
        <f t="shared" ca="1" si="39"/>
        <v>TJ45 MR</v>
      </c>
      <c r="M129">
        <f t="shared" ca="1" si="40"/>
        <v>5072447211</v>
      </c>
      <c r="N129" s="3">
        <f t="shared" ca="1" si="31"/>
        <v>44045</v>
      </c>
      <c r="O129" s="3" t="str">
        <f t="shared" ca="1" si="41"/>
        <v/>
      </c>
      <c r="P129" s="3" t="str">
        <f t="shared" ca="1" si="32"/>
        <v/>
      </c>
      <c r="Q129" t="b">
        <f t="shared" ca="1" si="33"/>
        <v>0</v>
      </c>
      <c r="R129" t="b">
        <f t="shared" ca="1" si="34"/>
        <v>0</v>
      </c>
      <c r="S129" t="b">
        <f t="shared" ca="1" si="35"/>
        <v>0</v>
      </c>
      <c r="T129" t="b">
        <f t="shared" ca="1" si="36"/>
        <v>0</v>
      </c>
    </row>
    <row r="130" spans="1:20" x14ac:dyDescent="0.25">
      <c r="A130">
        <f t="shared" ca="1" si="25"/>
        <v>70768</v>
      </c>
      <c r="B130" t="str">
        <f t="shared" ca="1" si="26"/>
        <v>Q98588</v>
      </c>
      <c r="C130" s="3">
        <f t="shared" ca="1" si="27"/>
        <v>43776</v>
      </c>
      <c r="D130" t="str">
        <f t="shared" ca="1" si="28"/>
        <v>Ford</v>
      </c>
      <c r="E130" t="s">
        <v>203</v>
      </c>
      <c r="F130" t="s">
        <v>305</v>
      </c>
      <c r="G130" t="str">
        <f t="shared" ca="1" si="29"/>
        <v>global vans processing</v>
      </c>
      <c r="I130" s="3">
        <f t="shared" ca="1" si="37"/>
        <v>44139</v>
      </c>
      <c r="J130" s="3" t="b">
        <f t="shared" ca="1" si="30"/>
        <v>0</v>
      </c>
      <c r="K130" t="b">
        <f t="shared" ref="K130" ca="1" si="42">IF(AND(G130="new",I130&lt;&gt;""),FALSE,IF(AND(G130="new",I130=""),CHOOSE(RANDBETWEEN(1,2),TRUE,FALSE),TRUE))</f>
        <v>1</v>
      </c>
      <c r="L130" t="str">
        <f t="shared" ca="1" si="39"/>
        <v>IQ12 ZH</v>
      </c>
      <c r="M130">
        <f t="shared" ref="M130" ca="1" si="43">IF(G130="new","",IF(AND(G130="awaiting reg",L130&lt;&gt;""),"",IF(AND(G130="awaiting reg",L130=""),CHOOSE(RANDBETWEEN(1,2),"",RANDBETWEEN(1111111111,9999999999)),RANDBETWEEN(1111111111,9999999999))))</f>
        <v>6003883613</v>
      </c>
      <c r="N130" s="3">
        <f t="shared" ca="1" si="31"/>
        <v>44154</v>
      </c>
      <c r="O130" s="3">
        <f t="shared" ca="1" si="41"/>
        <v>44154</v>
      </c>
      <c r="P130" s="3" t="str">
        <f t="shared" ca="1" si="32"/>
        <v/>
      </c>
      <c r="Q130" t="b">
        <f t="shared" ca="1" si="33"/>
        <v>0</v>
      </c>
      <c r="R130" t="b">
        <f t="shared" ca="1" si="34"/>
        <v>0</v>
      </c>
      <c r="S130" t="b">
        <f t="shared" ca="1" si="35"/>
        <v>0</v>
      </c>
      <c r="T130" t="b">
        <f t="shared" ca="1" si="36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54C2-44D2-4811-9746-9E0B4878848C}">
  <dimension ref="A2:I10"/>
  <sheetViews>
    <sheetView topLeftCell="A28" workbookViewId="0">
      <selection activeCell="I130" sqref="I130"/>
    </sheetView>
  </sheetViews>
  <sheetFormatPr defaultRowHeight="15" x14ac:dyDescent="0.25"/>
  <cols>
    <col min="1" max="1" width="39.7109375" bestFit="1" customWidth="1"/>
    <col min="2" max="2" width="10.140625" bestFit="1" customWidth="1"/>
    <col min="3" max="3" width="5.140625" bestFit="1" customWidth="1"/>
    <col min="4" max="4" width="7.7109375" bestFit="1" customWidth="1"/>
    <col min="5" max="5" width="15.42578125" bestFit="1" customWidth="1"/>
    <col min="6" max="6" width="16.140625" bestFit="1" customWidth="1"/>
    <col min="7" max="7" width="11.7109375" bestFit="1" customWidth="1"/>
    <col min="8" max="8" width="36.7109375" bestFit="1" customWidth="1"/>
    <col min="9" max="9" width="17" bestFit="1" customWidth="1"/>
  </cols>
  <sheetData>
    <row r="2" spans="1:9" x14ac:dyDescent="0.25">
      <c r="I2">
        <f ca="1">IF(G2="new", RANDBETWEEN(DATE(2020,5,1),DATE(2020,12,30)), RANDBETWEEN(DATE(2020,5,1),DATE(2020,12,30)))</f>
        <v>44194</v>
      </c>
    </row>
    <row r="7" spans="1:9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x14ac:dyDescent="0.2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31</v>
      </c>
      <c r="I8" t="s">
        <v>26</v>
      </c>
    </row>
    <row r="10" spans="1:9" ht="44.25" customHeight="1" x14ac:dyDescent="0.25">
      <c r="I10" s="1" t="s">
        <v>32</v>
      </c>
    </row>
  </sheetData>
  <mergeCells count="1">
    <mergeCell ref="A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A35D-E83B-47D8-B3A4-2BE576C8DD7F}">
  <dimension ref="A1:I6"/>
  <sheetViews>
    <sheetView workbookViewId="0">
      <selection activeCell="G2" sqref="G2:H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42.7109375" bestFit="1" customWidth="1"/>
    <col min="8" max="8" width="62.5703125" bestFit="1" customWidth="1"/>
    <col min="9" max="9" width="9.7109375" bestFit="1" customWidth="1"/>
  </cols>
  <sheetData>
    <row r="1" spans="1:9" x14ac:dyDescent="0.25">
      <c r="A1" s="6" t="s">
        <v>39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33</v>
      </c>
      <c r="H2" t="s">
        <v>36</v>
      </c>
      <c r="I2" t="s">
        <v>38</v>
      </c>
    </row>
    <row r="4" spans="1:9" ht="45.75" customHeight="1" x14ac:dyDescent="0.25">
      <c r="G4" s="1" t="s">
        <v>34</v>
      </c>
      <c r="H4" s="1" t="s">
        <v>35</v>
      </c>
    </row>
    <row r="6" spans="1:9" x14ac:dyDescent="0.25">
      <c r="G6" s="5" t="s">
        <v>37</v>
      </c>
      <c r="H6" s="5"/>
    </row>
  </sheetData>
  <mergeCells count="2">
    <mergeCell ref="G6:H6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5CBB-3695-41B1-8252-8D7D6A83B9D0}">
  <dimension ref="A1:I8"/>
  <sheetViews>
    <sheetView topLeftCell="B1" workbookViewId="0">
      <selection activeCell="C7" sqref="C7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56.5703125" bestFit="1" customWidth="1"/>
    <col min="8" max="8" width="52.140625" bestFit="1" customWidth="1"/>
  </cols>
  <sheetData>
    <row r="1" spans="1:9" x14ac:dyDescent="0.25">
      <c r="A1" s="8" t="s">
        <v>42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</v>
      </c>
      <c r="H2" t="s">
        <v>9</v>
      </c>
      <c r="I2" t="s">
        <v>38</v>
      </c>
    </row>
    <row r="4" spans="1:9" ht="45" customHeight="1" x14ac:dyDescent="0.25">
      <c r="G4" s="1" t="s">
        <v>40</v>
      </c>
      <c r="H4" s="1" t="s">
        <v>40</v>
      </c>
    </row>
    <row r="5" spans="1:9" x14ac:dyDescent="0.25">
      <c r="G5" s="1"/>
      <c r="H5" s="1"/>
    </row>
    <row r="6" spans="1:9" x14ac:dyDescent="0.25">
      <c r="G6" s="7" t="s">
        <v>41</v>
      </c>
      <c r="H6" s="7"/>
    </row>
    <row r="7" spans="1:9" x14ac:dyDescent="0.25">
      <c r="G7" s="1"/>
      <c r="H7" s="1"/>
    </row>
    <row r="8" spans="1:9" x14ac:dyDescent="0.25">
      <c r="G8" s="1"/>
      <c r="H8" s="1"/>
    </row>
  </sheetData>
  <mergeCells count="2">
    <mergeCell ref="G6:H6"/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8DD6-AA83-495F-BA3D-9E9A318F105D}">
  <dimension ref="A1:I4"/>
  <sheetViews>
    <sheetView workbookViewId="0">
      <selection activeCell="A2" sqref="A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65.42578125" bestFit="1" customWidth="1"/>
  </cols>
  <sheetData>
    <row r="1" spans="1:9" x14ac:dyDescent="0.25">
      <c r="A1" s="8" t="s">
        <v>43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23</v>
      </c>
      <c r="I2" t="s">
        <v>26</v>
      </c>
    </row>
    <row r="4" spans="1:9" ht="29.25" customHeight="1" x14ac:dyDescent="0.25">
      <c r="H4" s="1" t="s">
        <v>24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62EC-F4FD-487D-BEC2-3C2B0C5F3D4E}">
  <dimension ref="A1:H4"/>
  <sheetViews>
    <sheetView workbookViewId="0">
      <selection activeCell="H2" sqref="H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9.7109375" bestFit="1" customWidth="1"/>
  </cols>
  <sheetData>
    <row r="1" spans="1:8" x14ac:dyDescent="0.25">
      <c r="A1" s="6" t="s">
        <v>22</v>
      </c>
      <c r="B1" s="6"/>
      <c r="C1" s="6"/>
      <c r="D1" s="6"/>
      <c r="E1" s="6"/>
      <c r="F1" s="6"/>
      <c r="G1" s="6"/>
      <c r="H1" s="6"/>
    </row>
    <row r="2" spans="1:8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26</v>
      </c>
    </row>
    <row r="4" spans="1:8" x14ac:dyDescent="0.25">
      <c r="A4" s="5" t="s">
        <v>21</v>
      </c>
      <c r="B4" s="5"/>
      <c r="C4" s="5"/>
      <c r="D4" s="5"/>
      <c r="E4" s="5"/>
      <c r="F4" s="5"/>
      <c r="G4" s="5"/>
    </row>
  </sheetData>
  <mergeCells count="2">
    <mergeCell ref="A4:G4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8325-2288-4CAE-A09E-FE75385B54FA}">
  <dimension ref="A1:L8"/>
  <sheetViews>
    <sheetView topLeftCell="G1" workbookViewId="0">
      <selection activeCell="H2" sqref="H2:K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30.85546875" customWidth="1"/>
    <col min="9" max="9" width="29.140625" customWidth="1"/>
    <col min="10" max="10" width="29.42578125" customWidth="1"/>
    <col min="11" max="11" width="34.7109375" customWidth="1"/>
  </cols>
  <sheetData>
    <row r="1" spans="1:12" x14ac:dyDescent="0.25">
      <c r="A1" s="6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2" ht="50.25" customHeight="1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s="1" t="s">
        <v>18</v>
      </c>
      <c r="I2" s="1" t="s">
        <v>14</v>
      </c>
      <c r="J2" s="1" t="s">
        <v>15</v>
      </c>
      <c r="K2" t="s">
        <v>11</v>
      </c>
      <c r="L2" s="1" t="s">
        <v>26</v>
      </c>
    </row>
    <row r="4" spans="1:12" ht="36" customHeight="1" x14ac:dyDescent="0.25">
      <c r="H4" s="1" t="s">
        <v>19</v>
      </c>
      <c r="I4" s="7" t="s">
        <v>17</v>
      </c>
      <c r="J4" s="7"/>
      <c r="K4" s="7"/>
    </row>
    <row r="6" spans="1:12" ht="45.75" customHeight="1" x14ac:dyDescent="0.25">
      <c r="I6" s="1" t="s">
        <v>12</v>
      </c>
      <c r="J6" s="1" t="s">
        <v>16</v>
      </c>
      <c r="K6" s="1" t="s">
        <v>13</v>
      </c>
    </row>
    <row r="8" spans="1:12" x14ac:dyDescent="0.25">
      <c r="I8" s="10" t="s">
        <v>25</v>
      </c>
      <c r="J8" s="10"/>
      <c r="K8" s="10"/>
    </row>
  </sheetData>
  <mergeCells count="3">
    <mergeCell ref="I4:K4"/>
    <mergeCell ref="A1:K1"/>
    <mergeCell ref="I8:K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5B31-C040-47D4-AC13-0909CC2F23D9}">
  <dimension ref="A1:I6"/>
  <sheetViews>
    <sheetView workbookViewId="0">
      <selection activeCell="H2" sqref="H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33" customWidth="1"/>
    <col min="9" max="9" width="9.7109375" bestFit="1" customWidth="1"/>
  </cols>
  <sheetData>
    <row r="1" spans="1:9" x14ac:dyDescent="0.25">
      <c r="A1" s="6" t="s">
        <v>22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27</v>
      </c>
      <c r="I2" t="s">
        <v>26</v>
      </c>
    </row>
    <row r="4" spans="1:9" ht="28.5" customHeight="1" x14ac:dyDescent="0.25">
      <c r="H4" s="1" t="s">
        <v>28</v>
      </c>
    </row>
    <row r="5" spans="1:9" ht="16.5" customHeight="1" x14ac:dyDescent="0.25"/>
    <row r="6" spans="1:9" ht="44.25" customHeight="1" x14ac:dyDescent="0.25">
      <c r="H6" s="1" t="s">
        <v>29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1DA4-A787-49EB-B2F1-EC54BA3ACDF0}">
  <dimension ref="A1:H4"/>
  <sheetViews>
    <sheetView workbookViewId="0">
      <selection activeCell="F21" sqref="F21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9.7109375" bestFit="1" customWidth="1"/>
  </cols>
  <sheetData>
    <row r="1" spans="1:8" x14ac:dyDescent="0.25">
      <c r="A1" s="6" t="s">
        <v>22</v>
      </c>
      <c r="B1" s="6"/>
      <c r="C1" s="6"/>
      <c r="D1" s="6"/>
      <c r="E1" s="6"/>
      <c r="F1" s="6"/>
      <c r="G1" s="6"/>
      <c r="H1" s="6"/>
    </row>
    <row r="2" spans="1:8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26</v>
      </c>
    </row>
    <row r="4" spans="1:8" x14ac:dyDescent="0.25">
      <c r="A4" s="5" t="s">
        <v>30</v>
      </c>
      <c r="B4" s="5"/>
      <c r="C4" s="5"/>
      <c r="D4" s="5"/>
      <c r="E4" s="5"/>
      <c r="F4" s="5"/>
      <c r="G4" s="5"/>
      <c r="H4" s="5"/>
    </row>
  </sheetData>
  <mergeCells count="2">
    <mergeCell ref="A1:H1"/>
    <mergeCell ref="A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All Orders</vt:lpstr>
      <vt:lpstr>New Orders</vt:lpstr>
      <vt:lpstr>Awaiting Reg</vt:lpstr>
      <vt:lpstr>Delivery Date Requested</vt:lpstr>
      <vt:lpstr>Awaiting Global Confirmation</vt:lpstr>
      <vt:lpstr>Confirmed Delivery</vt:lpstr>
      <vt:lpstr>Awaiting Payment</vt:lpstr>
      <vt:lpstr>Completed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2020-04-16T17:44:46Z</dcterms:created>
  <dcterms:modified xsi:type="dcterms:W3CDTF">2020-07-28T19:51:12Z</dcterms:modified>
</cp:coreProperties>
</file>