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starbudsco.sharepoint.com/sites/StarBudsCorporate/Shared Documents/Data_Agreements/"/>
    </mc:Choice>
  </mc:AlternateContent>
  <xr:revisionPtr revIDLastSave="0" documentId="8_{1F0CCB60-5232-46D9-848B-A25A5D988D41}" xr6:coauthVersionLast="47" xr6:coauthVersionMax="47" xr10:uidLastSave="{00000000-0000-0000-0000-000000000000}"/>
  <bookViews>
    <workbookView xWindow="28680" yWindow="-120" windowWidth="29040" windowHeight="15720" firstSheet="1" activeTab="8" xr2:uid="{7C2485B4-F853-4601-9FA2-EAB36CFB86E9}"/>
  </bookViews>
  <sheets>
    <sheet name="Summary" sheetId="1" r:id="rId1"/>
    <sheet name="Promos" sheetId="41" r:id="rId2"/>
    <sheet name="Monthly Tracker" sheetId="40" state="hidden" r:id="rId3"/>
    <sheet name="Sheet15" sheetId="21" state="hidden" r:id="rId4"/>
    <sheet name="Auxly" sheetId="10" r:id="rId5"/>
    <sheet name="Auxly-LTO" sheetId="7" r:id="rId6"/>
    <sheet name="Avicanna" sheetId="13" r:id="rId7"/>
    <sheet name="Ayurcann" sheetId="11" r:id="rId8"/>
    <sheet name="Ayurcann-LTO" sheetId="4" r:id="rId9"/>
    <sheet name="Blizza" sheetId="2" r:id="rId10"/>
    <sheet name="Blizza-LTO" sheetId="24" r:id="rId11"/>
    <sheet name="CanadaIslandGarden" sheetId="14" r:id="rId12"/>
    <sheet name="CannaCollective" sheetId="29" r:id="rId13"/>
    <sheet name="CannaCollective_LTOs" sheetId="30" r:id="rId14"/>
    <sheet name="Cronos" sheetId="22" r:id="rId15"/>
    <sheet name="Decibel" sheetId="33" r:id="rId16"/>
    <sheet name="Emblem" sheetId="5" r:id="rId17"/>
    <sheet name="Emblem-LTO" sheetId="25" r:id="rId18"/>
    <sheet name="Heritage Cannabis" sheetId="38" r:id="rId19"/>
    <sheet name="HighXotic" sheetId="23" r:id="rId20"/>
    <sheet name="IRCC" sheetId="28" r:id="rId21"/>
    <sheet name="Kindred" sheetId="17" r:id="rId22"/>
    <sheet name="MTL Cannabis" sheetId="34" r:id="rId23"/>
    <sheet name="Organigram" sheetId="31" r:id="rId24"/>
    <sheet name="Organigram LTO" sheetId="32" r:id="rId25"/>
    <sheet name="Seeker" sheetId="26" r:id="rId26"/>
    <sheet name="Seeker-MonthlyListing" sheetId="27" r:id="rId27"/>
    <sheet name="The Loud Plug" sheetId="36" r:id="rId28"/>
    <sheet name="Tilray+Aurora" sheetId="20" r:id="rId29"/>
    <sheet name="Truro" sheetId="35" r:id="rId30"/>
    <sheet name="ufeelu" sheetId="18" r:id="rId31"/>
    <sheet name="Woody Nelson" sheetId="37" r:id="rId32"/>
    <sheet name="ValensAgritech" sheetId="15" r:id="rId33"/>
    <sheet name="LP Template (2)" sheetId="39" r:id="rId34"/>
    <sheet name="VillageFarms" sheetId="12" r:id="rId35"/>
    <sheet name="LP Template" sheetId="19" r:id="rId36"/>
    <sheet name="LTO Template" sheetId="9" r:id="rId37"/>
  </sheets>
  <definedNames>
    <definedName name="_xlnm._FilterDatabase" localSheetId="13" hidden="1">CannaCollective_LTOs!$B$15:$D$689</definedName>
    <definedName name="_xlnm._FilterDatabase" localSheetId="17" hidden="1">'Emblem-LTO'!$B$33:$D$71</definedName>
    <definedName name="_xlnm._FilterDatabase" localSheetId="2" hidden="1">'Monthly Tracker'!$C$1:$E$16</definedName>
    <definedName name="_xlnm._FilterDatabase" localSheetId="24" hidden="1">'Organigram LTO'!$B$25:$D$25</definedName>
    <definedName name="_xlnm._FilterDatabase" localSheetId="0" hidden="1">Summary!$B$2:$O$26</definedName>
    <definedName name="_xlnm._FilterDatabase" localSheetId="34" hidden="1">VillageFarms!$B$28:$D$28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40" l="1"/>
  <c r="F13" i="40"/>
  <c r="F9" i="40"/>
  <c r="F7" i="40" l="1"/>
  <c r="F6" i="40"/>
  <c r="F15" i="40"/>
  <c r="F17" i="40" l="1"/>
  <c r="E7" i="40"/>
  <c r="F1" i="40"/>
  <c r="E15" i="40" l="1"/>
  <c r="D15" i="40"/>
  <c r="E4" i="40"/>
  <c r="D1" i="40"/>
  <c r="E1" i="40" s="1"/>
  <c r="D10" i="40"/>
  <c r="D4" i="40"/>
  <c r="D7" i="40"/>
  <c r="E17" i="40" l="1"/>
  <c r="D17" i="40"/>
  <c r="B37" i="1"/>
  <c r="B9" i="32"/>
  <c r="B6" i="32"/>
  <c r="B9" i="30" l="1"/>
  <c r="B6" i="30"/>
  <c r="B9" i="27"/>
  <c r="B6" i="27"/>
  <c r="B9" i="25"/>
  <c r="B6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tc={8C599C2D-270E-4BE0-8442-CF7589BDD647}</author>
  </authors>
  <commentList>
    <comment ref="D9" authorId="0" shapeId="0" xr:uid="{8C599C2D-270E-4BE0-8442-CF7589BDD64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December + January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tc={0469B60F-F2CA-445E-8B8E-A63F98A10553}</author>
  </authors>
  <commentList>
    <comment ref="D26" authorId="0" shapeId="0" xr:uid="{0469B60F-F2CA-445E-8B8E-A63F98A10553}">
      <text>
        <t>[Threaded comment]
Your version of Excel allows you to read this threaded comment; however, any edits to it will get removed if the file is opened in a newer version of Excel. Learn more: https://go.microsoft.com/fwlink/?linkid=870924
Comment:
    Sherry is looking into it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</futureMetadata>
  <valueMetadata count="3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</valueMetadata>
</metadata>
</file>

<file path=xl/sharedStrings.xml><?xml version="1.0" encoding="utf-8"?>
<sst xmlns="http://schemas.openxmlformats.org/spreadsheetml/2006/main" count="3026" uniqueCount="2245">
  <si>
    <t>Sent</t>
  </si>
  <si>
    <t>Agreement</t>
  </si>
  <si>
    <t>LP Name</t>
  </si>
  <si>
    <t>Data</t>
  </si>
  <si>
    <t>Report</t>
  </si>
  <si>
    <t>Invoice</t>
  </si>
  <si>
    <t>Terms</t>
  </si>
  <si>
    <t>LTO</t>
  </si>
  <si>
    <t>Offer</t>
  </si>
  <si>
    <t>Applicable SKUs/Brands</t>
  </si>
  <si>
    <t>Auxly</t>
  </si>
  <si>
    <t>6% on COGS</t>
  </si>
  <si>
    <t>Net 30</t>
  </si>
  <si>
    <t>See Sheet</t>
  </si>
  <si>
    <t>Avicanna</t>
  </si>
  <si>
    <t>-</t>
  </si>
  <si>
    <t>Ayurcann</t>
  </si>
  <si>
    <t>7% of COGS</t>
  </si>
  <si>
    <t>Blizza</t>
  </si>
  <si>
    <t>Defunct</t>
  </si>
  <si>
    <t>Net 60</t>
  </si>
  <si>
    <t>Canada's Island Garden</t>
  </si>
  <si>
    <t>6% on Wholesale Purchases</t>
  </si>
  <si>
    <t>Canna Collective</t>
  </si>
  <si>
    <t>% on COGS</t>
  </si>
  <si>
    <t>Auto</t>
  </si>
  <si>
    <t>Cronos</t>
  </si>
  <si>
    <t>Decibel</t>
  </si>
  <si>
    <t>See Page</t>
  </si>
  <si>
    <t>Emblem</t>
  </si>
  <si>
    <t>5% of Wholesale Purchases</t>
  </si>
  <si>
    <t>Heritage Cannabis</t>
  </si>
  <si>
    <t>HighXotic</t>
  </si>
  <si>
    <t>5% of COGS</t>
  </si>
  <si>
    <t>8% Specific SKU</t>
  </si>
  <si>
    <t>HighXotic | Royal Dive #1: Black Mountain Side [14g]
HighXotic | Royal Dive#5: Purple Zombie [14g]</t>
  </si>
  <si>
    <t>IRCC</t>
  </si>
  <si>
    <t>Kindred</t>
  </si>
  <si>
    <t>MTL Cannabis</t>
  </si>
  <si>
    <t>Organigram</t>
  </si>
  <si>
    <t>See pdf</t>
  </si>
  <si>
    <t>Seeker</t>
  </si>
  <si>
    <t>The Loud Plug</t>
  </si>
  <si>
    <t>3.5% on Select COGS</t>
  </si>
  <si>
    <t>Tilray + Aurora</t>
  </si>
  <si>
    <t>Propsal - See Sheet</t>
  </si>
  <si>
    <t>ufeelu</t>
  </si>
  <si>
    <t>Valens Agritech</t>
  </si>
  <si>
    <t>% of Sales</t>
  </si>
  <si>
    <t>Village Farms</t>
  </si>
  <si>
    <t>Truro</t>
  </si>
  <si>
    <t>Woody Nelson</t>
  </si>
  <si>
    <t>2% on Wholesale Purchases</t>
  </si>
  <si>
    <t>Weed Me</t>
  </si>
  <si>
    <t>Check if breaking it down by location will allocate to each location</t>
  </si>
  <si>
    <t>MTL Cannabis - see how they do after Canopy bought</t>
  </si>
  <si>
    <t>Valens - Mike</t>
  </si>
  <si>
    <t>No Future singles - THC Edibles 20% off for customers</t>
  </si>
  <si>
    <t>He will cover full 20 for single, 10 10 split on the 10 pack</t>
  </si>
  <si>
    <t>Februrary 1 - 28</t>
  </si>
  <si>
    <t>Dried Flower</t>
  </si>
  <si>
    <t>Concentrates</t>
  </si>
  <si>
    <t>Vapes</t>
  </si>
  <si>
    <t>Edibles</t>
  </si>
  <si>
    <t>Topicals</t>
  </si>
  <si>
    <t>Month</t>
  </si>
  <si>
    <t>Flower</t>
  </si>
  <si>
    <t>Pre-Roll</t>
  </si>
  <si>
    <t>Infused Pre-Roll</t>
  </si>
  <si>
    <t>510 Cart</t>
  </si>
  <si>
    <t>Disposables</t>
  </si>
  <si>
    <t>Drinks</t>
  </si>
  <si>
    <t>January</t>
  </si>
  <si>
    <t>Brand</t>
  </si>
  <si>
    <t>No Future</t>
  </si>
  <si>
    <t>Rate</t>
  </si>
  <si>
    <t>10% OFF</t>
  </si>
  <si>
    <t>SKUs</t>
  </si>
  <si>
    <t>302463_0.95G___
302464_0.95G___</t>
  </si>
  <si>
    <t>February</t>
  </si>
  <si>
    <t>Supertoast</t>
  </si>
  <si>
    <t>Riptides</t>
  </si>
  <si>
    <t>General Admission</t>
  </si>
  <si>
    <t>20% OFF</t>
  </si>
  <si>
    <t>106964_3.5g__
106807_3.5g__
106511_3.5g__
106421_3.5g__
106261_7g__
106260_7g__
105802_7g__
106806_7g__
160262_7g__</t>
  </si>
  <si>
    <t>106620_7x0.5g__
105804_10x0.4g__
106830_10x0.4g__
106265_2x1g__
106424_2x1g__</t>
  </si>
  <si>
    <t>317299_3X0.4G___
317198_3X0.4G___
317198_3X0.4G___
317300_3X0.4G___
317125_3X0.4G___
317216_3X0.4G___
317163_3X0.4G___</t>
  </si>
  <si>
    <t>305106_1g___</t>
  </si>
  <si>
    <t>302474_1g___
302438_1g__
302402_1g___
302401_1g___</t>
  </si>
  <si>
    <t>335057_1 Pack___
335056_1 Pack___
335055_1 Pack___
335054_1 Pack___
335207_1 Pack___
335206_1 Pack___
335205_1 Pack___
335136_1 Pack___
335098_1 Pack___
335097_1 Pack___
335096_1 Pack___
335148_1 Pack___
335149_1 Pack___
335088_1 Pack___
335087_1 Pack___
335173_10x1 Pack___
335172_10x1 Pack___
335194_10x1 Pack___
335193_10x1 Pack___
335142_1 Pack___
335135_1 Pack___
335113_1 Pack___</t>
  </si>
  <si>
    <t>March</t>
  </si>
  <si>
    <t>Spinach</t>
  </si>
  <si>
    <t>No Future / Versus</t>
  </si>
  <si>
    <t>Discount</t>
  </si>
  <si>
    <t>$10 OFF</t>
  </si>
  <si>
    <t>3$ OFF / $4.50 OFF</t>
  </si>
  <si>
    <t>$6 per Unit
10% Dried Flower - FIGR</t>
  </si>
  <si>
    <t>Automatic</t>
  </si>
  <si>
    <t>105790_28g___
106323_28g___
102103_28g___
102147_28g___
105789_28g___
106597_28g___
106400_28g___</t>
  </si>
  <si>
    <t>302488_0.95g___
302464_0.95g___
302463_0.95g___
302487_0.95G___
/
302462_1g___
302425_1g___
302392_1g___
302391_1g___
302323_1g___</t>
  </si>
  <si>
    <t>April</t>
  </si>
  <si>
    <t>FIGR</t>
  </si>
  <si>
    <t>Truro
(hifeelu)</t>
  </si>
  <si>
    <t>Versus / No Future</t>
  </si>
  <si>
    <t>10% Dried Flower - FIGR</t>
  </si>
  <si>
    <t>Automatic (Canna Collective)
(10% Load In hifeelu Ultra Lite N Smooth)</t>
  </si>
  <si>
    <t>13% back on 312247_1X1G___
Nothing back on 312415_1X1G___</t>
  </si>
  <si>
    <t>Automatic (Regular Invoicing)</t>
  </si>
  <si>
    <t>111218_3.5g___
111218_7g___
111218_14g___
111053_3.5g___
111053_7g___
111053_14g___
110687_3.5g___
110687_7g___
110687_28g___
108304_3.5g___
108304_7g___
108304_14g___
108304_28g___
108298_3.5g___
108298_7g___
108298_14g___
108298_28g___</t>
  </si>
  <si>
    <t>106307_5x0.5g___
105829_5x0.5g___
107015_5x0.5g___
106491_5x0.5g___</t>
  </si>
  <si>
    <t>312415_1x1g___
312247_1x1g___</t>
  </si>
  <si>
    <t>May</t>
  </si>
  <si>
    <t>Pure Sunfarms</t>
  </si>
  <si>
    <t>Spinach
/
hifeelu</t>
  </si>
  <si>
    <t>Fuego Red</t>
  </si>
  <si>
    <t>10% OFF
/
10% OFF</t>
  </si>
  <si>
    <t>$3 OFF</t>
  </si>
  <si>
    <t>$7 back per unit COGS</t>
  </si>
  <si>
    <t xml:space="preserve">
/
10% Wholesale</t>
  </si>
  <si>
    <t>$2 per Unit Sold</t>
  </si>
  <si>
    <t>104365_28g___
107044_28g___
105896_28g___
Purple Fog
Pink Rhino
Cherry Tang - April 28
In house Flyer
same invoice as regualr data</t>
  </si>
  <si>
    <t>106238_1x0.5g___
106238_1x1g___
106238_3x0.5g___
105791_1x0.5g___
105791_2x1g___
105791_3x0.5g___
105792_1x0.5g___
105792_3x0.5g___
106054_3x0.5g___
106054_10x0.35g___
106239_3x0.5g___
106236_3x0.5g___
103729_3x0.5g___
106606_3x0.5g___
106606_2x1g___
102128_2x1g___
102128_10x0.35g___
107040_10x0.4g___
107039_10x0.4g___
106404_10x0.4g___
103241_10x0.35g___
102127_10x0.35g___
We will make a flyer
Wonderboom per store
We bill Spinach for the grand prize $400 - $500 max
First half versus second half</t>
  </si>
  <si>
    <t>315371_2x1g___312512_2x1g___
315378_2x1g___
https://drive.google.com/drive/folders/1wTj7R1MMqvA_cZYJfCpU9Lm5HdtCQSgJ</t>
  </si>
  <si>
    <t>305273_1g___
305263_1g___
305248_1g___
305257_1g__
302510_1g___
302511_1g___</t>
  </si>
  <si>
    <t>303248_0.95g___
303247_0.95g___
302512_0.95g___</t>
  </si>
  <si>
    <t>June</t>
  </si>
  <si>
    <t>FlHigh (HighXotic)</t>
  </si>
  <si>
    <t>Versus</t>
  </si>
  <si>
    <t>SuperToast</t>
  </si>
  <si>
    <t xml:space="preserve">No Future </t>
  </si>
  <si>
    <t>15% off</t>
  </si>
  <si>
    <t>TBD</t>
  </si>
  <si>
    <t xml:space="preserve">10% off </t>
  </si>
  <si>
    <t>10% on purchases</t>
  </si>
  <si>
    <t>14g</t>
  </si>
  <si>
    <t>105921_10x0.5g___
 105922_10x0.5g___</t>
  </si>
  <si>
    <t>5 Pack IPR</t>
  </si>
  <si>
    <t>$300 budget for the prize</t>
  </si>
  <si>
    <t>10x the madness</t>
  </si>
  <si>
    <t>July</t>
  </si>
  <si>
    <t>Back Forty</t>
  </si>
  <si>
    <t>28G's</t>
  </si>
  <si>
    <t>Liquid Diamond "Ice" carts</t>
  </si>
  <si>
    <t>AIO "relaunch"</t>
  </si>
  <si>
    <t>August</t>
  </si>
  <si>
    <t>Pufferz</t>
  </si>
  <si>
    <t>September</t>
  </si>
  <si>
    <t>October</t>
  </si>
  <si>
    <t>November</t>
  </si>
  <si>
    <t>December</t>
  </si>
  <si>
    <t>LP</t>
  </si>
  <si>
    <t>Spinach/Cronos</t>
  </si>
  <si>
    <t>50-60 SKUs</t>
  </si>
  <si>
    <t>Switch and gift cards</t>
  </si>
  <si>
    <t>no minimum</t>
  </si>
  <si>
    <t>LTO - 25% off sale on disposables, 510, infused pre-rll</t>
  </si>
  <si>
    <t>HIghXotic</t>
  </si>
  <si>
    <t>1 royal dive, flower or pre-rool, | infused pre-roll | vape</t>
  </si>
  <si>
    <t>Blizza/Volo</t>
  </si>
  <si>
    <t>no expectations</t>
  </si>
  <si>
    <t>grams sold</t>
  </si>
  <si>
    <t>Innisfil opting out? Confrim with Harry</t>
  </si>
  <si>
    <t>Good feedback</t>
  </si>
  <si>
    <t>They sent us a sheet</t>
  </si>
  <si>
    <t>Divvy</t>
  </si>
  <si>
    <t>Canna</t>
  </si>
  <si>
    <t>Contact</t>
  </si>
  <si>
    <t>Name</t>
  </si>
  <si>
    <t>Cyndie Miskow</t>
  </si>
  <si>
    <t>Email</t>
  </si>
  <si>
    <t>cmiskow@auxly.com</t>
  </si>
  <si>
    <t>Number</t>
  </si>
  <si>
    <t>Sanela Jovic</t>
  </si>
  <si>
    <t>sjovic@auxly.com</t>
  </si>
  <si>
    <t>6% of COGS</t>
  </si>
  <si>
    <t>Notes</t>
  </si>
  <si>
    <t>They tend to request a lot without much in return</t>
  </si>
  <si>
    <t>Pre Rolls and infused Pre-rolls 10 pack representation</t>
  </si>
  <si>
    <t>Larger formats 14g and 28g</t>
  </si>
  <si>
    <t>New Brand coming out end of August</t>
  </si>
  <si>
    <t>Digital sales</t>
  </si>
  <si>
    <t>https://app.useo2o.com/brand/188</t>
  </si>
  <si>
    <t>Invoice seperatly when there is a LTO on load in versus sell through</t>
  </si>
  <si>
    <t>6% on whole catalogue</t>
  </si>
  <si>
    <t>Brands</t>
  </si>
  <si>
    <t>Dosecann</t>
  </si>
  <si>
    <t>Foray</t>
  </si>
  <si>
    <t>Kolab Project</t>
  </si>
  <si>
    <t>Parcel</t>
  </si>
  <si>
    <t>South Point</t>
  </si>
  <si>
    <t>Billing</t>
  </si>
  <si>
    <t>Company</t>
  </si>
  <si>
    <t>Auxly Cannabis Group Inc.</t>
  </si>
  <si>
    <t>Address</t>
  </si>
  <si>
    <t>002-777 Richmond St W
Toronto, ON M6J 0C2</t>
  </si>
  <si>
    <t>ATTN</t>
  </si>
  <si>
    <t>Phone</t>
  </si>
  <si>
    <t>Cadence</t>
  </si>
  <si>
    <t>Monthly</t>
  </si>
  <si>
    <t>Active LTO</t>
  </si>
  <si>
    <t>Start Date</t>
  </si>
  <si>
    <t>End Date</t>
  </si>
  <si>
    <t>Overview</t>
  </si>
  <si>
    <t>Product Type</t>
  </si>
  <si>
    <t>Detail</t>
  </si>
  <si>
    <t>SKU</t>
  </si>
  <si>
    <t>Product</t>
  </si>
  <si>
    <t>Ryan Purvis</t>
  </si>
  <si>
    <t>ryan.purvis@avicanna.com</t>
  </si>
  <si>
    <t>Brennan Kerr</t>
  </si>
  <si>
    <t>brennan.kerr@avicanna.com</t>
  </si>
  <si>
    <t>Armin Ensafi</t>
  </si>
  <si>
    <t>armin.ensafi@avicanna.com</t>
  </si>
  <si>
    <t>N/A</t>
  </si>
  <si>
    <t>Ryan on paternity leave</t>
  </si>
  <si>
    <t>They will send samples direct to our locations</t>
  </si>
  <si>
    <t>They will send a slide deck on prodcut knowledge</t>
  </si>
  <si>
    <t>Follow up after sample feedback</t>
  </si>
  <si>
    <t>Viola</t>
  </si>
  <si>
    <t>RHO Phyto</t>
  </si>
  <si>
    <t>Amir Bagheri</t>
  </si>
  <si>
    <t>amir@ayurcann.com</t>
  </si>
  <si>
    <t>Breakdown by province</t>
  </si>
  <si>
    <t>No limitation on SKUs</t>
  </si>
  <si>
    <t>Don't love discounts, prefer prodcut highlights</t>
  </si>
  <si>
    <t>Clogging vapes will be bought back by Carter</t>
  </si>
  <si>
    <t>Fuego</t>
  </si>
  <si>
    <t>Happy &amp; Stoned</t>
  </si>
  <si>
    <t>Xplor</t>
  </si>
  <si>
    <t>Ayurcann Inc.</t>
  </si>
  <si>
    <t>1080 Brock Rd
Pickering, ON L1W 3H3</t>
  </si>
  <si>
    <t>Amir Bagheri
Igal Sudman</t>
  </si>
  <si>
    <t>amir@ayurcann.com
igal@ayurcann.com
ap@ayurcann.com
eddison@ayurcann.com</t>
  </si>
  <si>
    <t>Invoice 1</t>
  </si>
  <si>
    <t>Invoice 2</t>
  </si>
  <si>
    <t>Eric Kornack</t>
  </si>
  <si>
    <t>kevin@blizza.ca</t>
  </si>
  <si>
    <t>eric@blizza.ca</t>
  </si>
  <si>
    <t>7% of Gross Sales</t>
  </si>
  <si>
    <t>No minimum spend; flat rate w/ monthly LTOs</t>
  </si>
  <si>
    <t>Asking for more commitment</t>
  </si>
  <si>
    <t xml:space="preserve"> i.e. Promotions, LTOs, Sales Contests</t>
  </si>
  <si>
    <t>Due 3rd week of month</t>
  </si>
  <si>
    <t>Confirm if with all brands</t>
  </si>
  <si>
    <t>Audit the stores and take stock of what we have</t>
  </si>
  <si>
    <t>Discount that will be covered by VOLO - passs messaging on to customer</t>
  </si>
  <si>
    <t>Doged questions about byback and how much they can cover</t>
  </si>
  <si>
    <t>No to buy back</t>
  </si>
  <si>
    <t>500-1000 will be easy</t>
  </si>
  <si>
    <t>Let go of sales team in early October</t>
  </si>
  <si>
    <t>Eric doesn't have 6 people to manage anymore - oversees whole province</t>
  </si>
  <si>
    <t>Deep Value</t>
  </si>
  <si>
    <t>KEFF</t>
  </si>
  <si>
    <t>KWALL</t>
  </si>
  <si>
    <t>VOLO</t>
  </si>
  <si>
    <t>Blizza Brands Inc.</t>
  </si>
  <si>
    <t>371 Neptune Crescent
London, ON N6M 1A2</t>
  </si>
  <si>
    <t>Accounts Payable</t>
  </si>
  <si>
    <t>finance@blizza.ca</t>
  </si>
  <si>
    <t>% on Wholesale Purchases</t>
  </si>
  <si>
    <t>June Invoice</t>
  </si>
  <si>
    <t>July Invoice</t>
  </si>
  <si>
    <t>August Invoice</t>
  </si>
  <si>
    <t>June Detail</t>
  </si>
  <si>
    <t>AWA5ZHK4</t>
  </si>
  <si>
    <t>KEFF | KEFF [7g]</t>
  </si>
  <si>
    <t>WH2GVBP1</t>
  </si>
  <si>
    <t>VOLO | Beast Jars [14g]</t>
  </si>
  <si>
    <t>7BB2H4T1</t>
  </si>
  <si>
    <t>VOLO | CAP Junky x Jealousy Blunt [1x1g]</t>
  </si>
  <si>
    <t>JW65P2XP</t>
  </si>
  <si>
    <t>VOLO | MAC V2 BLUNT [1x1g]</t>
  </si>
  <si>
    <t>8WTUB1NW</t>
  </si>
  <si>
    <t>VOLO | Marshmallow Milk [1x0.7g]</t>
  </si>
  <si>
    <t>LMH5RH10</t>
  </si>
  <si>
    <t>Volo | Marshmallow Milk [3.5g]</t>
  </si>
  <si>
    <t>E74V2MHC</t>
  </si>
  <si>
    <t>Volo | Nugszilla [7g]</t>
  </si>
  <si>
    <t>TP0D3QNA</t>
  </si>
  <si>
    <t>VOLO | Orange Turp [7g]</t>
  </si>
  <si>
    <t>76NZT437</t>
  </si>
  <si>
    <t>VOLO | Woof Walkers [3x0.5g]</t>
  </si>
  <si>
    <t>July Detail</t>
  </si>
  <si>
    <t>GM4XJTNK</t>
  </si>
  <si>
    <t>Volo | Budszilla [14g]</t>
  </si>
  <si>
    <t>August Detail</t>
  </si>
  <si>
    <t>VOLO | Orange Turp [1x0.7g]</t>
  </si>
  <si>
    <t>QF16LHBY</t>
  </si>
  <si>
    <t>VOLO | Grapes of Wrath [3.5g]</t>
  </si>
  <si>
    <t>VOLO | Grapes of Wrath [1x0.7g]</t>
  </si>
  <si>
    <t>KWALL | Death Vader [3x0.5g]</t>
  </si>
  <si>
    <t>Pedro Dias</t>
  </si>
  <si>
    <t>pdias@figr.com</t>
  </si>
  <si>
    <t>Hannah Treadway</t>
  </si>
  <si>
    <t>New fiscal starts in April</t>
  </si>
  <si>
    <t>- run dried flower promo in march, all size formats - 6%? 8%?</t>
  </si>
  <si>
    <t xml:space="preserve"> </t>
  </si>
  <si>
    <t>National Sales Manager</t>
  </si>
  <si>
    <t>Will send samples</t>
  </si>
  <si>
    <t>Beat 25% in orders from last year same month, 7%. Not specific SKUs, whole portfolio including new items</t>
  </si>
  <si>
    <t>OR</t>
  </si>
  <si>
    <t>LTO higher than 8- 10%</t>
  </si>
  <si>
    <t>10% Dried Flower</t>
  </si>
  <si>
    <t>March - April</t>
  </si>
  <si>
    <t>We will make a flyer for April</t>
  </si>
  <si>
    <t>April FIGR disocunt</t>
  </si>
  <si>
    <t>FIGR - Dried Flower - 10% March</t>
  </si>
  <si>
    <t>March amdness - St Patrick's day</t>
  </si>
  <si>
    <t>Piper's Punch</t>
  </si>
  <si>
    <t>Canada's Island Garden Inc.</t>
  </si>
  <si>
    <t>Aaron Murphy</t>
  </si>
  <si>
    <t>aaron@cannacollective.ca</t>
  </si>
  <si>
    <t>% of COGS</t>
  </si>
  <si>
    <t>110237_3x0.5g___</t>
  </si>
  <si>
    <t>1 SPLIFF | Grape Escape [3x0.5g]</t>
  </si>
  <si>
    <t>110596_10x0.35g___</t>
  </si>
  <si>
    <t>1 SPLIFF | Hawaiian Snowcone [10x0.35g]</t>
  </si>
  <si>
    <t>103186_10x0.35g___</t>
  </si>
  <si>
    <t>1 SPLIFF | Island Pink [10x0.35g]</t>
  </si>
  <si>
    <t>103186_7x0.5g___</t>
  </si>
  <si>
    <t>1 SPLIFF | Island Pink [7x0.5g]</t>
  </si>
  <si>
    <t>110172_3x0.5g___</t>
  </si>
  <si>
    <t>1 SPLIFF | Orange Rntz [3x0.5g]</t>
  </si>
  <si>
    <t>102047_10x0.35g___</t>
  </si>
  <si>
    <t>1 SPLIFF | Purple Aya [10x0.35g]</t>
  </si>
  <si>
    <t>102047_7x0.5g___</t>
  </si>
  <si>
    <t>1 SPLIFF | PURPLE AYA [7x0.5g]</t>
  </si>
  <si>
    <t>110904_2x1g___</t>
  </si>
  <si>
    <t>1Spliff | Biscotti [2x1g]</t>
  </si>
  <si>
    <t>110240_1x1g___</t>
  </si>
  <si>
    <t>1SPLIFF | Cannon [1x1g]</t>
  </si>
  <si>
    <t>110595_80x0.35g___</t>
  </si>
  <si>
    <t>1SPLIFF | Celestial Mega Pack [80x0.35g]</t>
  </si>
  <si>
    <t>110237_10x0.35g___</t>
  </si>
  <si>
    <t>1Spliff | Grape Escape [10x0.35g]</t>
  </si>
  <si>
    <t>110237_1x0.5g___</t>
  </si>
  <si>
    <t>1Spliff | Grape Escape [1x0.5g]</t>
  </si>
  <si>
    <t>110237_7x0.5g___</t>
  </si>
  <si>
    <t>1Spliff | Grape Escape [7x0.5g]</t>
  </si>
  <si>
    <t>110596_1x0.5g___</t>
  </si>
  <si>
    <t>1Spliff | Hawaiian Snowcone [1x0.5g]</t>
  </si>
  <si>
    <t>110596_7x0.5g___</t>
  </si>
  <si>
    <t>1Spliff | Hawaiian Snowcone [7x0.5g]</t>
  </si>
  <si>
    <t>110239_7x0.5g___</t>
  </si>
  <si>
    <t>1Spliff | MacCandy [7x0.5g]</t>
  </si>
  <si>
    <t>110172_10x0.35g___</t>
  </si>
  <si>
    <t>1Spliff | Orange Rntz [10x0.35g]</t>
  </si>
  <si>
    <t>110172_7x0.5g___</t>
  </si>
  <si>
    <t>1Spliff | Orange Rntz [7x0.5g]</t>
  </si>
  <si>
    <t>110906_2x1g___</t>
  </si>
  <si>
    <t>1SPLIFF | Pineapplex [2x1g]</t>
  </si>
  <si>
    <t>110171_10x0.35g___</t>
  </si>
  <si>
    <t>1Spliff | Pink Lemonade [10x0.35g]</t>
  </si>
  <si>
    <t>110171_3x0.5g___</t>
  </si>
  <si>
    <t>1Spliff | Pink Lemonade [3x0.5g]</t>
  </si>
  <si>
    <t>110171_7x0.5g___</t>
  </si>
  <si>
    <t>1Spliff | Pink Lemonade [7x0.5g]</t>
  </si>
  <si>
    <t>110171_1x0.5g___</t>
  </si>
  <si>
    <t>1SPLIFF | Pink Lemonade Pre-roll</t>
  </si>
  <si>
    <t>102047_1x0.5g___</t>
  </si>
  <si>
    <t>1SPLIFF | Purple Aya Pre-roll</t>
  </si>
  <si>
    <t>102047_3x0.5g___</t>
  </si>
  <si>
    <t>110238_12x0.5g___</t>
  </si>
  <si>
    <t>1SPLIFF | Sampler Collection [12x0.5g]</t>
  </si>
  <si>
    <t>108045_28x0.5g___</t>
  </si>
  <si>
    <t>1Spliff | Spliff Caddy [28x0.5g]</t>
  </si>
  <si>
    <t>110995_5x0.6g___</t>
  </si>
  <si>
    <t>1Spliff Reserve | Candy Rain Premium Glass Tip Pre-Roll</t>
  </si>
  <si>
    <t>110993_1x1g___</t>
  </si>
  <si>
    <t>1Spliff Reserve | Hawaiian Snowcone Premium Glass Tip [1x1g]</t>
  </si>
  <si>
    <t>110993_5x0.6g___</t>
  </si>
  <si>
    <t>1Spliff Reserve | Hawaiian Snowcone Premium Glass Tip [5x0.6g]</t>
  </si>
  <si>
    <t>110994_5x0.6g___</t>
  </si>
  <si>
    <t>1Spliff Reserve | Quantum Kush Premium Glass Tip Pre-Roll</t>
  </si>
  <si>
    <t>108337_1x0.5g___</t>
  </si>
  <si>
    <t>3 Saints | Crumbled Lime 0.5g</t>
  </si>
  <si>
    <t>108675_1x0.5g___</t>
  </si>
  <si>
    <t>3 Saints | Virgin Drops 0.5g</t>
  </si>
  <si>
    <t>108337_10x0.35g___</t>
  </si>
  <si>
    <t>3Saints | Crumbled Lime [10x0.35g]</t>
  </si>
  <si>
    <t>108181_14g___</t>
  </si>
  <si>
    <t>3Saints | Crumbled Lime [14g]</t>
  </si>
  <si>
    <t>108181_3.5g___</t>
  </si>
  <si>
    <t>3Saints | Crumbled Lime [3.5g]</t>
  </si>
  <si>
    <t>315254_1x0.6g___</t>
  </si>
  <si>
    <t>3Saints | Crumbled Lime Hash (solventless) Infused [1x0.6g]</t>
  </si>
  <si>
    <t>108661_3.5g___</t>
  </si>
  <si>
    <t>3Saints | Frosted Lemons [3.5g]</t>
  </si>
  <si>
    <t>108696_14g___</t>
  </si>
  <si>
    <t>3Saints | Half Zip</t>
  </si>
  <si>
    <t>108145_10x0.35g___</t>
  </si>
  <si>
    <t>3Saints | Kush Cookies [10x0.35g]</t>
  </si>
  <si>
    <t>110007_14g___</t>
  </si>
  <si>
    <t>3Saints | Kush Cookies [14g]</t>
  </si>
  <si>
    <t>108145_1x0.5g___</t>
  </si>
  <si>
    <t>3Saints | Kush Cookies [1x0.5g]</t>
  </si>
  <si>
    <t>110007_28g___</t>
  </si>
  <si>
    <t>3Saints | Kush Cookies [28g]</t>
  </si>
  <si>
    <t>103106_3.5g___</t>
  </si>
  <si>
    <t>3Saints | Kush Cookies [3.5g]</t>
  </si>
  <si>
    <t>315048_2g___</t>
  </si>
  <si>
    <t>3Saints | Single Source Black Afghan Hash [2g]</t>
  </si>
  <si>
    <t>108660_7g___</t>
  </si>
  <si>
    <t>3Saints | The Mosh Pit Milled [7g]</t>
  </si>
  <si>
    <t>108179_7g___</t>
  </si>
  <si>
    <t>3Saints Holy Ground | CITRUS SWEET 'n SOUR Milled [7g]</t>
  </si>
  <si>
    <t>108182_7g___</t>
  </si>
  <si>
    <t>3Saints Holy Ground | DANK 'n DIESEL Milled [7g]</t>
  </si>
  <si>
    <t>307182_0.95g___</t>
  </si>
  <si>
    <t>7ACRES  | Blue Dream Live Resin + Liquid Diamonds AIO</t>
  </si>
  <si>
    <t>317238_2g___</t>
  </si>
  <si>
    <t>7ACRES  | Blue Dream Live Resin Hash</t>
  </si>
  <si>
    <t>307183_0.95g___</t>
  </si>
  <si>
    <t>7ACRES  | Jack Haze Live Resin + Liquid Diamonds AIO</t>
  </si>
  <si>
    <t>317231_2g___</t>
  </si>
  <si>
    <t>7ACRES  | Jack Haze Live Resin Hash</t>
  </si>
  <si>
    <t>317225_3x0.5g___</t>
  </si>
  <si>
    <t>7ACRES  | Jack Haze Live Resin Infused</t>
  </si>
  <si>
    <t>317261_3x0.5g___</t>
  </si>
  <si>
    <t>7ACRES  | Sour Tangerine Live Resin Infused Pre-Roll</t>
  </si>
  <si>
    <t>110716_28g___</t>
  </si>
  <si>
    <t xml:space="preserve">7ACRES  | White Widow </t>
  </si>
  <si>
    <t>110716_7g___</t>
  </si>
  <si>
    <t>317260_3x0.5g___</t>
  </si>
  <si>
    <t>7Acres | Blue Dream Live Resin Infused [3x0.5g]</t>
  </si>
  <si>
    <t>110416_7g___</t>
  </si>
  <si>
    <t>7ACRES | Ultra Jack [7g]</t>
  </si>
  <si>
    <t>313064_1g___</t>
  </si>
  <si>
    <t>Adults Only | Cheeky Cherry NSFW Liquid Diamond Dispenser [1g]</t>
  </si>
  <si>
    <t>313065_1g___</t>
  </si>
  <si>
    <t>Adults Only | Missionary Mango NSFW Liquid Diamond Dispenser [1g]</t>
  </si>
  <si>
    <t>315267_1g___</t>
  </si>
  <si>
    <t>Adults Only | Naked Live Diamond Hash [1g]</t>
  </si>
  <si>
    <t>312067_1g___</t>
  </si>
  <si>
    <t>Adults Only | Promicuous Peach NFSW Liquid Diamond Dispenser [1g]</t>
  </si>
  <si>
    <t>313219_3x0.5g___</t>
  </si>
  <si>
    <t>Astrolab | Astro Sampler 3-pack Live Rosin Infused [3x0.5g]</t>
  </si>
  <si>
    <t>313243_1g___</t>
  </si>
  <si>
    <t>Astrolab | Banjo 90-189u Premium Cold Cure Live Rosin</t>
  </si>
  <si>
    <t>313090_1g___</t>
  </si>
  <si>
    <t>Astrolab | Cold Cured Lightspeed Live Rosin [1g]</t>
  </si>
  <si>
    <t>313276_1g___</t>
  </si>
  <si>
    <t>Astrolab | Dab Day CBG Blend Live Rosin [1g]</t>
  </si>
  <si>
    <t>333186_1 Pack___</t>
  </si>
  <si>
    <t xml:space="preserve">Astrolab | Dab Pop Live Rosin Gummy </t>
  </si>
  <si>
    <t>313199_1g___</t>
  </si>
  <si>
    <t xml:space="preserve">Astrolab | Dosi Punch 90-189u Premium Cold Cure Live Rosin </t>
  </si>
  <si>
    <t>333174_1 pack___</t>
  </si>
  <si>
    <t>Astrolab | Galactic Sour Live Rosin Star</t>
  </si>
  <si>
    <t>313047_2g___</t>
  </si>
  <si>
    <t>Astrolab | Gummy Hash [2g]</t>
  </si>
  <si>
    <t>323052_355ml___</t>
  </si>
  <si>
    <t>Astrolab | Interstellar Live Rosin Cream Soda [355ml]</t>
  </si>
  <si>
    <t>323053_355ml___</t>
  </si>
  <si>
    <t>Astrolab | Interstellar Rocket Lime Live Rosin Soda [355ml]</t>
  </si>
  <si>
    <t>313277_1g</t>
  </si>
  <si>
    <t>Astrolab | Pineapple Orange Peel Moondusted Pre-rolls (5x0.5g)</t>
  </si>
  <si>
    <t>313228_5x0.5g___</t>
  </si>
  <si>
    <t>Astrolab | Summer Cherry Punch Live Rosin Infused Pre-Rolls (5x0.5g)</t>
  </si>
  <si>
    <t>330062_4x4.3g___</t>
  </si>
  <si>
    <t>Aurora Drift | Grape Gummies [4 Pieces]</t>
  </si>
  <si>
    <t>330061_4x4.3g___</t>
  </si>
  <si>
    <t>Aurora Drift | Raspberry Gummies [4 Pieces]</t>
  </si>
  <si>
    <t>108711_10x0.5g</t>
  </si>
  <si>
    <t xml:space="preserve">BC Doobies | Blue Maui 10x0.5g </t>
  </si>
  <si>
    <t>110933_10x0.5g</t>
  </si>
  <si>
    <t>BC Doobies | Jean Clouds Van Damme 10x0.5g</t>
  </si>
  <si>
    <t>BC Doobies | TootZ Pop 10x0.5g</t>
  </si>
  <si>
    <t>110067_10x0.5g</t>
  </si>
  <si>
    <t>BC Doobies | White Chocolate 10x0.5g</t>
  </si>
  <si>
    <t>108729_3.5g___</t>
  </si>
  <si>
    <t>BC Smalls | *NEW* Firecracker Smalls 3.5g</t>
  </si>
  <si>
    <t>110842_3.5g</t>
  </si>
  <si>
    <t>BC Smalls | Busta Lymes Smalls 3.5g</t>
  </si>
  <si>
    <t>110798_3.5g</t>
  </si>
  <si>
    <t>BC Smalls | Cosmic Slurbert Smalls 3.5g</t>
  </si>
  <si>
    <t>110930_3.5g</t>
  </si>
  <si>
    <t>BC Smalls | Hippie Cripwalk Smalls 3.5g</t>
  </si>
  <si>
    <t>110072_3.5g</t>
  </si>
  <si>
    <t>BC Smalls | Sonic Screwdriver Smalls 3.5g</t>
  </si>
  <si>
    <t>108730_3.5g___</t>
  </si>
  <si>
    <t>BC Smalls | Space Jam Smalls [3.5g]</t>
  </si>
  <si>
    <t>108701_3.5g</t>
  </si>
  <si>
    <t>BC Smalls | Tangy Fritter Smalls 3.5g</t>
  </si>
  <si>
    <t>110929_3.5g</t>
  </si>
  <si>
    <t>BC Smalls | Tutti Frutti Crunchy Puff Smalls 3.5g</t>
  </si>
  <si>
    <t>110927_3.5g</t>
  </si>
  <si>
    <t>BC Smalls | White Fire OG Smalls 3.5g</t>
  </si>
  <si>
    <t>101622_10 Strips___</t>
  </si>
  <si>
    <t>Being | Fast Acting Oral THC QuickStrip [10 Pack]</t>
  </si>
  <si>
    <t>302331_1.8g___</t>
  </si>
  <si>
    <t>Blissed | Blissed Breathe Strawberry Lemonade 1:1 (Liquid Diamond : CBD) Disposable Vape - 1.8g</t>
  </si>
  <si>
    <t>302078_0.5g___</t>
  </si>
  <si>
    <t>Blissed | Threadz CBD Add-On Cart Breathe Banana Berry</t>
  </si>
  <si>
    <t>315278_5x0.5g___</t>
  </si>
  <si>
    <t>Bubble Kush | Dragonfruit Hibiscus</t>
  </si>
  <si>
    <t>320169_355ml___</t>
  </si>
  <si>
    <t>Bubble Kush | Lemon-Lime [355ml]</t>
  </si>
  <si>
    <t>320297_355ml___</t>
  </si>
  <si>
    <t>Bubble Kush | Orange [355ml]</t>
  </si>
  <si>
    <t>315272_5x0.5g___</t>
  </si>
  <si>
    <t>Bubble Kush | Trixmilk</t>
  </si>
  <si>
    <t>106109_2x0.5g___</t>
  </si>
  <si>
    <t>Burb | BC Zaza [2x0.5g]</t>
  </si>
  <si>
    <t>106108_3.5g___</t>
  </si>
  <si>
    <t>Burb | BC Zaza [3.5g] NEW</t>
  </si>
  <si>
    <t>106014_3.5g___</t>
  </si>
  <si>
    <t>BURB | Beaver Tail [3.5g]</t>
  </si>
  <si>
    <t>106214_3.5g___</t>
  </si>
  <si>
    <t>BURB | Bored Grape [3.5g]</t>
  </si>
  <si>
    <t>106086_1x1g___</t>
  </si>
  <si>
    <t>BURB | Reburb Blunt [1x1g]</t>
  </si>
  <si>
    <t>105234_7g___</t>
  </si>
  <si>
    <t>Buzz'd | Buzz'd OG [7g]</t>
  </si>
  <si>
    <t>105629_10x0.35g___</t>
  </si>
  <si>
    <t>Buzz'd | Exotic Stingerz Pre-Roll</t>
  </si>
  <si>
    <t>105070_3.5g___</t>
  </si>
  <si>
    <t>Buzz'd | Honey OG [3.5g]</t>
  </si>
  <si>
    <t>105633_7g___</t>
  </si>
  <si>
    <t>Buzz'd | Honeycomb Haze</t>
  </si>
  <si>
    <t>312081_2x0.5g___</t>
  </si>
  <si>
    <t>Buzz'd| Infused Honey Blitzers [2x0.5g]</t>
  </si>
  <si>
    <t>105235_10x0.35g___</t>
  </si>
  <si>
    <t>Buzz'd| Stingerz [10x0.35g]</t>
  </si>
  <si>
    <t>315259_3x0.5g___</t>
  </si>
  <si>
    <t>BZAM | DUNKD Blue Dragon Infused Pre-Roll</t>
  </si>
  <si>
    <t>319626_3x0.5g___</t>
  </si>
  <si>
    <t>BZAM | DUNKD Maui Wowie Infused [3x0.5g]</t>
  </si>
  <si>
    <t>313245_1x1g___</t>
  </si>
  <si>
    <t>BZAM | Space Face Shatter Infused King Size Pre-roll</t>
  </si>
  <si>
    <t>101974_3.5g___</t>
  </si>
  <si>
    <t>CALI | Big Budda Cheese (BBC) [3.5g]</t>
  </si>
  <si>
    <t>103336_14g___</t>
  </si>
  <si>
    <t>CALI | Mmmosa Evo [14g]</t>
  </si>
  <si>
    <t>110170_7x0.5g___</t>
  </si>
  <si>
    <t>CALI | Mmmosa Evo [7x0.5g]</t>
  </si>
  <si>
    <t>110149_14g___</t>
  </si>
  <si>
    <t>CALI | Pink Diamonds [14g]</t>
  </si>
  <si>
    <t>110871_10x0.35g___</t>
  </si>
  <si>
    <t>Cali Slimz | Cake Boss [10x0.35g]</t>
  </si>
  <si>
    <t>110903_10x0.35g___</t>
  </si>
  <si>
    <t>Cali Slimz | Fritter Glitter [10x0.35g]</t>
  </si>
  <si>
    <t>110584_10x0.35g___</t>
  </si>
  <si>
    <t>Cali Slimz | Hawaiian Tropics Pre-Roll</t>
  </si>
  <si>
    <t>110644_10x0.35g___</t>
  </si>
  <si>
    <t>Cali Slimz | Lemon RNTZ [10x0.35g] *New*</t>
  </si>
  <si>
    <t>110643_10x0.35g___</t>
  </si>
  <si>
    <t>Cali Slimz | Lions Breath [10x0.35g] *New*</t>
  </si>
  <si>
    <t>110738_10x0.35g___</t>
  </si>
  <si>
    <t>Cali Slimz | Panda Glue [10x0.35g]</t>
  </si>
  <si>
    <t>110645_10x0.35g___</t>
  </si>
  <si>
    <t>Cali Slimz | Tangie Sunset [10x0.35g] *New*</t>
  </si>
  <si>
    <t>112198_10x0.35g___</t>
  </si>
  <si>
    <t>Cali Slimz | Watermelon Zkittlez [10x0.35g] *New*</t>
  </si>
  <si>
    <t>106922_14g___</t>
  </si>
  <si>
    <t>Cookies | Double Stuffed Variety Pack 2x7g</t>
  </si>
  <si>
    <t>106923_7x0.5g___</t>
  </si>
  <si>
    <t>Cookies | Fresh Baked Pre-roll</t>
  </si>
  <si>
    <t>337079_2 pack___</t>
  </si>
  <si>
    <t>Cosmic Gemz | Orange Rntz</t>
  </si>
  <si>
    <t>337078_2 pack___</t>
  </si>
  <si>
    <t>Cosmic Gemz | Raspberry Hurricane</t>
  </si>
  <si>
    <t>110413_7g___</t>
  </si>
  <si>
    <t>Coterie | Alien Mintz [7g]</t>
  </si>
  <si>
    <t>110975_7g___</t>
  </si>
  <si>
    <t>Coterie | Blue Ztarburzt [7g]</t>
  </si>
  <si>
    <t>111017_3x0.5g__</t>
  </si>
  <si>
    <t>Coterie | Blue Ztarburzt Pre-rolls (3x0.5g)</t>
  </si>
  <si>
    <t>307160_1g__</t>
  </si>
  <si>
    <t>Coterie | Double Mango Liquid Diamonds Eco-Friendly All-in-One</t>
  </si>
  <si>
    <t>317100_1x1g___</t>
  </si>
  <si>
    <t>Coterie | Double-Infused Fruity Pebbles Blunt [1x1g]</t>
  </si>
  <si>
    <t>317222_1x1g__</t>
  </si>
  <si>
    <t>Coterie | Double-Infused Sour Apple Blunt</t>
  </si>
  <si>
    <t>110834_7g___</t>
  </si>
  <si>
    <t>Coterie | Frosted Fruit Cake</t>
  </si>
  <si>
    <t>111117 3x0.5g___</t>
  </si>
  <si>
    <t>Coterie | Frosted Fruit Cake Pre-rolls</t>
  </si>
  <si>
    <t>305042_1g___</t>
  </si>
  <si>
    <t>Coterie | Granny Smith Live Terpene 510 Cart [1g]</t>
  </si>
  <si>
    <t>307181 1g</t>
  </si>
  <si>
    <t>Coterie | Hot Honey Liquid Diamonds Eco-Friendly All-in-One</t>
  </si>
  <si>
    <t>110479_4x0.5g___</t>
  </si>
  <si>
    <t>Coterie | Lemon Cherry Gelato [4x0.5g]</t>
  </si>
  <si>
    <t>110414_7g___</t>
  </si>
  <si>
    <t>Coterie | Lemon Cherry Gelato [7g]</t>
  </si>
  <si>
    <t>307098_1g___</t>
  </si>
  <si>
    <t>Coterie | Lemon Cherry Gelato Live Terpene</t>
  </si>
  <si>
    <t>307142_1g___</t>
  </si>
  <si>
    <t>Coterie | Menthol Ice Liquid Diamonds Eco-Friendly All-in-One</t>
  </si>
  <si>
    <t>110778_3x0.5g___</t>
  </si>
  <si>
    <t>Coterie | Pink Rose #4 [3x0.5g]</t>
  </si>
  <si>
    <t>110567_7g___</t>
  </si>
  <si>
    <t>Coterie | Pink Rose #4 [7g]</t>
  </si>
  <si>
    <t>317120_2g___</t>
  </si>
  <si>
    <t>Coterie | Platinum Pressed Hash [2g]</t>
  </si>
  <si>
    <t>307126_1g___</t>
  </si>
  <si>
    <t xml:space="preserve">Coterie | Prickly Pear Liquid Diamonds </t>
  </si>
  <si>
    <t>110708_7g___</t>
  </si>
  <si>
    <t>Coterie | Purple Zushi [7g]</t>
  </si>
  <si>
    <t>110898_3x0.5g___</t>
  </si>
  <si>
    <t>Coterie | Purple Zushi Pre-rolls</t>
  </si>
  <si>
    <t>305059_1g___</t>
  </si>
  <si>
    <t>Coterie | SOUR TANGERINE LIVE RESIN 510 THREAD CARTRIDGE</t>
  </si>
  <si>
    <t>305196_1g___</t>
  </si>
  <si>
    <t>D lbs | Badd Apple AIO</t>
  </si>
  <si>
    <t>108329_1x1g___</t>
  </si>
  <si>
    <t>D*gg lbs | Atomic GG Blunt [1g]</t>
  </si>
  <si>
    <t>305187_1g___</t>
  </si>
  <si>
    <t>D*gg lbs | Cryptic Blueberry 510 Cart [1g]</t>
  </si>
  <si>
    <t>309506_1g___</t>
  </si>
  <si>
    <t>D*gg lbs | Cryptic Blueberry AIO Vape [1g]</t>
  </si>
  <si>
    <t>108670_5x0.5g___</t>
  </si>
  <si>
    <t>D*gg lbs | Cryptic Chronic 5 Pacc [5x0.5g]</t>
  </si>
  <si>
    <t>309507_1g___</t>
  </si>
  <si>
    <t>D*gg lbs | Juicy OooWeee AIO Vape Disposable [1g]</t>
  </si>
  <si>
    <t>315120_1x1g___</t>
  </si>
  <si>
    <t>D*gg lbs | Juicy OooWeee Infused Blunt [1x1g]</t>
  </si>
  <si>
    <t>305071_1g___</t>
  </si>
  <si>
    <t>D*gg lbs | Laid Bacc 510 Cart [1g]</t>
  </si>
  <si>
    <t>106043_30ml___</t>
  </si>
  <si>
    <t>DAYDAY | FSE CBG+CBD Oil [30ml]</t>
  </si>
  <si>
    <t>309065_1g___</t>
  </si>
  <si>
    <t>DayDay | Full Spectrum CBG+CBD+THC Vape 510 Cart [1g]</t>
  </si>
  <si>
    <t>108728_7g___</t>
  </si>
  <si>
    <t>DEALR | *NEW* Rainbow Fuego 7g</t>
  </si>
  <si>
    <t>110864_5x0.5g</t>
  </si>
  <si>
    <t>DEALR | Chemical Romance 5x0.5g</t>
  </si>
  <si>
    <t>108691_3.5g</t>
  </si>
  <si>
    <t>DEALR | Cloudberry Drizzle 3.5g</t>
  </si>
  <si>
    <t>110936_14g</t>
  </si>
  <si>
    <t>DEALR | Galactica OG 14g</t>
  </si>
  <si>
    <t>108746_5x0.5g</t>
  </si>
  <si>
    <t>DEALR | Iced Zuchi 5x0.5g</t>
  </si>
  <si>
    <t>108708_5x0.5g</t>
  </si>
  <si>
    <t>DEALR | Jelly Beanz 5x0.5g</t>
  </si>
  <si>
    <t>108748_5x0.5g</t>
  </si>
  <si>
    <t>DEALR | Marshmallow Mudslide 5x0.5g</t>
  </si>
  <si>
    <t>110863_5x0.5g</t>
  </si>
  <si>
    <t>DEALR | Sweet Jesus 5x0.5g</t>
  </si>
  <si>
    <t>106224_3x0.5g___</t>
  </si>
  <si>
    <t>Dom Jackson | Banjo [3x0.5g]</t>
  </si>
  <si>
    <t>106224_10x0.5g___</t>
  </si>
  <si>
    <t>Dom Jackson | Banjo Pre-roll</t>
  </si>
  <si>
    <t>105414_12x0.5g___</t>
  </si>
  <si>
    <t>Dom Jackson | Gas Mask - Variety Pack Pre-Roll</t>
  </si>
  <si>
    <t>105414_3x0.5g___</t>
  </si>
  <si>
    <t>Dom Jackson | Gas Mask Variety Pack [3x0.5g]</t>
  </si>
  <si>
    <t>105622_7g___</t>
  </si>
  <si>
    <t>Dom Jackson | Gas Pack [7g]</t>
  </si>
  <si>
    <t>105317_3x0.5g___</t>
  </si>
  <si>
    <t>Dom Jackson | Ghost Banner [3x0.5g]</t>
  </si>
  <si>
    <t>105147_3.5g___</t>
  </si>
  <si>
    <t>Dom Jackson | Mary-go-round [3.5g]</t>
  </si>
  <si>
    <t>339058_1 Pack___</t>
  </si>
  <si>
    <t>Drift | Berry Cherry Glitch [1 Pack]</t>
  </si>
  <si>
    <t>339057_1 Pack___</t>
  </si>
  <si>
    <t>Drift | Pomegranate Berry Glitch [1 Pack]</t>
  </si>
  <si>
    <t>339060_1 Pack___</t>
  </si>
  <si>
    <t>Drift | Strawberry Lemonade Glitch Soft Chews [1 pack]</t>
  </si>
  <si>
    <t>108690_14g</t>
  </si>
  <si>
    <t>Electric Lettuce | Charged Indica</t>
  </si>
  <si>
    <t>108756_10x0.5g___</t>
  </si>
  <si>
    <t>Electric Lettuce | Charged Indica Pre-Roll</t>
  </si>
  <si>
    <t>108739_14g___</t>
  </si>
  <si>
    <t>Electric Lettuce | Charged Sativa</t>
  </si>
  <si>
    <t>108757_10x0.5g___</t>
  </si>
  <si>
    <t>Electric Lettuce | Charged Sativa Pre-Roll</t>
  </si>
  <si>
    <t>315264_2g</t>
  </si>
  <si>
    <t>Electric Lettuce | Citrus Surge Hash</t>
  </si>
  <si>
    <t>315290_1g___</t>
  </si>
  <si>
    <t>Electric Lettuce | Dirty Diamonds</t>
  </si>
  <si>
    <t>305233_1g___</t>
  </si>
  <si>
    <t>Electric Lettuce | Juicy Banana 510</t>
  </si>
  <si>
    <t>106628_30ml___</t>
  </si>
  <si>
    <t>elev8 by DayDay | 1:1:1 THC:CBG:CBD Oil [30ml]</t>
  </si>
  <si>
    <t>327095_222ml___</t>
  </si>
  <si>
    <t>Emerald Hour | Agave Lime Sea Salt [222ml]</t>
  </si>
  <si>
    <t>327084_222ml___</t>
  </si>
  <si>
    <t>Emerald Hour | Cranberry Citrus [222ml]</t>
  </si>
  <si>
    <t>327082_222ml___</t>
  </si>
  <si>
    <t>Emerald Hour | Ginger Lime [222ml]</t>
  </si>
  <si>
    <t>327083_222ml___</t>
  </si>
  <si>
    <t>Emerald Hour | Lime Mint [222ml]</t>
  </si>
  <si>
    <t>105149_3x0.5g___</t>
  </si>
  <si>
    <t>Far Out Crops | AAA Indica [3x0.5g]</t>
  </si>
  <si>
    <t>105149_10x0.5g___</t>
  </si>
  <si>
    <t>Far Out Crops | AAA Indica Pre-roll</t>
  </si>
  <si>
    <t>105064_10x0.5g___</t>
  </si>
  <si>
    <t>Far Out Crops | AAA Sativa Pre-Roll</t>
  </si>
  <si>
    <t>105411_14g___</t>
  </si>
  <si>
    <t>Far Out Crops | Crop Circle - Smalls</t>
  </si>
  <si>
    <t>105621_28g___</t>
  </si>
  <si>
    <t>Far Out Crops | Milkyway [28g]</t>
  </si>
  <si>
    <t>105064_3x0.5g___</t>
  </si>
  <si>
    <t>Far Out Crops | Sativa [3x0.5g]</t>
  </si>
  <si>
    <t>106266_30 caps___</t>
  </si>
  <si>
    <t>Frank CBD | CBD Caps 50 [30 Caps]</t>
  </si>
  <si>
    <t>106267_30ml___</t>
  </si>
  <si>
    <t>frank CBD | CBD Oil 100 [30ml]</t>
  </si>
  <si>
    <t>106428_30ml___</t>
  </si>
  <si>
    <t>Frank CBD | CBD Oil 100:5</t>
  </si>
  <si>
    <t>106756_30ml___</t>
  </si>
  <si>
    <t>frank CBD | Ultra CBD Drops 250 [30ml]</t>
  </si>
  <si>
    <t>303221_1g___</t>
  </si>
  <si>
    <t>Frootyhooty  | Gargantuan Grape Live Rosin + Disty Disposable</t>
  </si>
  <si>
    <t>303220_1g___</t>
  </si>
  <si>
    <t>Frootyhooty  | Honey Berry Hype Live Rosin + Disty Disposable</t>
  </si>
  <si>
    <t>3x0.7g</t>
  </si>
  <si>
    <t>frootyhooty | Frooty Hash Taster Pack</t>
  </si>
  <si>
    <t>313155_3x0.5g___</t>
  </si>
  <si>
    <t>frootyhooty | Poppin Peach Distillate + Live Rosin Infused Pre-Rolls</t>
  </si>
  <si>
    <t>313170_1g___</t>
  </si>
  <si>
    <t>frootyhooty | Wild Watermelon Coconut Diamonds in Live Rosin Sauce [1g]</t>
  </si>
  <si>
    <t>303087_1g___</t>
  </si>
  <si>
    <t>frootyhooty | Wild Watermelon Coconut Live Rosin + Disty 510 Cartridge</t>
  </si>
  <si>
    <t>303123_1g___</t>
  </si>
  <si>
    <t>frootyhooty | Wild Watermelon Coconut LIVE ROSIN + Disty Disposable [1g]</t>
  </si>
  <si>
    <t>313132_3x0.5g___</t>
  </si>
  <si>
    <t>Frootyhooty | Wild Watermelon Coconut Live Rosin + Disty Infused [3x0.5g]</t>
  </si>
  <si>
    <t>302289_1g___</t>
  </si>
  <si>
    <t>Fuego | Blue Venom 510 Cart [1g]</t>
  </si>
  <si>
    <t>313261_2x1g___</t>
  </si>
  <si>
    <t>Fuego | Blue Venom Distillate Infused [2x1g]</t>
  </si>
  <si>
    <t>106870_2x1g___</t>
  </si>
  <si>
    <t>Fuego | Dream Weaver Indica [2x1g]</t>
  </si>
  <si>
    <t>106951_7g___</t>
  </si>
  <si>
    <t>Fuego | Dream Weaver Milled Flower 7g</t>
  </si>
  <si>
    <t>303145_1g___</t>
  </si>
  <si>
    <t>Fuego | Electric Black Cherry 510 Cart [1g]</t>
  </si>
  <si>
    <t>313262_2x1g___</t>
  </si>
  <si>
    <t>Fuego | Electric Black Cherry Distillate Infused pre-rolls 2x1g</t>
  </si>
  <si>
    <t>303193_1g___</t>
  </si>
  <si>
    <t>Fuego | Fruit Utopia 510 1g</t>
  </si>
  <si>
    <t>108800_1x1g___</t>
  </si>
  <si>
    <t>Fuego | Fuego Dream Weaver Indica Pre Rolls 1x1g</t>
  </si>
  <si>
    <t>108800_4x1g___</t>
  </si>
  <si>
    <t>Fuego | Fuego Dream Weaver Indica Pre Rolls 4x1g</t>
  </si>
  <si>
    <t>108802_1x1g___</t>
  </si>
  <si>
    <t>Fuego | Fuego Galactic Fire Sativa Pre rolls 1x1g</t>
  </si>
  <si>
    <t>108802_4x1g___</t>
  </si>
  <si>
    <t>Fuego | Fuego Galactic Fire Sativa Pre rolls 4x1g</t>
  </si>
  <si>
    <t>106950_7g___</t>
  </si>
  <si>
    <t>Fuego | Galactic Fire Milled Flower 7g</t>
  </si>
  <si>
    <t>106869_2x1g___</t>
  </si>
  <si>
    <t>Fuego | Galactic Fire Sativa [2x1g]</t>
  </si>
  <si>
    <t>113034_1x1g___</t>
  </si>
  <si>
    <t>Fuego | Night Rider [1x1g]</t>
  </si>
  <si>
    <t>113034_2x1g___</t>
  </si>
  <si>
    <t>Fuego | Night Rider [2x1g]</t>
  </si>
  <si>
    <t>113034_4x1g___</t>
  </si>
  <si>
    <t>Fuego | Night Rider [4x1g]</t>
  </si>
  <si>
    <t>112110_7g___</t>
  </si>
  <si>
    <t>Fuego | Night Rider Milled [7g]</t>
  </si>
  <si>
    <t>303189_1g___</t>
  </si>
  <si>
    <t>Fuego | Riot Berry 510 Cart [1g]</t>
  </si>
  <si>
    <t>313298_2x1g___</t>
  </si>
  <si>
    <t>Fuego | Riot Berry Distillate Infused [2x1g]</t>
  </si>
  <si>
    <t>103655_1x1g___</t>
  </si>
  <si>
    <t>Fuego | Sunny Daze [1x1g]</t>
  </si>
  <si>
    <t>112052_2x1g___</t>
  </si>
  <si>
    <t>Fuego | Sunny Daze [2x1g]</t>
  </si>
  <si>
    <t>103655_4x1g___</t>
  </si>
  <si>
    <t>Fuego | Sunny Daze [4x1g]</t>
  </si>
  <si>
    <t>103376_7g___</t>
  </si>
  <si>
    <t>Fuego | Sunny Daze Milled [7g]</t>
  </si>
  <si>
    <t>309536_1g___</t>
  </si>
  <si>
    <t>Fuego | Tropic Monster 510 Cart [1g]</t>
  </si>
  <si>
    <t>303188_1g___</t>
  </si>
  <si>
    <t>Fuego | West Coast Peach 510 1g</t>
  </si>
  <si>
    <t>313299_2x1g___</t>
  </si>
  <si>
    <t>Fuego | Wondermelon Distillate Infused  Pre-rolls 2x1g</t>
  </si>
  <si>
    <t>305179_1g___</t>
  </si>
  <si>
    <t>Fuego | Wondermelon Slush 510 Cart [1g]</t>
  </si>
  <si>
    <t>305248_1g___</t>
  </si>
  <si>
    <t>Fuego Red | Forbidden Fruit 1g Liquid Diamond Vape</t>
  </si>
  <si>
    <t>305257_1g___</t>
  </si>
  <si>
    <t>Fuego Red | Rainbow GLTO 1g Liquid Diamond Vape</t>
  </si>
  <si>
    <t>FUME by Dom Jackson</t>
  </si>
  <si>
    <t>FUME by Dom Jackson | Bane Chamber - Sugar Wax</t>
  </si>
  <si>
    <t>FUME by Dom Jackson | GAS Tank: Single Strain Cold Cure RESIN Vape</t>
  </si>
  <si>
    <t>FUME by Dom Jackson | Max Exhaust Haze Sativa - Shatter</t>
  </si>
  <si>
    <t>307082_1g___</t>
  </si>
  <si>
    <t>Greybeard | Banana Gas Pure Live Resin 510 Cart [1g]</t>
  </si>
  <si>
    <t>112191_3.5g___</t>
  </si>
  <si>
    <t>Greybeard | Critical Diesel [3.5g]</t>
  </si>
  <si>
    <t>112196_3x0.5g___</t>
  </si>
  <si>
    <t>Greybeard | Critical Diesel [3x0.5g]</t>
  </si>
  <si>
    <t>307042_1g___</t>
  </si>
  <si>
    <t>Greybeard | Live Resin Vape Zour Breath 510 Cart [1g]</t>
  </si>
  <si>
    <t>307041_1g__</t>
  </si>
  <si>
    <t>Greybeard | Modified Silk LR 510 1g</t>
  </si>
  <si>
    <t>313295_1g___</t>
  </si>
  <si>
    <t xml:space="preserve">Happy &amp; Stoned | Big Blue Razz Diamond Dripper </t>
  </si>
  <si>
    <t>312269_3x0.5g___</t>
  </si>
  <si>
    <t>Happy &amp; Stoned | Big Blue Razz Disty + Diamond Infused Pre-Roll 3x0.5g</t>
  </si>
  <si>
    <t>315339_5x0.5g___</t>
  </si>
  <si>
    <t>Happy &amp; Stoned | Big Blue Razz Disty +Diamond Infused Pre roll 5x0.5g</t>
  </si>
  <si>
    <t>302292_1g___</t>
  </si>
  <si>
    <t>Happy &amp; Stoned | Big Blue Razz Disty+diamond 510 Cart [1g]</t>
  </si>
  <si>
    <t>315340_3x0.5g___</t>
  </si>
  <si>
    <t>Happy &amp; Stoned | Bold Bubba Pop Disty + Diamond  Infused Pre-roll 3x0.5g</t>
  </si>
  <si>
    <t>303136_1g___</t>
  </si>
  <si>
    <t>Happy &amp; Stoned | Bold Bubba Pop Disty+Diamond 510 Cart [1g]</t>
  </si>
  <si>
    <t>302290_1g___</t>
  </si>
  <si>
    <t>Happy &amp; Stoned | Chillin' Cherry Lime Disty+diamond 510 Cart [1g]</t>
  </si>
  <si>
    <t>312267_3x0.5g___</t>
  </si>
  <si>
    <t>Happy &amp; Stoned | Chillin' Cherry Lime Disty+diamond Infused [3x0.5g]</t>
  </si>
  <si>
    <t>313260_1g___</t>
  </si>
  <si>
    <t>Happy &amp; Stoned | Diamond Dripper Northern Lights [1g]</t>
  </si>
  <si>
    <t>303190_1g___</t>
  </si>
  <si>
    <t>Happy &amp; Stoned | Joyride Live Resin Disposable [1g]</t>
  </si>
  <si>
    <t>106871_14x0.5g___</t>
  </si>
  <si>
    <t>Happy &amp; Stoned | Joyride Sativa [14x0.5g]</t>
  </si>
  <si>
    <t>106868_3.5g___</t>
  </si>
  <si>
    <t>Happy &amp; Stoned | Joyride Sativa Milled [3.5g]</t>
  </si>
  <si>
    <t>104241_14x0.5g___</t>
  </si>
  <si>
    <t>Happy &amp; Stoned | Juicy Fuel [14x0.5g]</t>
  </si>
  <si>
    <t>104241_2x1g___</t>
  </si>
  <si>
    <t>Happy &amp; Stoned | Juicy Fuel [2x1g]</t>
  </si>
  <si>
    <t>303192_1g___</t>
  </si>
  <si>
    <t>Happy &amp; Stoned | Juicy Fuel Live Resin Disposable [1g]</t>
  </si>
  <si>
    <t>106739_3.5g___</t>
  </si>
  <si>
    <t>Happy &amp; Stoned | Juicy Fuel Milled [3.5g]</t>
  </si>
  <si>
    <t>303151_1g___</t>
  </si>
  <si>
    <t>Happy &amp; Stoned | Mega Mixed Berry Disty+Diamond 510 Cart [1g]</t>
  </si>
  <si>
    <t>106954_4x0.5g___</t>
  </si>
  <si>
    <t>Happy &amp; Stoned | Quick Rips Indica Pre-rolls 4x0.5g</t>
  </si>
  <si>
    <t>106955_4x0.5g___</t>
  </si>
  <si>
    <t>Happy &amp; Stoned | Quick Rips Sativa Pre-rolls 4x0.5g</t>
  </si>
  <si>
    <t>104240_14x0.5g___</t>
  </si>
  <si>
    <t>Happy &amp; Stoned | SLUMPZ [14x0.5g]</t>
  </si>
  <si>
    <t>104240_1x1g___</t>
  </si>
  <si>
    <t>Happy &amp; Stoned | SLUMPZ [1x1g]</t>
  </si>
  <si>
    <t>106787_3.5g___</t>
  </si>
  <si>
    <t>Happy &amp; Stoned | SLUMPZ Milled [3.5g]</t>
  </si>
  <si>
    <t>315348_5x0.5g___</t>
  </si>
  <si>
    <t>Happy &amp; Stoned | Super Strawberry Watermelon Disty +Diamond Infused Pre rolls 5X0.5g</t>
  </si>
  <si>
    <t>302291_1g___</t>
  </si>
  <si>
    <t>Happy &amp; Stoned | Super Strawberry Watermelon Disty+diamond 510 Cart [1g]</t>
  </si>
  <si>
    <t>312268_3x0.5g___</t>
  </si>
  <si>
    <t>Happy &amp; Stoned | Super Strawberry Watermelon Disty+diamond Infused [3x0.5g]</t>
  </si>
  <si>
    <t>110268_10x0.35g___</t>
  </si>
  <si>
    <t>HARTS | Biscotti [10x0.35g]</t>
  </si>
  <si>
    <t>110233_10x0.35g___</t>
  </si>
  <si>
    <t>Harts | Blue Breath [10x0.35g]</t>
  </si>
  <si>
    <t>317177_5x0.35g___</t>
  </si>
  <si>
    <t>HARTS | Blue Breath Infused BLNT Pre-Roll</t>
  </si>
  <si>
    <t>110271_10x0.35g___</t>
  </si>
  <si>
    <t>HARTS | Blue RNTZ Pre-Rolls</t>
  </si>
  <si>
    <t>110870_10x0.5g___</t>
  </si>
  <si>
    <t>HARTS | Cheetah Piss Pre-roll</t>
  </si>
  <si>
    <t>317068_4x0.4g___</t>
  </si>
  <si>
    <t>HARTS | Lemon ZaZa Infused BLNT Pre-Roll</t>
  </si>
  <si>
    <t>110586_10x0.5g___</t>
  </si>
  <si>
    <t>HARTS | Melonade Pre-Roll</t>
  </si>
  <si>
    <t>110740_3x0.5g___</t>
  </si>
  <si>
    <t>110263_10x0.35g___</t>
  </si>
  <si>
    <t>HARTS | Pink Gas [10x0.35g]</t>
  </si>
  <si>
    <t>110232_10x0.35g___</t>
  </si>
  <si>
    <t>HARTS | Screwface OG [10x0.35g]</t>
  </si>
  <si>
    <t>105181_12x0.25g</t>
  </si>
  <si>
    <t>Irony | POCKET PUFF 12X0.25G</t>
  </si>
  <si>
    <t>105022_1x0.5g</t>
  </si>
  <si>
    <t>Irony | THE PENNY PUFFER 1X0.5G</t>
  </si>
  <si>
    <t>105181_4x0.25g</t>
  </si>
  <si>
    <t>Irony | THE POCKET PUFF 4X0.25G</t>
  </si>
  <si>
    <t>313187_3x0.5g___</t>
  </si>
  <si>
    <t>Jeeter | Baby Jeeter Apples and Bananas Infused [3x0.5g]</t>
  </si>
  <si>
    <t>313279_3x0.5g___</t>
  </si>
  <si>
    <t>Jeeter | Baby Jeeter Infused Blue Dream [3x0.5g]</t>
  </si>
  <si>
    <t>315089_5x0.5g___</t>
  </si>
  <si>
    <t>Jeeter | Baby Jeeter Infused Blue ZKZ Infused [5x0.5g]</t>
  </si>
  <si>
    <t>313310_3x0.5g___</t>
  </si>
  <si>
    <t>Jeeter | Baby Jeeter Infused Blueberry Kush [3x0.5g]</t>
  </si>
  <si>
    <t>313247_3x0.5g___</t>
  </si>
  <si>
    <t>Jeeter | Baby Jeeter Infused Boutique Drop [3x0.5g]</t>
  </si>
  <si>
    <t>315090_5x0.5g___</t>
  </si>
  <si>
    <t>Jeeter | Baby Jeeter Infused Bubba G Infused [5x0.5g]</t>
  </si>
  <si>
    <t>313280_5x0.5g___</t>
  </si>
  <si>
    <t>Jeeter | Baby Jeeter Infused Grand Daddy Purp [5x0.5g]</t>
  </si>
  <si>
    <t>313311_3x0.5g___</t>
  </si>
  <si>
    <t>Jeeter | Baby Jeeter Infused Maui Wowie [3x0.5g]</t>
  </si>
  <si>
    <t>315093_5x0.5g___</t>
  </si>
  <si>
    <t>Jeeter | Baby Jeeter Infused Multi-Pack [5x0.5g]</t>
  </si>
  <si>
    <t>313246_5x0.5g___</t>
  </si>
  <si>
    <t>Jeeter | Baby Jeeter Infused Pink Lemon [5x0.5g]</t>
  </si>
  <si>
    <t>313248_5x0.5g___</t>
  </si>
  <si>
    <t>Jeeter | Baby Jeeter Infused S. Plum [5x0.5g]</t>
  </si>
  <si>
    <t>315094_5x0.5g___</t>
  </si>
  <si>
    <t>Jeeter | Baby Jeeter Infused Strawberry Sour Diesel [5x0.5g]</t>
  </si>
  <si>
    <t>313181_3x0.5g___</t>
  </si>
  <si>
    <t>Jeeter | Baby Jeeter Infused Tropical Pack [3x0.5g]</t>
  </si>
  <si>
    <t>313216_5x0.5g___</t>
  </si>
  <si>
    <t>Jeeter | Baby Jeeter Peaches Infused [5x0.5g]</t>
  </si>
  <si>
    <t>313217_3x0.5g___</t>
  </si>
  <si>
    <t>Jeeter | Forbidden Fruit Pack Infused [3x0.5g]</t>
  </si>
  <si>
    <t>333104_2 pack___</t>
  </si>
  <si>
    <t>Jublee | Blueberry &amp; Lavender Fruit Bites (CBN) [2 Pack]</t>
  </si>
  <si>
    <t>305231_1.2g___</t>
  </si>
  <si>
    <t>Jublee | Bright Mind CBG Broad Spectrum AIO 1.2g - JULY LAUNCH</t>
  </si>
  <si>
    <t>315300_4x0.5g___</t>
  </si>
  <si>
    <t>Jublee | Bright Mind Full Spec Hash Oil Infused + CBG Kief Dipped 4 x 0.5g</t>
  </si>
  <si>
    <t>333105_2 pack___</t>
  </si>
  <si>
    <t>Jublee | Coconut &amp; Vanilla Fruit Bite THC:CBD:CBG [2 Pack]</t>
  </si>
  <si>
    <t>315288_2g___</t>
  </si>
  <si>
    <t>Jublee | East Coast Hash 1 x 2g - JULY LAUNCH</t>
  </si>
  <si>
    <t>345018_100g___</t>
  </si>
  <si>
    <t>Jublee | Extra Strength Sweet Citrus 1000mg CBD Body Butter</t>
  </si>
  <si>
    <t>345034_250g___</t>
  </si>
  <si>
    <t>Jublee | Flowers &amp; Fir 1000mg CBD Bath Salts</t>
  </si>
  <si>
    <t>345033_100g___</t>
  </si>
  <si>
    <t>Jublee | Flowers &amp; Fir 1000mg CBD Body Butter</t>
  </si>
  <si>
    <t>343023_250g___</t>
  </si>
  <si>
    <t>Jublee | Flowers &amp; Fir 400mg CBD Bath Salts</t>
  </si>
  <si>
    <t>343022_100g___</t>
  </si>
  <si>
    <t>Jublee | Flowers &amp; Fir 400mg CBD Body Butter</t>
  </si>
  <si>
    <t>108666_14x0.5g___</t>
  </si>
  <si>
    <t>Jublee | Purple Moon Pre-Rolls 14 x 0.5g</t>
  </si>
  <si>
    <t>108625_30ml___</t>
  </si>
  <si>
    <t>Jublee | Purple Moon THC.CBD.CBN Full Spectrum Oil [30ml]</t>
  </si>
  <si>
    <t>315260_2g___</t>
  </si>
  <si>
    <t>Jublee Extracts | Aged Sticky Hash [2g]</t>
  </si>
  <si>
    <t>315170_1g___</t>
  </si>
  <si>
    <t>Jublee Extracts | Full Spectrum Extract [1g]</t>
  </si>
  <si>
    <t>315191_2g___</t>
  </si>
  <si>
    <t>Jublee Extracts | Montreal-Style Aged Hash [2g]</t>
  </si>
  <si>
    <t>315251_1x1g___</t>
  </si>
  <si>
    <t>Jublee Extracts | Nostalgia Aged Sticky Hash Infused [1x1g]</t>
  </si>
  <si>
    <t>112176_30ml___</t>
  </si>
  <si>
    <t>K.O by NightNight | 3:2:1 K.O. Oil [30ml]</t>
  </si>
  <si>
    <t>309064_1g___</t>
  </si>
  <si>
    <t>K.O. by NightNight | 3:2:1 K.O. Vape Blue Widow 510 Cart [1g]</t>
  </si>
  <si>
    <t>303124_1g___</t>
  </si>
  <si>
    <t>Lamplighter | ALL-IN-ONE P.O.G. Slammer Disposable [1g]</t>
  </si>
  <si>
    <t>313278_3x0.5g___</t>
  </si>
  <si>
    <t xml:space="preserve">Lamplighter | Honeydew Lime 50 Diamond Coated Infused Pre-Rolls  3 x 0.5g </t>
  </si>
  <si>
    <t>313172_3x0.5g___</t>
  </si>
  <si>
    <t>Lamplighter | P.O.G. Infused [3x0.5g]</t>
  </si>
  <si>
    <t>305088_1g___</t>
  </si>
  <si>
    <t>Lamplighter | Tiger Berry 510 Cart [1g]</t>
  </si>
  <si>
    <t>303163_1g___</t>
  </si>
  <si>
    <t>Lamplighter | Tiger Berry Disposable Vape</t>
  </si>
  <si>
    <t>311075_3g___</t>
  </si>
  <si>
    <t>Lune Rise Farms | 2:1 CBD/THC Lemon Zest Balanced Bubble Hash 3g</t>
  </si>
  <si>
    <t>309523_1g___</t>
  </si>
  <si>
    <t>Lune Rise Farms | 2:1 CBD/THC Lemon Zest Pure Live Resin 1g</t>
  </si>
  <si>
    <t>301063_0.5g___</t>
  </si>
  <si>
    <t>Lune Rise Farms | Blueberry Basket Combine Enhancer 510 Cart [0.5g]</t>
  </si>
  <si>
    <t>103789_3x0.5g___</t>
  </si>
  <si>
    <t xml:space="preserve">Lune Rise Farms | Country Cookies 3 x .5g </t>
  </si>
  <si>
    <t>104282_7g___</t>
  </si>
  <si>
    <t>Lune Rise Farms | Farmers' Market Milled [7g]</t>
  </si>
  <si>
    <t>315230_3x0.5g___</t>
  </si>
  <si>
    <t>Lune Rise Farms | Farmers' Market Pure Live Resin Infused [3x0.5g]</t>
  </si>
  <si>
    <t>309584_1g___</t>
  </si>
  <si>
    <t>Lune Rise Farms | Farmers’ Market Pure Live Resin 510 Cart [1g]</t>
  </si>
  <si>
    <t>301062_0.5g___</t>
  </si>
  <si>
    <t>Lune Rise Farms | Peyote Country Combine Enhancer - Pure Live Resin .5g</t>
  </si>
  <si>
    <t>103788_3x0.5g___</t>
  </si>
  <si>
    <t>Lune Rise Farms | Strawberry Fields [3x0.5g]</t>
  </si>
  <si>
    <t>105757_7x0.5g</t>
  </si>
  <si>
    <t>Melt | CRAFT CROP</t>
  </si>
  <si>
    <t>105756_10x0.5g</t>
  </si>
  <si>
    <t>Melt | DRAGON COOKIES</t>
  </si>
  <si>
    <t>105754_3.5g</t>
  </si>
  <si>
    <t>Melt | SUGAR CRUSH</t>
  </si>
  <si>
    <t>105755_3.5g</t>
  </si>
  <si>
    <t>Melt | SUNSET ANGEL</t>
  </si>
  <si>
    <t>106427_30ml___</t>
  </si>
  <si>
    <t>Mum's | CBC+CBD Oil</t>
  </si>
  <si>
    <t>309016_1g___</t>
  </si>
  <si>
    <t>Ness | Blue Kiwi 510 Cart [1g]</t>
  </si>
  <si>
    <t>309572_1g___</t>
  </si>
  <si>
    <t>Ness | Dark Cherry 510 Cart [1g]</t>
  </si>
  <si>
    <t>303147_1g___</t>
  </si>
  <si>
    <t>Ness | Grape Razz Dual Chamber Two-in-One AIO Disposable [1g]</t>
  </si>
  <si>
    <t>303222_1g___</t>
  </si>
  <si>
    <t>ness | Iced Peachy Mango AIO Liquid Diamond Vape</t>
  </si>
  <si>
    <t>303204_1g___</t>
  </si>
  <si>
    <t>ness | Neon Dragon AIO Liquid Diamond Vape</t>
  </si>
  <si>
    <t>300467_1g___</t>
  </si>
  <si>
    <t>Ness | Ninja Fruit 510 Cart [1g]</t>
  </si>
  <si>
    <t>303203_1g___</t>
  </si>
  <si>
    <t>ness | Pink Pineapple AIO Liquid Diamond Vape</t>
  </si>
  <si>
    <t>309624_1g___</t>
  </si>
  <si>
    <t>Ness | Squish'd Berry 510 Cart [1g]</t>
  </si>
  <si>
    <t>303165_1g___</t>
  </si>
  <si>
    <t>ness | Strawberry Jack Liquid Live Resin 510 Thread Cartidge</t>
  </si>
  <si>
    <t>333118 (Flow)</t>
  </si>
  <si>
    <t>Night Night | CBN+CBD Gummies Goodnight Grape</t>
  </si>
  <si>
    <t>106557_60ml___</t>
  </si>
  <si>
    <t>NightNight | Full Spectrum CBN+CBD [60ml]</t>
  </si>
  <si>
    <t>300604_1g___</t>
  </si>
  <si>
    <t>NightNight | Full Spectrum CBN+CBD 510 Cart [1g]</t>
  </si>
  <si>
    <t>102110_30ml___</t>
  </si>
  <si>
    <t>NightNight | Full Spectrum CBN+CBD Oil [30ml]</t>
  </si>
  <si>
    <t>102536_30ml___</t>
  </si>
  <si>
    <t>NightNight | Pure CBN Oil [30ml]</t>
  </si>
  <si>
    <t>106885_3x0.5g___</t>
  </si>
  <si>
    <t>Northern Canna | Atomic Marker [3x0.5g]</t>
  </si>
  <si>
    <t>106884_7g___</t>
  </si>
  <si>
    <t>Northern Canna | Atomic Marker [7g]</t>
  </si>
  <si>
    <t>106679_3x0.5g___</t>
  </si>
  <si>
    <t>Northern Canna | Frosted Tiger Nuts [3x0.5g]</t>
  </si>
  <si>
    <t>106678_7g___</t>
  </si>
  <si>
    <t>Northern Canna | Frosted Tiger Nuts [7g]</t>
  </si>
  <si>
    <t>106805_3.5g___</t>
  </si>
  <si>
    <t>Northern Canna | Galactic Guava [3.5g]</t>
  </si>
  <si>
    <t>106826_3x0.5g___</t>
  </si>
  <si>
    <t>Northern Canna | Galactic Guava [3x0.5g]</t>
  </si>
  <si>
    <t>106963_3x0.5g___</t>
  </si>
  <si>
    <t>Northern Canna | Hot Rod Pre-Roll</t>
  </si>
  <si>
    <t>106825_3x0.5g___</t>
  </si>
  <si>
    <t>Northern Canna | Modified Supersonic [3x0.5g]</t>
  </si>
  <si>
    <t>106804_7g___</t>
  </si>
  <si>
    <t>Northern Canna | Modified Supersonic [7g]</t>
  </si>
  <si>
    <t>106767_14g___</t>
  </si>
  <si>
    <t>Northern Canna | Permanent Marker [14g]</t>
  </si>
  <si>
    <t>106767_3.5g___</t>
  </si>
  <si>
    <t>Northern Canna | Permanent Marker [3.5g] *New*</t>
  </si>
  <si>
    <t>106768_3x0.5g___</t>
  </si>
  <si>
    <t>Northern Canna | Permanent Marker [3x0.5g]</t>
  </si>
  <si>
    <t>106799_3x0.5g___</t>
  </si>
  <si>
    <t>Northern Canna | Platinum Punch Remix [3x0.5g]</t>
  </si>
  <si>
    <t>106687_3.5g___</t>
  </si>
  <si>
    <t>Northern Canna | Prime8 Fuel [3.5g]</t>
  </si>
  <si>
    <t>106740_3x0.5g___</t>
  </si>
  <si>
    <t>Northern Canna | Prime8 Fuel [3x0.5g]</t>
  </si>
  <si>
    <t>106962_12x0.5g___</t>
  </si>
  <si>
    <t>Northern Canna | The Collective [12x0.5g]</t>
  </si>
  <si>
    <t>110303_10x0.35g___</t>
  </si>
  <si>
    <t>OHJA | Amnesia Haze [10x0.35g]</t>
  </si>
  <si>
    <t>110267_10x0.35g___</t>
  </si>
  <si>
    <t>OHJA | BlueFin Tuna [10x0.35g]</t>
  </si>
  <si>
    <t>110266_10x0.35g___</t>
  </si>
  <si>
    <t>OHJA | El Jefe Pink [10x0.35g]</t>
  </si>
  <si>
    <t>110234_10x0.35g___</t>
  </si>
  <si>
    <t>OHJA | Frost Berry OG [10x0.35g]</t>
  </si>
  <si>
    <t>110580_10x0.35g___</t>
  </si>
  <si>
    <t>OHJA | Goji OG [10x0.35g]</t>
  </si>
  <si>
    <t>110350_10x0.35g___</t>
  </si>
  <si>
    <t>OHJA | Lemon Cherry Gelato [10x0.35g] *New*</t>
  </si>
  <si>
    <t>110518_7g___</t>
  </si>
  <si>
    <t>OHJA | Lemon Mintz</t>
  </si>
  <si>
    <t>110272_10x0.35g___</t>
  </si>
  <si>
    <t>Ohja | Lemon Mintz [10x0.35g] *New*</t>
  </si>
  <si>
    <t>110581_10x0.35g___</t>
  </si>
  <si>
    <t>OHJA | Lime MJTO Pre-Rolls [10x0.35g]</t>
  </si>
  <si>
    <t>110301_10x0.35g___</t>
  </si>
  <si>
    <t>OHJA | Mango Haze [10x0.35g]</t>
  </si>
  <si>
    <t>110869_10x0.35g___</t>
  </si>
  <si>
    <t>OHJA | Raspberry Diesel [10x0.35g]</t>
  </si>
  <si>
    <t>110302_10x0.35g___</t>
  </si>
  <si>
    <t>OHJA | Space Cookies [10x0.35g]</t>
  </si>
  <si>
    <t>110739_10x0.35g___</t>
  </si>
  <si>
    <t>OHJA | Strawguava [10x0.35g]</t>
  </si>
  <si>
    <t>110349_10x0.35g___</t>
  </si>
  <si>
    <t>OHJA | Truffle Breath [10x0.35g] *New*</t>
  </si>
  <si>
    <t>317215_5x0.5g___</t>
  </si>
  <si>
    <t>PACKS | Mini Burst Black Cherry Infused Pre-Roll</t>
  </si>
  <si>
    <t>307150_1g___</t>
  </si>
  <si>
    <t>PACKS | Mini Packs Guava Gum Disposable [1g]</t>
  </si>
  <si>
    <t>307149_1g___</t>
  </si>
  <si>
    <t>PACKS | Mini Packs Sour Gush Disposable [1g]</t>
  </si>
  <si>
    <t>317214_1x1g___</t>
  </si>
  <si>
    <t>PACKS | Packarillos Purple Zaza Infused</t>
  </si>
  <si>
    <t>110500_30 CAPS___</t>
  </si>
  <si>
    <t>PERSY | 1ST PRESS STRAIN SPECIFIC FULL SPECTRUM LIVE ROSIN CAPSULES</t>
  </si>
  <si>
    <t>315001_1X1G___</t>
  </si>
  <si>
    <t>Persy | Hash Infused [1x1g]</t>
  </si>
  <si>
    <t>347027_50_CAPS___</t>
  </si>
  <si>
    <t>PERSY | NANA'S LIVE ROSIN BALM</t>
  </si>
  <si>
    <t>317015_1g__</t>
  </si>
  <si>
    <t>PERSY | PERSY FULL SPECTRUM COLD CURED LIVE ROSIN BATTER</t>
  </si>
  <si>
    <t>110304_30 CAPS___</t>
  </si>
  <si>
    <t>Persy | Strain Specific Full Spectrum Live Rosin [30 Caps]</t>
  </si>
  <si>
    <t>105605_3.5g___</t>
  </si>
  <si>
    <t>Pixel | GG 3.5g</t>
  </si>
  <si>
    <t>105606_10x0.15g___</t>
  </si>
  <si>
    <t>Pixel | ROGUE 10X0.15G</t>
  </si>
  <si>
    <t>302318_1g___</t>
  </si>
  <si>
    <t>Pixel | STEALTH 1g 510 Cart</t>
  </si>
  <si>
    <t>335001_2 PACK__</t>
  </si>
  <si>
    <t>PORT NORTH | APRICOT KUSH FULL SPECTRUM HASH SOFT CHEWS</t>
  </si>
  <si>
    <t>317040_1G___</t>
  </si>
  <si>
    <t>Port North | Cherry Boat Hand Rolled Ice Water Hash [1g]</t>
  </si>
  <si>
    <t>300719_0.5G___</t>
  </si>
  <si>
    <t>Port North | Full Spectrum Live Rosin Syrup 510 Cart [0.5g]</t>
  </si>
  <si>
    <t>110499_30_CAPS___</t>
  </si>
  <si>
    <t>PORT NORTH | GUSH MINTS - LIVE ROSIN CAPSULES</t>
  </si>
  <si>
    <t>317107_1G___</t>
  </si>
  <si>
    <t>Port North | Hand Rolled Ice Water Hash #2 [1g]</t>
  </si>
  <si>
    <t>317050_1G__</t>
  </si>
  <si>
    <t>PORT NORTH | PORT NORTH FULL SPECTRUM COLD CURED LIVE ROSIN BATTER</t>
  </si>
  <si>
    <t>337035_2 pack___</t>
  </si>
  <si>
    <t>PORT NORTH | SOUR CHERRY HASHERS - STRAIN SPECIFIC FULL SPECTRUM SOFT CHEWS</t>
  </si>
  <si>
    <t>106494_28g___</t>
  </si>
  <si>
    <t>Promenade | Buddies [28g]</t>
  </si>
  <si>
    <t>315246_1.2g___</t>
  </si>
  <si>
    <t>Pura Vida | 1.2g Purple RNTZ Live Rosin Jumbo Jar</t>
  </si>
  <si>
    <t>315155_1.2g___</t>
  </si>
  <si>
    <t>Pura Vida | 1.2g Zombie Kush Cured Resin Jumbo Jar</t>
  </si>
  <si>
    <t>315247_1g___</t>
  </si>
  <si>
    <t>Pura Vida | Afghan Black Hash Oil Dispenser [1g]</t>
  </si>
  <si>
    <t>312023_1.2g___</t>
  </si>
  <si>
    <t>Pura Vida | Goji Melon Live Resin [1.2g]</t>
  </si>
  <si>
    <t>310132_1g___</t>
  </si>
  <si>
    <t>Pura Vida | Indica Honey Oil Applicator [1g]</t>
  </si>
  <si>
    <t>315136_1.2g___</t>
  </si>
  <si>
    <t>Pura Vida | Pineapple Express Jumbo Slab Shatter [1.2g]</t>
  </si>
  <si>
    <t>315195_1.2g___</t>
  </si>
  <si>
    <t>Pura Vida | Purple Octane Live Resin Jumbo Jar with Dab Cart [1.2g]</t>
  </si>
  <si>
    <t>310130_1g___</t>
  </si>
  <si>
    <t>Pura Vida | Sativa Honey Oil Dispenser [1g]</t>
  </si>
  <si>
    <t>315229_1.2g___</t>
  </si>
  <si>
    <t>Pura Vida | Strawberry Cough Sativa Diamond Jumbo Jar [1.2g]</t>
  </si>
  <si>
    <t>315194_1.2g___</t>
  </si>
  <si>
    <t>Pura Vida | Strawberry Gush Live Resin Jumbo Dispenser [1.2g]</t>
  </si>
  <si>
    <t>310336_1g___</t>
  </si>
  <si>
    <t>Pura Vida| Grape Ape Honey Oil Dispenser [1g]</t>
  </si>
  <si>
    <t>303173_1g___</t>
  </si>
  <si>
    <t>Pure Laine | Greatest Hits - 1G 510 Cartridge</t>
  </si>
  <si>
    <t>106833_10x0.35g___</t>
  </si>
  <si>
    <t>Pure Laine | Original Kush Slims 10x0.35g</t>
  </si>
  <si>
    <t>106763_5x0.5g___</t>
  </si>
  <si>
    <t>Pure Laine | Smoothies Carbon Tip (Indica) [5x0.5g]</t>
  </si>
  <si>
    <t>106762_5x0.5g___</t>
  </si>
  <si>
    <t>Pure Laine | Smoothies Sativa 5x0.5g</t>
  </si>
  <si>
    <t>106834_10x0.35g___</t>
  </si>
  <si>
    <t>Pure Laine | Special Haze 10x0.35g</t>
  </si>
  <si>
    <t>313191_3x0.5g___</t>
  </si>
  <si>
    <t>Pure Laine | Terpies Blueberry</t>
  </si>
  <si>
    <t>313304_3x0.5g___</t>
  </si>
  <si>
    <t>Pure Laine | Terpies Sour ZKZ</t>
  </si>
  <si>
    <t>313229_3x0.5g___</t>
  </si>
  <si>
    <t>Pure Laine | Terpies Tangerine Dream</t>
  </si>
  <si>
    <t>105055_10x0.5g___</t>
  </si>
  <si>
    <t>Queen of Bud | Sunstone [10x0.5g]</t>
  </si>
  <si>
    <t>315193_1g___</t>
  </si>
  <si>
    <t>RAD | 1.0g Rocket Fuel Live Resin w/Dab cart</t>
  </si>
  <si>
    <t>313062_1g___</t>
  </si>
  <si>
    <t>RAD | Galactic Giggles x Mango Kush Shatter [1g]</t>
  </si>
  <si>
    <t>310093_1g___</t>
  </si>
  <si>
    <t>RAD | Pink Kush Shatter [1g]</t>
  </si>
  <si>
    <t>310096_1g___</t>
  </si>
  <si>
    <t>RAD | Sour Diesel Shatter [1g]</t>
  </si>
  <si>
    <t>312022_1g___</t>
  </si>
  <si>
    <t>RAD | Sour Diesel THCa Live Diamonds [1g]</t>
  </si>
  <si>
    <t>310292_1g___</t>
  </si>
  <si>
    <t>RAD | Strawberry Alien Shatter [1g]</t>
  </si>
  <si>
    <t>105217_4x1g___</t>
  </si>
  <si>
    <t>Ripped | Rolls [4x1g]</t>
  </si>
  <si>
    <t>105393_30g___</t>
  </si>
  <si>
    <t>Ripped | Zone In</t>
  </si>
  <si>
    <t>105402_28x0.5g___</t>
  </si>
  <si>
    <t>Ripped | Zone In / Zone Out Pre-Roll</t>
  </si>
  <si>
    <t>105294_7g___</t>
  </si>
  <si>
    <t>Ripped | Zone In Milled [7g]</t>
  </si>
  <si>
    <t>105293_7g___</t>
  </si>
  <si>
    <t>Ripped | Zone Out</t>
  </si>
  <si>
    <t>105394_30g___</t>
  </si>
  <si>
    <t>305110_1g__</t>
  </si>
  <si>
    <t>Roilty  | Hawaiian Thunder Queen Distillate Vape 1g</t>
  </si>
  <si>
    <t>300659_1g__</t>
  </si>
  <si>
    <t>Roilty  | Henry Grape Ape Distillate Vape 1g</t>
  </si>
  <si>
    <t>317116_1g___</t>
  </si>
  <si>
    <t>Roilty  | Terpy Treasures Diamonds and Sauce</t>
  </si>
  <si>
    <t>317237_2g___</t>
  </si>
  <si>
    <t>Roilty | Blacksmith's Afghan Hash [2g]</t>
  </si>
  <si>
    <t>315112_1g___</t>
  </si>
  <si>
    <t>Roilty | Grape Galena Live Resin Reserve</t>
  </si>
  <si>
    <t>301002_2x0.5g___</t>
  </si>
  <si>
    <t>Roilty | Hawaiian Thunder &amp; Imperial Peach 510 Cart [2x0.5g]</t>
  </si>
  <si>
    <t>307064_1g___</t>
  </si>
  <si>
    <t>Roilty | Her Majesty's Melons 510 Cart [1g]</t>
  </si>
  <si>
    <t>310313_1g___</t>
  </si>
  <si>
    <t>Roilty | King's Kush Live Resin [1g]</t>
  </si>
  <si>
    <t>305078_1g___</t>
  </si>
  <si>
    <t>Roilty | Melon-Dramatic Strawberry 510 Cart [1g]</t>
  </si>
  <si>
    <t>315033_1g___</t>
  </si>
  <si>
    <t>Roilty | Queen Bee Kush Shatter [1g]</t>
  </si>
  <si>
    <t>305128_1g___</t>
  </si>
  <si>
    <t>Roilty | Roil Purple Berry Live Resin 510 Cart [1g]</t>
  </si>
  <si>
    <t>311013_1g___</t>
  </si>
  <si>
    <t>Roilty | Roil Wedding Shatter [1g]</t>
  </si>
  <si>
    <t>315034_2x0.5g___</t>
  </si>
  <si>
    <t>Roilty | Shatter: Pink Princess &amp; Roil Lemon Haze (2-pack) [2x0.5g]</t>
  </si>
  <si>
    <t>315152_1g___</t>
  </si>
  <si>
    <t>Roilty | White Knights Sugar Wax [1g]</t>
  </si>
  <si>
    <t>112023_3.5g___</t>
  </si>
  <si>
    <t>San Rafael ’71 | Electric Honeydew [3.5g]</t>
  </si>
  <si>
    <t>339046_4 Pack___</t>
  </si>
  <si>
    <t>San Rafael ’71 | Mondo Grapes Live Resin Soft Chews [4 pieces]</t>
  </si>
  <si>
    <t>112148_3x0.5g___</t>
  </si>
  <si>
    <t>San Rafael ’71 | Moon Berry [3x0.5g]</t>
  </si>
  <si>
    <t>112195_5x0.5g___</t>
  </si>
  <si>
    <t>San Rafael '71 | Black Jelly [5x0.5g]</t>
  </si>
  <si>
    <t>330064_4x4.3g___</t>
  </si>
  <si>
    <t>San Rafael '71 | Blaspberry Gummies [4 Pieces]</t>
  </si>
  <si>
    <t>339012_4 Pack___</t>
  </si>
  <si>
    <t>San Rafael '71 | OG Chemdawg Yellow Melon Live Resin Gummies  [4 Pack]</t>
  </si>
  <si>
    <t>100119_3.5g___</t>
  </si>
  <si>
    <t>San Rafael '71 | Pink Kush - 3.5g</t>
  </si>
  <si>
    <t>112194_5x0.5g___</t>
  </si>
  <si>
    <t>San Rafael '71 | PR Ponderosa Pine 5x0.5g</t>
  </si>
  <si>
    <t>339059_4 Pack___</t>
  </si>
  <si>
    <t>San Rafael '71 | Sour Blueberry Live Resin Gummies [4 Pack]</t>
  </si>
  <si>
    <t>330361_4x4.8g___</t>
  </si>
  <si>
    <t>San Rafael '71 | Sour Cherry &amp; Sour Peach Soft Chews [4 pieces]</t>
  </si>
  <si>
    <t>112192_3.5g___</t>
  </si>
  <si>
    <t>San Rafael '71 | SR Rotational 3.5g</t>
  </si>
  <si>
    <t>339013_4 Pack___</t>
  </si>
  <si>
    <t>San Rafael '71 | Tangerine Dream Cured Resin [4 Pack]</t>
  </si>
  <si>
    <t>333139_250ml___</t>
  </si>
  <si>
    <t>Sereno | Extra Virgin Olive Oil - CBD Infused</t>
  </si>
  <si>
    <t>111071_3.5g___</t>
  </si>
  <si>
    <t>Sheeesh! | Coffin Candy Flower (3.5g)</t>
  </si>
  <si>
    <t>111116 7x0.5g___</t>
  </si>
  <si>
    <t>Sheeesh! | Coffin Candy Pre-rolls (7x0.5g)</t>
  </si>
  <si>
    <t>104145_1x1g__</t>
  </si>
  <si>
    <t>Sheeesh! | Dia De Los Muertos Pre-Roll (1x1g)</t>
  </si>
  <si>
    <t>307180_0.95g___</t>
  </si>
  <si>
    <t>Sheeesh! | Double Apple Liquid Diamonds 510 Vape Cartridge (0.95g)</t>
  </si>
  <si>
    <t>110896_20x0.35g___</t>
  </si>
  <si>
    <t>Sheeesh! | Double Bubbs [20x0.35g]</t>
  </si>
  <si>
    <t>110833_3.5g___</t>
  </si>
  <si>
    <t>Sheeesh! | Double Bubbs [3.5g]</t>
  </si>
  <si>
    <t>110896_7x0.5g___</t>
  </si>
  <si>
    <t>Sheeesh! | Double Bubbs Pre-rolls (7x0.5g)</t>
  </si>
  <si>
    <t>317205_3x0.5g___</t>
  </si>
  <si>
    <t>Sheeesh! | Dubb Bubbs Cured Resin Infused [3x0.5g]</t>
  </si>
  <si>
    <t>110637_20x0.35g___</t>
  </si>
  <si>
    <t>Sheeesh! | Jungle Kush  (7x0.5g)</t>
  </si>
  <si>
    <t>111016_20x0.35g___</t>
  </si>
  <si>
    <t>Sheeesh! | Key Lime Pie [20x0.35g]</t>
  </si>
  <si>
    <t>111016_7x0.5g___</t>
  </si>
  <si>
    <t>Sheeesh! | Key Lime Pie [7x0.5g]</t>
  </si>
  <si>
    <t>307161_1g___</t>
  </si>
  <si>
    <t>Sheeesh! | Key Lime Slice 510 Thread Cart</t>
  </si>
  <si>
    <t>317223_5x0.5g___</t>
  </si>
  <si>
    <t>Sheeesh! | Key Lime Slice Cured Resin Infused [5x0.5g]</t>
  </si>
  <si>
    <t>315041_2g___</t>
  </si>
  <si>
    <t>Sheeesh! | O.G. Hash [2g]</t>
  </si>
  <si>
    <t>315085_1x1g___</t>
  </si>
  <si>
    <t>Sheeesh! | SMRF Infused [1x1g]</t>
  </si>
  <si>
    <t>315085 5x0.5g___</t>
  </si>
  <si>
    <t>Sheeesh! | SMRF Infused Pre-Roll (5x0.5g)</t>
  </si>
  <si>
    <t>108388_7x0.5g___</t>
  </si>
  <si>
    <t>Sheeesh! | Tranquilo [7x0.5g]</t>
  </si>
  <si>
    <t>307097_1g___</t>
  </si>
  <si>
    <t>Sheeesh! | Tranquilo 510 Cart [1g]</t>
  </si>
  <si>
    <t>108253_20x0.35g___</t>
  </si>
  <si>
    <t>Sheeesh! | Trop Cherry [20x0.35g]</t>
  </si>
  <si>
    <t>108253_2x1g___</t>
  </si>
  <si>
    <t>Sheeesh! | Trop Cherry [2x1g]</t>
  </si>
  <si>
    <t>108253_7x0.5g___</t>
  </si>
  <si>
    <t>Sheeesh! | Trop Cherry [7x0.5g]</t>
  </si>
  <si>
    <t>317142_3x0.5g___</t>
  </si>
  <si>
    <t>Sheeesh! | Trop Cherry Infused [3x0.5g]</t>
  </si>
  <si>
    <t>307071_1g__</t>
  </si>
  <si>
    <t>Sheeesh! | Trop Cherry Vape</t>
  </si>
  <si>
    <t>104145_7x0.5g___</t>
  </si>
  <si>
    <t>Sheeesh! Everyday | Dia De Los Muertos [7x0.5g]</t>
  </si>
  <si>
    <t>110448_1x1g___</t>
  </si>
  <si>
    <t>Skunk Pharm | Breath Stank Pre-Roll</t>
  </si>
  <si>
    <t>110603_1x1g___</t>
  </si>
  <si>
    <t>Skunk Pharm | Cluster Funk Pre-Roll</t>
  </si>
  <si>
    <t>110963_7g___</t>
  </si>
  <si>
    <t>Skunk Pharm | Orange Soda</t>
  </si>
  <si>
    <t>305232_1g___</t>
  </si>
  <si>
    <t>Smokestack | Blackberry Fume AIO</t>
  </si>
  <si>
    <t>305216_1g</t>
  </si>
  <si>
    <t xml:space="preserve">Smokestack | Cherry Bomb AIO </t>
  </si>
  <si>
    <t>108695_3.5g</t>
  </si>
  <si>
    <t>Smokestack | E85 x Zoap</t>
  </si>
  <si>
    <t>108706_7x0.5g</t>
  </si>
  <si>
    <t>Smokestack | E85 x Zoap Pre-Roll</t>
  </si>
  <si>
    <t>305219_1g</t>
  </si>
  <si>
    <t>Smokestack | Fruit Cup AIO</t>
  </si>
  <si>
    <t>108707_7x0.5g</t>
  </si>
  <si>
    <t>Smokestack | Gelato x Guava74 Pre-Roll</t>
  </si>
  <si>
    <t>108740_7g___</t>
  </si>
  <si>
    <t>Smokestack | Jealousy x Biscotti</t>
  </si>
  <si>
    <t>108755_7x0.5g___</t>
  </si>
  <si>
    <t>Smokestack | Jealousy x Biscotti Pre-Roll</t>
  </si>
  <si>
    <t>315301_1x1g___</t>
  </si>
  <si>
    <t>Smokestack | Peach Cobblestone Infused Pre-Roll</t>
  </si>
  <si>
    <t>315243_1.2g___</t>
  </si>
  <si>
    <t>Spectre | Alien OG Shatter 1.2g</t>
  </si>
  <si>
    <t>315242_1.2g___</t>
  </si>
  <si>
    <t>Spectre | MK Ultra Duo Pack 2 x 0.6g</t>
  </si>
  <si>
    <t>315289_1g___</t>
  </si>
  <si>
    <t>Spectre | Operation Orange Liquid Diamond Dabber 1g</t>
  </si>
  <si>
    <t>105325_14g___</t>
  </si>
  <si>
    <t>Starting Point! | Frenchy Macaroni</t>
  </si>
  <si>
    <t>108741_14g___</t>
  </si>
  <si>
    <t>Starting Point! | Moon Drifter [14g]</t>
  </si>
  <si>
    <t>105326_14g___</t>
  </si>
  <si>
    <t>Starting Point! | Star Chase [14g]</t>
  </si>
  <si>
    <t>108758_10x0.35g___</t>
  </si>
  <si>
    <t>Starting Point! | Star Chase Pre-Roll</t>
  </si>
  <si>
    <t>106635_7x0.5g___</t>
  </si>
  <si>
    <t>Tam Tams | Cherry Bloom 7x0.5g</t>
  </si>
  <si>
    <t>106977_7g_</t>
  </si>
  <si>
    <t>Tam Tams | Peppermint Frosty 7g</t>
  </si>
  <si>
    <t>106633_7g_</t>
  </si>
  <si>
    <t>Tam Tams | Tropical Milkshake 7g</t>
  </si>
  <si>
    <t>106835_7x0.5g___</t>
  </si>
  <si>
    <t>Tam Tams | Tropical Milkshake 7x0.5g</t>
  </si>
  <si>
    <t>309071_1.2g___</t>
  </si>
  <si>
    <t>Tasty's | Blue Raspberry 510 Cart [1.2g]</t>
  </si>
  <si>
    <t>319066_3x0.5g___</t>
  </si>
  <si>
    <t>Tasty's | Diamond Infused Taster Pack [3x0.5g]</t>
  </si>
  <si>
    <t>309079_1.2g___</t>
  </si>
  <si>
    <t>Tasty's | Grape 510 Cart [1.2g]</t>
  </si>
  <si>
    <t>309074_1.2g___</t>
  </si>
  <si>
    <t>Tasty's | Green Apple 510 Cart [1.2g]</t>
  </si>
  <si>
    <t>319067_3x0.5g___</t>
  </si>
  <si>
    <t>Tasty's | Green Apple Diamond Infused [3x0.5g]</t>
  </si>
  <si>
    <t>319064_3x0.5g___</t>
  </si>
  <si>
    <t>Tasty's | Honeydew Diamond Infused [3x0.5g]</t>
  </si>
  <si>
    <t>309082_1.2g___</t>
  </si>
  <si>
    <t>Tasty's | LycheePeach 510 Vape 1.2g</t>
  </si>
  <si>
    <t>309078_1.2g___</t>
  </si>
  <si>
    <t>Tasty's | Mango 510 Cart [1.2g]</t>
  </si>
  <si>
    <t>319063_3x0.5g___</t>
  </si>
  <si>
    <t>Tasty's | Mango Infused [3x0.5g]</t>
  </si>
  <si>
    <t>319065_3x0.5g___</t>
  </si>
  <si>
    <t>Tasty's | Melon Diamond Infused [3x0.5g]</t>
  </si>
  <si>
    <t>309075_1.2g___</t>
  </si>
  <si>
    <t>Tasty's | Peach 510 Cart [1.2g]</t>
  </si>
  <si>
    <t>319061_3x0.5g___</t>
  </si>
  <si>
    <t>Tasty's | Peach Infused [3x0.5g]</t>
  </si>
  <si>
    <t>309072_1.2g___</t>
  </si>
  <si>
    <t>Tasty's | Strawberry 510 Cart [1.2g]</t>
  </si>
  <si>
    <t>309080_1.2g___</t>
  </si>
  <si>
    <t>Tasty's | Strawberry Ice 510 Cart [1.2g]</t>
  </si>
  <si>
    <t>309076_1.2g___</t>
  </si>
  <si>
    <t>Tasty's | Tropical 510 Cart [1.2g]</t>
  </si>
  <si>
    <t>319062_3x0.5g___</t>
  </si>
  <si>
    <t>Tasty's | Tropical Infused Pre-Rolls [3x0.5g]</t>
  </si>
  <si>
    <t>309073_1.2g___</t>
  </si>
  <si>
    <t>Tasty's | Watermelon 510 Cart [1.2g]</t>
  </si>
  <si>
    <t>TBD | Liquid Imagination Live Resin Jumbo Jar</t>
  </si>
  <si>
    <t>TBD | Sour Cherry Live Resin Gummy 4 x 2.5mg</t>
  </si>
  <si>
    <t>TBD | Sour Peach Live Resin Gummies 4 x 2.5mg</t>
  </si>
  <si>
    <t>TBD | Strawberry Gary 7g</t>
  </si>
  <si>
    <t>TBD | Venom OG Jumbo Slab Shatter</t>
  </si>
  <si>
    <t>322017_355ml___</t>
  </si>
  <si>
    <t>TeaPot | Good Day Iced Tea Lemon Black Tea [355ml] *New*</t>
  </si>
  <si>
    <t>322018_355ml___</t>
  </si>
  <si>
    <t>TeaPot | Good Day Iced Tea Mango Green Tea [355ml] *New*</t>
  </si>
  <si>
    <t>325018_355ml___</t>
  </si>
  <si>
    <t>TeaPot | Good Evening Blackberry Rooibos [355ml]</t>
  </si>
  <si>
    <t>322019_355ml___</t>
  </si>
  <si>
    <t>TeaPot | Good Evening Iced Tea Blueberry Chamomile Tea [355ml] *New*</t>
  </si>
  <si>
    <t>327043_355ml___</t>
  </si>
  <si>
    <t>TeaPot | Lemon Black Tea &amp; CBD [355ml]</t>
  </si>
  <si>
    <t>327044_355ml___</t>
  </si>
  <si>
    <t>TeaPot | Lemonade Iced Tea [355ml]</t>
  </si>
  <si>
    <t>377092_355ml___</t>
  </si>
  <si>
    <t>Teapot | Rosin Infused Lemon Black Tea - 10 MG</t>
  </si>
  <si>
    <t>108046_1x1g___</t>
  </si>
  <si>
    <t>Terp Town Collective | Chunk Dawg [1x1g]</t>
  </si>
  <si>
    <t>108016_3.5g___</t>
  </si>
  <si>
    <t>Terp Town Collective | Chunk Dawg [3.5g]</t>
  </si>
  <si>
    <t>110374_3.5g___</t>
  </si>
  <si>
    <t>Terp Town Collective | Frosty Melonz [3.5g]</t>
  </si>
  <si>
    <t>110447_1x1g___</t>
  </si>
  <si>
    <t>Terp Town Collective | Frosty Melonz Pre-Roll</t>
  </si>
  <si>
    <t>110331_1x1g___</t>
  </si>
  <si>
    <t>Terp Town Collective | Lazer Wolf [1x1g]</t>
  </si>
  <si>
    <t>110962_3.5g___</t>
  </si>
  <si>
    <t>Terp Town Collective | Queen of Tartz [3.5g]</t>
  </si>
  <si>
    <t>110758_1x1g___</t>
  </si>
  <si>
    <t>Terp Town Collective | Sun of a Peach [1x1g]</t>
  </si>
  <si>
    <t>110678_3.5g___</t>
  </si>
  <si>
    <t>Terp Town Collective | Sun of a Peach [3.5g]</t>
  </si>
  <si>
    <t>The Drip</t>
  </si>
  <si>
    <t>The Drip | Astro Gas [3.5g]</t>
  </si>
  <si>
    <t>105320_3x0.5g___</t>
  </si>
  <si>
    <t>The Drip | Astro Gas [3x0.5g]</t>
  </si>
  <si>
    <t>The Drip | Candy Gas [14g]</t>
  </si>
  <si>
    <t>The Drip | Flavour Club [3.5g]</t>
  </si>
  <si>
    <t>105319_3x0.5g___</t>
  </si>
  <si>
    <t>The Drip | Flavour Club [3x0.5g]</t>
  </si>
  <si>
    <t>106212_28g___</t>
  </si>
  <si>
    <t>Thumbs Up | Day &amp; Night [28g]</t>
  </si>
  <si>
    <t>106039_3x0.5g___</t>
  </si>
  <si>
    <t>Thumbs Up | Dozers [3x0.5g]</t>
  </si>
  <si>
    <t>106040_7g___</t>
  </si>
  <si>
    <t>Thumbs Up | Fresh Grind Cake Mix [7g]</t>
  </si>
  <si>
    <t>105303_14g___</t>
  </si>
  <si>
    <t>Thumbs Up | Frosted Fruit Cake x Sunset Sherb [14g]</t>
  </si>
  <si>
    <t>105136_14g___</t>
  </si>
  <si>
    <t>Thumbs Up | Gelato 41 x Triangle Kush [14g]</t>
  </si>
  <si>
    <t>105308_5x0.7g___</t>
  </si>
  <si>
    <t>Thumbs Up | High Fives Indica Pre-Roll</t>
  </si>
  <si>
    <t>105307_5x0.7g___</t>
  </si>
  <si>
    <t>Thumbs Up | High Fives Sativa Pre-Roll</t>
  </si>
  <si>
    <t>105142_1x1g___</t>
  </si>
  <si>
    <t>Thumbs Up | Pink Cookies x Kush Mints [1x1g]</t>
  </si>
  <si>
    <t>105213_14g___</t>
  </si>
  <si>
    <t>Thumbs Up | Sunset Sherb x Thin Mint Cookies [14g]</t>
  </si>
  <si>
    <t>103771_3.5g___</t>
  </si>
  <si>
    <t>Thumbs Up Brand | Pink Cookies x Kush Mints [3.5g]</t>
  </si>
  <si>
    <t>106491_1x0.5g___</t>
  </si>
  <si>
    <t>Truro | Caps Junky [1x0.5g]</t>
  </si>
  <si>
    <t>106491_5x0.5g___</t>
  </si>
  <si>
    <t>Truro | Caps Junky [5x0.5g]</t>
  </si>
  <si>
    <t>106490_7g___</t>
  </si>
  <si>
    <t>Truro | Caps Junky [7g]</t>
  </si>
  <si>
    <t>106491_2x1g___</t>
  </si>
  <si>
    <t>Truro | Caps Junky 2x1g Pre-Rolls</t>
  </si>
  <si>
    <t>313193_1x1g___</t>
  </si>
  <si>
    <t>Truro | Caps Junky Bubble Infused [1x1g]</t>
  </si>
  <si>
    <t>106307_1x0.5g___</t>
  </si>
  <si>
    <t>Truro | Donair Kush [1x0.5g]</t>
  </si>
  <si>
    <t>106306_3.5g___</t>
  </si>
  <si>
    <t>TRURO | Donair Kush [3.5g]</t>
  </si>
  <si>
    <t>106307_5x0.5g___</t>
  </si>
  <si>
    <t>Truro | Donair Kush [5x0.5g]</t>
  </si>
  <si>
    <t>106357_1X0.5g___</t>
  </si>
  <si>
    <t>Truro | Jealousy x Apples &amp; Bananas [1x0.5g]</t>
  </si>
  <si>
    <t>106357_5X0.5g___</t>
  </si>
  <si>
    <t>Truro | Jealousy x Apples &amp; Bananas [5x0.5g]</t>
  </si>
  <si>
    <t>106357_2x1g___</t>
  </si>
  <si>
    <t>Truro | Jealousy x Apples &amp; Bananas 2x1g Pre-Rolls</t>
  </si>
  <si>
    <t>107015_5X0.5g___</t>
  </si>
  <si>
    <t>Truro | Lemon Up [5x0.5g]</t>
  </si>
  <si>
    <t>106587_1x0.5g___</t>
  </si>
  <si>
    <t>Truro | Sleeping With The Stars [1x0.5g]</t>
  </si>
  <si>
    <t>106197_3.5g___</t>
  </si>
  <si>
    <t>Truro | Titanimal [3.5g]</t>
  </si>
  <si>
    <t>313103_1x0.5g___</t>
  </si>
  <si>
    <t>TRURO | Titanimal Bubble Infused [1x0.5g]</t>
  </si>
  <si>
    <t>106588_3x0.5g___</t>
  </si>
  <si>
    <t>TRURO | Tres Dawg x I-95 [3x0.5g]</t>
  </si>
  <si>
    <t>307184_0.95g___</t>
  </si>
  <si>
    <t>Tweed  | Blood Orange Kush Liquid Diamonds 510 Cart</t>
  </si>
  <si>
    <t>111033_100 caps___</t>
  </si>
  <si>
    <t>TWEED  | Mega Pack THC:CBD 1:1</t>
  </si>
  <si>
    <t>103172_28g___</t>
  </si>
  <si>
    <t>Tweed | Kush Mints - Flower [28g]</t>
  </si>
  <si>
    <t>110713_14g___</t>
  </si>
  <si>
    <t>Tweed | Kush Mints [14g]</t>
  </si>
  <si>
    <t>103107_3.5g___</t>
  </si>
  <si>
    <t>Tweed | Kush Mints [3.5g]</t>
  </si>
  <si>
    <t>110791_100 caps___</t>
  </si>
  <si>
    <t>Tweed | Mega Pack CBD 50mg X 100 [100 Caps]</t>
  </si>
  <si>
    <t>110502_100 caps___</t>
  </si>
  <si>
    <t>Tweed | Mega Pack THC [100 Caps]</t>
  </si>
  <si>
    <t>106897_30ml___</t>
  </si>
  <si>
    <t>TYTAN  | 2:1 THC:CBG Groove Drops - Citrus</t>
  </si>
  <si>
    <t>303171_2g___</t>
  </si>
  <si>
    <t>TYTAN  | 3:2 THC:CBD Eaze AIO - Lychee Breeze</t>
  </si>
  <si>
    <t>303159_2g___</t>
  </si>
  <si>
    <t>TYTAN  | 3:2 THC:CBG Groove AIO - Guava-Mango Tango</t>
  </si>
  <si>
    <t>106754_100 caps___</t>
  </si>
  <si>
    <t>TYTAN  | THC Vibe Caps 1000</t>
  </si>
  <si>
    <t>106755_30ml___</t>
  </si>
  <si>
    <t>TYTAN  | THC Vibe Drops - Melon</t>
  </si>
  <si>
    <t>106843_30ml___</t>
  </si>
  <si>
    <t>TYTAN Dope Drops | 2:1 THC:CBN Chill Drops Grape [30ml]</t>
  </si>
  <si>
    <t>303172_1.2g___</t>
  </si>
  <si>
    <t>TYTAN Mega Effects | 1000 Mg THC Vibe AIO Jungle Jive Disposable [1.2g]</t>
  </si>
  <si>
    <t>313068_1x1g___</t>
  </si>
  <si>
    <t>Weed Me | 420mg Triple Infused [1x1g]</t>
  </si>
  <si>
    <t>105306_3x0.5g___</t>
  </si>
  <si>
    <t>Weed Me | Bermuda Triangle [3x0.5g]</t>
  </si>
  <si>
    <t>102840_3.5g___</t>
  </si>
  <si>
    <t>Weed Me | Blue Iguana [3.5g]</t>
  </si>
  <si>
    <t>102383_3x0.5g___</t>
  </si>
  <si>
    <t>Weed Me | Blue Iguana [3x0.5g]</t>
  </si>
  <si>
    <t>106211_28g___</t>
  </si>
  <si>
    <t>Weed Me | Cakelicious [28g]</t>
  </si>
  <si>
    <t>102384_6x0.5g___</t>
  </si>
  <si>
    <t>Weed Me | Cakelicious [6x0.5g]</t>
  </si>
  <si>
    <t>105403_3x0.5g___</t>
  </si>
  <si>
    <t>Weed Me | Cashmere [3x0.5g]</t>
  </si>
  <si>
    <t>105143_5x1g___</t>
  </si>
  <si>
    <t>Weed Me | Classics Pre-Roll</t>
  </si>
  <si>
    <t>313003_10x0.25g___</t>
  </si>
  <si>
    <t>Weed Me | Diamond District  - Infused Pre-Rolls [10x0.25g]</t>
  </si>
  <si>
    <t>313067_3x0.5g___</t>
  </si>
  <si>
    <t>Weed Me | Diamond District - Indica Infused Pre-Roll</t>
  </si>
  <si>
    <t>310428_3x0.5g___</t>
  </si>
  <si>
    <t>Weed Me | Diamond District Sativa Infused [3x0.5g]</t>
  </si>
  <si>
    <t>105133_28g___</t>
  </si>
  <si>
    <t>Weed Me | Fruitlicious</t>
  </si>
  <si>
    <t>105057_6x0.5g___</t>
  </si>
  <si>
    <t>Weed Me | Fruitlicious Pre-Roll</t>
  </si>
  <si>
    <t>105397_14g___</t>
  </si>
  <si>
    <t>Weed Me | Fruity Pleasure</t>
  </si>
  <si>
    <t>105396_14g___</t>
  </si>
  <si>
    <t>Weed Me | Gassy Treasure</t>
  </si>
  <si>
    <t>105396_7g___</t>
  </si>
  <si>
    <t>106047_3x0.5g___</t>
  </si>
  <si>
    <t>Weed Me | Goliath - Pre-Rolls [3x0.5g]</t>
  </si>
  <si>
    <t>105216_3x0.5g___</t>
  </si>
  <si>
    <t>Weed Me | Grape Galena [3x0.5g]</t>
  </si>
  <si>
    <t>103760_3x0.5g___</t>
  </si>
  <si>
    <t>Weed Me | Haze Quads [3x0.5g]</t>
  </si>
  <si>
    <t>101780_3x0.5g___</t>
  </si>
  <si>
    <t>Weed Me | Ice Cream Cake [3x0.5g]</t>
  </si>
  <si>
    <t>106057_6x0.5g___</t>
  </si>
  <si>
    <t>Weed Me | Indica 20% Plus [6x0.5g]</t>
  </si>
  <si>
    <t>103761_3x0.5g___</t>
  </si>
  <si>
    <t>Weed Me | Kush Quads [3x0.5g]</t>
  </si>
  <si>
    <t>105138_10x0.35g___</t>
  </si>
  <si>
    <t>Weed Me | Layer Cheesecake [10x0.35g]</t>
  </si>
  <si>
    <t>101322_3x0.5g___</t>
  </si>
  <si>
    <t>Weed Me | Lemon Z [3x0.5g]</t>
  </si>
  <si>
    <t>101907_1g___</t>
  </si>
  <si>
    <t>Weed Me | Mandarin Cookie [1g]</t>
  </si>
  <si>
    <t>105215_3x0.5g___</t>
  </si>
  <si>
    <t>Weed Me | Maple Rntz [3x0.5g]</t>
  </si>
  <si>
    <t>105211_28g___</t>
  </si>
  <si>
    <t>Weed Me | Ontario's Own Indica</t>
  </si>
  <si>
    <t>105212_28g___</t>
  </si>
  <si>
    <t>Weed Me | Ontario's Own Sativa [28g]</t>
  </si>
  <si>
    <t>105342_3x0.5g___</t>
  </si>
  <si>
    <t>Weed Me | Permanent Marker [3x0.5g]</t>
  </si>
  <si>
    <t>103150_14g___</t>
  </si>
  <si>
    <t>Weed Me | Sativa 20% Plus [14g]</t>
  </si>
  <si>
    <t>103271_1x1g___</t>
  </si>
  <si>
    <t>Weed Me | Scotti's Cake Pre-Roll</t>
  </si>
  <si>
    <t>300398_1g___</t>
  </si>
  <si>
    <t>Weed Me | Wedding Cake 510 Cart [1g]</t>
  </si>
  <si>
    <t>302037_1g___</t>
  </si>
  <si>
    <t>Weed Me | Yuzu 510 Cart [1g]</t>
  </si>
  <si>
    <t>106057_5x1g___</t>
  </si>
  <si>
    <t>Weed Me Grind | Indica 20 Plus Pre-Roll</t>
  </si>
  <si>
    <t>103100_14g___</t>
  </si>
  <si>
    <t>Weed Me Grind | Indica 20% Plus [14g]</t>
  </si>
  <si>
    <t>103495_14g___</t>
  </si>
  <si>
    <t>Weed Me Grind | Indica 30 Plus [14g]</t>
  </si>
  <si>
    <t>106220_10x0.35g___</t>
  </si>
  <si>
    <t>Weed Me Grind | INDICA/SATIVA 30% PLUS [10x0.35g]</t>
  </si>
  <si>
    <t>313070_1x3g___</t>
  </si>
  <si>
    <t>Weed Me Grind | Infused Blunt [1x3g]</t>
  </si>
  <si>
    <t>103270_5x1g___</t>
  </si>
  <si>
    <t>Weed Me Grind | Sativa 20 Plus Pre-Roll</t>
  </si>
  <si>
    <t>103270_10x0.35g___</t>
  </si>
  <si>
    <t>Weed Me Grind | Sativa 20% Plus [10x0.35g]</t>
  </si>
  <si>
    <t>103496_14g___</t>
  </si>
  <si>
    <t>Weed Me Grind | Sativa 30 Plus [14g]</t>
  </si>
  <si>
    <t>105295_7g___</t>
  </si>
  <si>
    <t>Weed Me Limited Batch | Bermuda Triangle</t>
  </si>
  <si>
    <t>105395_7g___</t>
  </si>
  <si>
    <t>Weed Me Limited Batch | Lemon Shortcake</t>
  </si>
  <si>
    <t>105209_7g___</t>
  </si>
  <si>
    <t>Weed Me Limited Batch | Maple Rntz [7g]</t>
  </si>
  <si>
    <t>105296_7g___</t>
  </si>
  <si>
    <t>Weed Me Limited Batch | Medellin</t>
  </si>
  <si>
    <t>302208_1g___</t>
  </si>
  <si>
    <t>Weed Me Max | Get Down Live Resin 510 Thread Cartridge</t>
  </si>
  <si>
    <t>302207_1g___</t>
  </si>
  <si>
    <t>Weed Me Max | Get Up Live Resin 510 Cart [1g]</t>
  </si>
  <si>
    <t>312153_3x0.5g___</t>
  </si>
  <si>
    <t>Weed Me Max | Grape Fizz Infused Pre-Roll</t>
  </si>
  <si>
    <t>302117_1g___</t>
  </si>
  <si>
    <t>Weed Me Max | Honey Berry Blast 510 Cart [1g]</t>
  </si>
  <si>
    <t>312028_3x0.5g___</t>
  </si>
  <si>
    <t>Weed Me Max | Liquid Diamond Grape Gas Infused Pre-Roll [3x0.5g]</t>
  </si>
  <si>
    <t>312029_3x0.5g___</t>
  </si>
  <si>
    <t>Weed Me Max | Liquid Diamonds Pumpkin Spice Infused Pre-Roll [3x0.5g]</t>
  </si>
  <si>
    <t>302076_1g___</t>
  </si>
  <si>
    <t>Weed Me Max | Sweet Strawberry 510 Cart [1g]</t>
  </si>
  <si>
    <t>312072_3x0.5g___</t>
  </si>
  <si>
    <t>Weed Me Max | Sweet Strawberry Infused Pre-Roll [3x0.5g]</t>
  </si>
  <si>
    <t>105219_3x0.5g___</t>
  </si>
  <si>
    <t>WINK | Craft Animal Face Blunts [3x0.5g]</t>
  </si>
  <si>
    <t>105298_3.5g___</t>
  </si>
  <si>
    <t>WINK | Gas Nasty (BMS x GMO) [3.5g]</t>
  </si>
  <si>
    <t>106221_1x1g___</t>
  </si>
  <si>
    <t>WINK | Grape Galena Blunt [1x1g]</t>
  </si>
  <si>
    <t>312108_1x2g___</t>
  </si>
  <si>
    <t>WINK | Melon Driver Cannagar Infused Pre-Roll [1x2g]</t>
  </si>
  <si>
    <t>105404_1x1g___</t>
  </si>
  <si>
    <t>WINK | Rainbow Sherb Blunt [1x1g]</t>
  </si>
  <si>
    <t>302287_1g___</t>
  </si>
  <si>
    <t>XPLOR | Alien Limeade 510 Cart [1g]</t>
  </si>
  <si>
    <t>309617_1g___</t>
  </si>
  <si>
    <t>XPLOR | Beast Berry 510 Cart [1g]</t>
  </si>
  <si>
    <t>302285_1G___</t>
  </si>
  <si>
    <t>XPLOR | Beast Berry Disposables [1g]</t>
  </si>
  <si>
    <t>309618_1g___</t>
  </si>
  <si>
    <t>XPLOR | Grapple Jacks OG 510 Cart [1g]</t>
  </si>
  <si>
    <t>105559_2x1g___</t>
  </si>
  <si>
    <t>XPLOR | Indica [2x1g]</t>
  </si>
  <si>
    <t>105559_1x1g___</t>
  </si>
  <si>
    <t>XPLOR | Indica Pre-Roll 1x1g</t>
  </si>
  <si>
    <t>309012_1g___</t>
  </si>
  <si>
    <t>XPLOR | Jungle Fruit 510 Cart [1g]</t>
  </si>
  <si>
    <t>303150_1g___</t>
  </si>
  <si>
    <t>XPLOR | Jungle Fruit Disposables [1g]</t>
  </si>
  <si>
    <t>309045_1g___</t>
  </si>
  <si>
    <t>XPLOR | Nana's Jam 510 Cart [1g]</t>
  </si>
  <si>
    <t>302286_1g___</t>
  </si>
  <si>
    <t>XPLOR | Nana's Jam Disposable [1g]</t>
  </si>
  <si>
    <t>309537_1g___</t>
  </si>
  <si>
    <t>XPLOR | Rainbow Razz 510 Cart [1g]</t>
  </si>
  <si>
    <t>303161_1g___</t>
  </si>
  <si>
    <t>XPLOR | Rainbow Razz Disposable [1g]</t>
  </si>
  <si>
    <t>309013_1g___</t>
  </si>
  <si>
    <t>XPLOR | Red Hawaiian 510 Cart [1g]</t>
  </si>
  <si>
    <t>303162_1g___</t>
  </si>
  <si>
    <t>XPLOR | Red Hawaiian Disposable [1g]</t>
  </si>
  <si>
    <t>105560_2x1g___</t>
  </si>
  <si>
    <t>XPLOR | Sativa [2x1g]</t>
  </si>
  <si>
    <t>105560_1x1g___</t>
  </si>
  <si>
    <t>XPLOR | Sativa Pre-Roll 1x1g</t>
  </si>
  <si>
    <t>303187_1g___</t>
  </si>
  <si>
    <t>XPLOR | Strawberry Cyclone 510 Cart [1g]</t>
  </si>
  <si>
    <t>305258_1g___</t>
  </si>
  <si>
    <t xml:space="preserve">XPLOR | Tropical Rush 1g Vape Cartridge </t>
  </si>
  <si>
    <t>302288_1g___</t>
  </si>
  <si>
    <t>XPLOR | Unicorn Blood 510 Cart [1g]</t>
  </si>
  <si>
    <t>303194_1g___</t>
  </si>
  <si>
    <t>XPLOR | Unicorn Blood Disposable [1g]</t>
  </si>
  <si>
    <t>303214_1g___</t>
  </si>
  <si>
    <t>XPLOR | Watermelon G Bear 510</t>
  </si>
  <si>
    <t>313186_1x1g___</t>
  </si>
  <si>
    <t>XPLOR Level X | Alien Limeade Distillate Infused [1x1g]</t>
  </si>
  <si>
    <t>313296_1x1g___</t>
  </si>
  <si>
    <t>XPLOR LEVEL X | Beast Berry Distillate Infused [1x1g]</t>
  </si>
  <si>
    <t>312266_1x1g___</t>
  </si>
  <si>
    <t>XPLOR Level X | Strawberry Cyclone Distillate Infused [1x1g]</t>
  </si>
  <si>
    <t>312265_1x1g___</t>
  </si>
  <si>
    <t>XPLOR Level X | Unicorn Blood Distillate Infused [1x1g]</t>
  </si>
  <si>
    <t>313233_1x1g___</t>
  </si>
  <si>
    <t>XPLOR Level X | Watermelon G-Bear Distillate Infused [1x1g]</t>
  </si>
  <si>
    <t>307094_1g___</t>
  </si>
  <si>
    <t>Zest Cannabis | Banana RNTZ Liquid Diamond 510 Cart [1g]</t>
  </si>
  <si>
    <t>305039_1g___</t>
  </si>
  <si>
    <t>Zest Cannabis | Cherry Blast Shatter &amp; Liquid Diamond 510 Cart [1g]</t>
  </si>
  <si>
    <t>311031_5x0.5g___</t>
  </si>
  <si>
    <t>Zest Cannabis | Melon Haze Live Resin &amp; Diamond Infused Pre-Roll</t>
  </si>
  <si>
    <t> 300752_1g__</t>
  </si>
  <si>
    <t>Zest Cannabis | Pink Lemon Diamond 510 Cartridge</t>
  </si>
  <si>
    <t>317169_5x0.5g___</t>
  </si>
  <si>
    <t>Zest Cannabis | Pink Lemon Shatter Infused Pre-Roll</t>
  </si>
  <si>
    <t>307065_1g___</t>
  </si>
  <si>
    <t>Zest Cannabis | Tropical Fruit Basket Liquid Diamond 510 Thread Cartridge</t>
  </si>
  <si>
    <t>Zach Holle</t>
  </si>
  <si>
    <t>zachary.holle@thecronosgroup.com</t>
  </si>
  <si>
    <t>7% on COGS - Billed at Flat Rate of $3,600</t>
  </si>
  <si>
    <t>Our oldest LP agreement</t>
  </si>
  <si>
    <t>Based on maintaining a minimum of Cronos products (6%)</t>
  </si>
  <si>
    <t>Zach wants to increase promotions, LTOs, sales contests, etc.</t>
  </si>
  <si>
    <t>10 market share by end of march</t>
  </si>
  <si>
    <t>true ups - AGCO flags varying bills</t>
  </si>
  <si>
    <t>Description</t>
  </si>
  <si>
    <t>Competetive Data Fees</t>
  </si>
  <si>
    <t>Wonder Boom speakers spinach branded</t>
  </si>
  <si>
    <t>LTO and True Ups</t>
  </si>
  <si>
    <t>tradiotional pre-roll</t>
  </si>
  <si>
    <t>separate</t>
  </si>
  <si>
    <t>Staff Incentive</t>
  </si>
  <si>
    <t>8 speakers - 1 per store</t>
  </si>
  <si>
    <t>20-25% dip with other stores</t>
  </si>
  <si>
    <t>Lord Jones</t>
  </si>
  <si>
    <t>Peace Naturals</t>
  </si>
  <si>
    <t>Peace Naturals Project Inc.</t>
  </si>
  <si>
    <t>4491 Concession Rd 12
Stayner, ON L0M 1S0</t>
  </si>
  <si>
    <t>Method</t>
  </si>
  <si>
    <t>e-Transfer</t>
  </si>
  <si>
    <t>$4-500 max staff incentive</t>
  </si>
  <si>
    <t>10% wholesale - Pre-Rolls</t>
  </si>
  <si>
    <t>FIKA - $99 ounce program but no LTOs on higher price items</t>
  </si>
  <si>
    <t>Higher $ monthly needs higher commitment and accountability</t>
  </si>
  <si>
    <t>Kassandra Steenhuis</t>
  </si>
  <si>
    <t>kassandra.steenhuis@decibelcc.com</t>
  </si>
  <si>
    <t>Henry Kristofferson</t>
  </si>
  <si>
    <t>henry.kristofferson@decibelcc.com</t>
  </si>
  <si>
    <t>Henry passing on to Kassandra</t>
  </si>
  <si>
    <t>General Admission December Pre-Roll Ultra Infused Discount</t>
  </si>
  <si>
    <t>Asked about our website - wants sale on our website visible</t>
  </si>
  <si>
    <t>Standard Issue - Budget Brand introduced in the New Year. General Admission identical distilate and distilate pre-rolls. Basic flavours, same hardware</t>
  </si>
  <si>
    <t>$2.50 rebate per unit on the diamond infused base don Load In, focus on single strains</t>
  </si>
  <si>
    <t>Standard Issue</t>
  </si>
  <si>
    <t>- 4% kick back</t>
  </si>
  <si>
    <t>- Bring in listings as they drop</t>
  </si>
  <si>
    <t>- each store has the whole line up</t>
  </si>
  <si>
    <t>- 2 cases per store per SKU, we'll talk after for a new per %</t>
  </si>
  <si>
    <t>- 4% on Liquid Diamond AIO Disposable</t>
  </si>
  <si>
    <t xml:space="preserve">   - 2 cases per store mix and match</t>
  </si>
  <si>
    <t>- $2.50/unit on Liquid Diamond Infused Pre-Rolls</t>
  </si>
  <si>
    <t xml:space="preserve">   - No promo needed</t>
  </si>
  <si>
    <t>- 4% on Distillate Infused Pre-Roll [5 Pack]</t>
  </si>
  <si>
    <t>10% minimum purchase 5 cases per store</t>
  </si>
  <si>
    <t>qwest 7g, GA 510 (excluding tiger blood), GA ultra preroll (including tiger blood)</t>
  </si>
  <si>
    <t>on top</t>
  </si>
  <si>
    <t>Now - June 12</t>
  </si>
  <si>
    <t>Load in</t>
  </si>
  <si>
    <t>3 cases min can be included on the original offer froma while ago</t>
  </si>
  <si>
    <t>top 20% for decibel</t>
  </si>
  <si>
    <t>pilot product, , holds any GA</t>
  </si>
  <si>
    <t>Staff concert tickts</t>
  </si>
  <si>
    <t>Qwest</t>
  </si>
  <si>
    <t>Blendcraft</t>
  </si>
  <si>
    <t>VOX</t>
  </si>
  <si>
    <t>Standard Issue - NEW</t>
  </si>
  <si>
    <t>Faster if in - store</t>
  </si>
  <si>
    <t>Kayt Blanchard</t>
  </si>
  <si>
    <t>kayt@thesundaymarket.com</t>
  </si>
  <si>
    <t>705-345-6510</t>
  </si>
  <si>
    <t>NOT an LTO</t>
  </si>
  <si>
    <t>liquid diamond full spec 510 extracts in the fall?</t>
  </si>
  <si>
    <t>rosin next year</t>
  </si>
  <si>
    <t>Price drop in Sep</t>
  </si>
  <si>
    <t>What we do with that discount is up to us, they offer to everyone</t>
  </si>
  <si>
    <t>Divvy, lower end of the menu</t>
  </si>
  <si>
    <t>Platinum</t>
  </si>
  <si>
    <t>Oddball</t>
  </si>
  <si>
    <t>Emblem Cannabis Corp.</t>
  </si>
  <si>
    <t>Unknown</t>
  </si>
  <si>
    <t>ap.emblem@redwhitebloom.com Rich@thesundaymarket.com kayt@thesundaymarket.com mikey@thesundaymarket.com</t>
  </si>
  <si>
    <t>% of Wholesale Purchases</t>
  </si>
  <si>
    <t>Ounces [28g]</t>
  </si>
  <si>
    <t>Hash [2g]</t>
  </si>
  <si>
    <t>Cropped [14g]</t>
  </si>
  <si>
    <t>Cropped [7g]</t>
  </si>
  <si>
    <t>All-in-One Disposables [1g]</t>
  </si>
  <si>
    <t>510 Carts [1g]</t>
  </si>
  <si>
    <t>Soft Chews [5 pieces]</t>
  </si>
  <si>
    <t>Roll Ups [1x0.5g]</t>
  </si>
  <si>
    <t>Roll Ups [1x1g]</t>
  </si>
  <si>
    <t>Roll Ups [2x1g]</t>
  </si>
  <si>
    <t>Strain Specific [3x0.5g]</t>
  </si>
  <si>
    <t>ALL Strains [12x0.35g]</t>
  </si>
  <si>
    <t>EQ0PR1BB</t>
  </si>
  <si>
    <t>Divvy | Black Widow CBD [3x0.5g]</t>
  </si>
  <si>
    <t>LCTLEF03</t>
  </si>
  <si>
    <t>Divvy | Blueberry [12x0.35g]</t>
  </si>
  <si>
    <t>G27JFHGA</t>
  </si>
  <si>
    <t>Divvy | Blueberry [28g]</t>
  </si>
  <si>
    <t>QHRGXKZY</t>
  </si>
  <si>
    <t>Divvy | Blueberry [3x0.5g]</t>
  </si>
  <si>
    <t>3N517N50</t>
  </si>
  <si>
    <t>Divvy | Blueberry Hash [2g]</t>
  </si>
  <si>
    <t>0VMYR5KN</t>
  </si>
  <si>
    <t>Divvy | Cropped Indica Harvest [14g]</t>
  </si>
  <si>
    <t>VBXPN3RB</t>
  </si>
  <si>
    <t>Divvy | Cropped Indica Harvest [7g]</t>
  </si>
  <si>
    <t>2ECWW7TL</t>
  </si>
  <si>
    <t>Divvy | Cropped Sativa Harvest [14g]</t>
  </si>
  <si>
    <t/>
  </si>
  <si>
    <t>Divvy | Cropped Sativa Harvest [7g]</t>
  </si>
  <si>
    <t>MPXWWDCG</t>
  </si>
  <si>
    <t>Divvy | Flo  [12x0.35g]</t>
  </si>
  <si>
    <t>MKH5PC65</t>
  </si>
  <si>
    <t>Divvy | Hash [2g]</t>
  </si>
  <si>
    <t>EZYPJAAN</t>
  </si>
  <si>
    <t>Divvy | Nebula II CBD [12x0.35g]</t>
  </si>
  <si>
    <t>0TADGYVK</t>
  </si>
  <si>
    <t>Divvy | Pineapple Nuken [12x0.35g]</t>
  </si>
  <si>
    <t>TXAE0U3P</t>
  </si>
  <si>
    <t>Divvy | Pineapple Nuken [28g]</t>
  </si>
  <si>
    <t>ZQMX23H4</t>
  </si>
  <si>
    <t>Divvy | Pineapple Nuken [3x0.5g]</t>
  </si>
  <si>
    <t>Divvy | Roll Up Indica [1x0.5g]</t>
  </si>
  <si>
    <t>Divvy | Roll Up Indica [1x1g]</t>
  </si>
  <si>
    <t>Divvy | Roll Up Indica [2x1g]</t>
  </si>
  <si>
    <t>PYY4XH3R</t>
  </si>
  <si>
    <t>Divvy | Roll Up Sativa [1x0.5g]</t>
  </si>
  <si>
    <t>Divvy | Roll Up Sativa [1x1g]</t>
  </si>
  <si>
    <t>Divvy | Roll Up Sativa [2x1g]</t>
  </si>
  <si>
    <t>M2Z6QL26</t>
  </si>
  <si>
    <t>Divvy | Sour Kush [12x0.35g]</t>
  </si>
  <si>
    <t>GQ145VN0</t>
  </si>
  <si>
    <t>Divvy | Sour Kush [28g]</t>
  </si>
  <si>
    <t>38PLY2Q7</t>
  </si>
  <si>
    <t>Platinum | BLU Disposable Vape Disposable [1g]</t>
  </si>
  <si>
    <t>YKERQ3FY</t>
  </si>
  <si>
    <t>Platinum | Blue Raz Indica Gummies [5 Pack]</t>
  </si>
  <si>
    <t>ZLNB0N0C</t>
  </si>
  <si>
    <t>Platinum | Fruity OG 510 Cart [1g]</t>
  </si>
  <si>
    <t>T58UER44</t>
  </si>
  <si>
    <t>Platinum | Grape Valley Kush 510 Cart [1g]</t>
  </si>
  <si>
    <t>P7L75T3E</t>
  </si>
  <si>
    <t>Platinum | Green Apple Balanced THC:CBD Gummies [5 Pack]</t>
  </si>
  <si>
    <t>NM3Y87DK</t>
  </si>
  <si>
    <t>Platinum | Guava Haze 510 Cart [1g]</t>
  </si>
  <si>
    <t>Platinum | Honeydew Balanced THC:CBD Sativa All-In-One Disposable [1g]</t>
  </si>
  <si>
    <t>Platinum | Lemon Lime CBD 510 Cart [1g]</t>
  </si>
  <si>
    <t>WJYR80V6</t>
  </si>
  <si>
    <t>Platinum | Pink Lemonade All-In-One Disposable [1g]</t>
  </si>
  <si>
    <t>B775BL3B</t>
  </si>
  <si>
    <t>Platinum | Poppin' Peach 510 Cart [1g]</t>
  </si>
  <si>
    <t>Z0NL3MCL</t>
  </si>
  <si>
    <t>Platinum | PurpleBurst All-In-One Disposable [1g]</t>
  </si>
  <si>
    <t>T5TGQ6WY</t>
  </si>
  <si>
    <t>Platinum | Strawberry Hybrid Gummies [5 pieces]</t>
  </si>
  <si>
    <t>KBDZ8J2X</t>
  </si>
  <si>
    <t>Platinum | Twisted Tropics 510 Cart [1g]</t>
  </si>
  <si>
    <t>FG0AX10P</t>
  </si>
  <si>
    <t>Platinum | Watermelon Sugr Disposables [1g]</t>
  </si>
  <si>
    <t>Y0U2W3L7</t>
  </si>
  <si>
    <t>Platinum Vape | Limonade Disposable Vape Pen [1g]</t>
  </si>
  <si>
    <t>Hertiage Cannabis</t>
  </si>
  <si>
    <t>AJ (Alyssa)</t>
  </si>
  <si>
    <t>Services GTA East to Ottawa. She does not do MB</t>
  </si>
  <si>
    <t>7% rebate</t>
  </si>
  <si>
    <t>25 SKUs per store</t>
  </si>
  <si>
    <t>on COGS</t>
  </si>
  <si>
    <t>6 of 8</t>
  </si>
  <si>
    <t>$3 off on load in OR 7% off on sales</t>
  </si>
  <si>
    <t xml:space="preserve">$250 to the best seller - </t>
  </si>
  <si>
    <t>Parsa Parvin-Nejad</t>
  </si>
  <si>
    <t>parsa@novomanmedicals.com</t>
  </si>
  <si>
    <t>Dog's name is Dolce, Happy</t>
  </si>
  <si>
    <t>5% of COGS, Send PO report as well</t>
  </si>
  <si>
    <t>A low-maintenance agreement with a high-quality brand</t>
  </si>
  <si>
    <t>They provide many samples</t>
  </si>
  <si>
    <t>Expect a minimum carry</t>
  </si>
  <si>
    <t>1 Version of each strain of Infused Pre-Roll &amp; Disposable SKUs</t>
  </si>
  <si>
    <t>Rebate Excludes Edibles</t>
  </si>
  <si>
    <t>June Invoice &amp; Data Outstanding</t>
  </si>
  <si>
    <t>Dealing with Health Canada Audit so they are slower right now</t>
  </si>
  <si>
    <t>8% back on HighXotic | Royal Dive #1: Black Mountain Side [14g] HighXotic | Royal Dive#5: Purple Zombie [14g] March 1 - June 1</t>
  </si>
  <si>
    <t>https://www.ocswholesale.ca/Sales/ProductDetail?itemnumber=312462</t>
  </si>
  <si>
    <t>New 2g infused at a decent price for quality</t>
  </si>
  <si>
    <t xml:space="preserve">clear packageing </t>
  </si>
  <si>
    <t>flhigh</t>
  </si>
  <si>
    <t>Johnny Cage a rotational sativa - first one  tropical punch (primal puch x guava) 7g $54 msrp</t>
  </si>
  <si>
    <t>Lex Luthor a rotational indica -</t>
  </si>
  <si>
    <t>HighXotic - Excludes Edibles</t>
  </si>
  <si>
    <t>FLHIGH - upper mid tier (included) (anyhting doesn't move in 3 motnhs, he'll buy back at retail</t>
  </si>
  <si>
    <t>Novoman Medicals Corporation</t>
  </si>
  <si>
    <t>18 Newbridge Rd
Etobicoke, ON</t>
  </si>
  <si>
    <t>parsa@novomanmedicals.com
letstalk@highxotic.ca</t>
  </si>
  <si>
    <t>Janani Nadesananthan</t>
  </si>
  <si>
    <t>janani@irccollective.com</t>
  </si>
  <si>
    <t>% on Sales</t>
  </si>
  <si>
    <t>Products included change month-month</t>
  </si>
  <si>
    <t>Independent Retail Cannabis Collective</t>
  </si>
  <si>
    <t>Monthly - Paid Automatically</t>
  </si>
  <si>
    <t>Sherry Lawrence</t>
  </si>
  <si>
    <t>shlawrence@kindredcanada.ca</t>
  </si>
  <si>
    <t>Sumo LTO for August</t>
  </si>
  <si>
    <t>15% on wholesale purchases</t>
  </si>
  <si>
    <t>minimum of 4 cases per location</t>
  </si>
  <si>
    <t>10% back on following orders</t>
  </si>
  <si>
    <t>Bud LaFleur Contest for August</t>
  </si>
  <si>
    <t>25 cases across all locations</t>
  </si>
  <si>
    <t>Prize is SUP</t>
  </si>
  <si>
    <t>Ongoing partnership</t>
  </si>
  <si>
    <t>7-10% of load in or units sold</t>
  </si>
  <si>
    <t>2-3 SKUs per store</t>
  </si>
  <si>
    <t>Data, sales for August</t>
  </si>
  <si>
    <t>1 LOT</t>
  </si>
  <si>
    <t>5 Points</t>
  </si>
  <si>
    <t>BoxHot</t>
  </si>
  <si>
    <t>Bud Lafleur</t>
  </si>
  <si>
    <t>40% of Wholesale Purchases - MB only?</t>
  </si>
  <si>
    <t>Catch Me Outside</t>
  </si>
  <si>
    <t>Choklit Park</t>
  </si>
  <si>
    <t>Collective Project</t>
  </si>
  <si>
    <t>El Blunto</t>
  </si>
  <si>
    <t>Emprise</t>
  </si>
  <si>
    <t>Farm &amp; Florist</t>
  </si>
  <si>
    <t>Fetch</t>
  </si>
  <si>
    <t>Floe State</t>
  </si>
  <si>
    <t>Gladstone</t>
  </si>
  <si>
    <t>Glazed</t>
  </si>
  <si>
    <t>Juicy Hoots</t>
  </si>
  <si>
    <t>LaHoja</t>
  </si>
  <si>
    <t>Olli</t>
  </si>
  <si>
    <t>Pura Vida</t>
  </si>
  <si>
    <t>Smokiez</t>
  </si>
  <si>
    <t>Spring Hill</t>
  </si>
  <si>
    <t>Sumo</t>
  </si>
  <si>
    <t>Tokes</t>
  </si>
  <si>
    <t>Pending</t>
  </si>
  <si>
    <t>5-8 SKUs at 8% wholessale purchases</t>
  </si>
  <si>
    <t>They pick 4, we pick the rest - rotate quarterly for their picks</t>
  </si>
  <si>
    <t>Chad Towsley</t>
  </si>
  <si>
    <t>chad.towsley@organigram.ca</t>
  </si>
  <si>
    <t>226-377-9792</t>
  </si>
  <si>
    <t>Matthew Donko</t>
  </si>
  <si>
    <t>Tara Spencer</t>
  </si>
  <si>
    <t>tara.spencer@organigram.ca</t>
  </si>
  <si>
    <t>Sent via email</t>
  </si>
  <si>
    <t>Add the SHRED Funkmaster Dartz 10x0.4g to the rebate list [November - December]</t>
  </si>
  <si>
    <t>Tell them how much we are getting with Seeker so they can make a counter offer</t>
  </si>
  <si>
    <t>Grandfarther in the historical sales of November for the new SKUs</t>
  </si>
  <si>
    <t>2 Big Bag O Bud - 28gs</t>
  </si>
  <si>
    <t>Add 4 more 1.2g Box Hot vapes - we tell him the good ones</t>
  </si>
  <si>
    <t>3 heavy options</t>
  </si>
  <si>
    <t>Big Bag O' Buds</t>
  </si>
  <si>
    <t>DEBUNK</t>
  </si>
  <si>
    <t>Edison</t>
  </si>
  <si>
    <t>Monjour</t>
  </si>
  <si>
    <t>Rizzlers</t>
  </si>
  <si>
    <t>SHRED</t>
  </si>
  <si>
    <t>Trailblazer</t>
  </si>
  <si>
    <t>Tremblant</t>
  </si>
  <si>
    <t>Wola</t>
  </si>
  <si>
    <t>November Invoice</t>
  </si>
  <si>
    <t>December Invoice</t>
  </si>
  <si>
    <t>Datrtz - Select SKUS</t>
  </si>
  <si>
    <t>510 Vape - Select SKUs</t>
  </si>
  <si>
    <t>Disposables - Select SKUs</t>
  </si>
  <si>
    <t>Debunk</t>
  </si>
  <si>
    <t>510 &amp; Disposable - Select SKUs</t>
  </si>
  <si>
    <t>Z1WYX5NG</t>
  </si>
  <si>
    <t>Big Bag O' Buds | Blueberry Dream [28g]</t>
  </si>
  <si>
    <t>EK4KXM2L</t>
  </si>
  <si>
    <t>Big Bag O' Buds | Purple Cherry Punch [28g]</t>
  </si>
  <si>
    <t>FNFAUC24</t>
  </si>
  <si>
    <t>BoxHot | Alien OG 510 Cart [1.2g]</t>
  </si>
  <si>
    <t>ZTYJR42V</t>
  </si>
  <si>
    <t>BoxHot | Peach OG 510 Cart [1.2g]</t>
  </si>
  <si>
    <t>PBH3PTVM</t>
  </si>
  <si>
    <t>BOXHOT 1000 | Grape Smuggler 510 Cart [1.2g]</t>
  </si>
  <si>
    <t>J84N26HN</t>
  </si>
  <si>
    <t>BOXHOT 1000 | Strawberry Diesel 510 Cart [1.2g]</t>
  </si>
  <si>
    <t>LY14TN4Z</t>
  </si>
  <si>
    <t>BoxHot Highlighters | Alien OG All-in-One Disposable [1g] *New*</t>
  </si>
  <si>
    <t>U1QXRKCU</t>
  </si>
  <si>
    <t>BoxHot Highlighters | Peach OG All-in-One Disposable [1g] *New*</t>
  </si>
  <si>
    <t>MN51402N</t>
  </si>
  <si>
    <t>DEBUNK | Sour ZKZ Liquid Diamond AIO Vape Disposable [1g]</t>
  </si>
  <si>
    <t>HJYGRNZP</t>
  </si>
  <si>
    <t>DEBUNK ICE | Moon Drops Liquid Diamonds 510 Cart [1g]</t>
  </si>
  <si>
    <t>4HFBF6YQ</t>
  </si>
  <si>
    <t>SHRED | Flower Power Dartz [10x0.4g]</t>
  </si>
  <si>
    <t>8K1FLKA5</t>
  </si>
  <si>
    <t>SHRED | Funk Master Dartz [10x0.4g]</t>
  </si>
  <si>
    <t>35X66HCQ</t>
  </si>
  <si>
    <t>SHRED | Gnarberry Dartz [10x0.4g]</t>
  </si>
  <si>
    <t>2L1X1X52</t>
  </si>
  <si>
    <t>SHRED | Heavies: Wild Berry Blaze Diamond &amp; Disty Infused [3x0.5g]</t>
  </si>
  <si>
    <t>PTWUU3KK</t>
  </si>
  <si>
    <t>SHRED | Tropic Thunder Dartz [10x0.4g]</t>
  </si>
  <si>
    <t>GHEFRNEW</t>
  </si>
  <si>
    <t>SHRED X | Heavies: Blueberry Blaster Diamond &amp; Disty Infused [3x0.5g]</t>
  </si>
  <si>
    <t>QQMCG34A</t>
  </si>
  <si>
    <t>SHRED X | Heavies: Tiger Blood Diamond &amp; Disty Infused [3x0.5g]</t>
  </si>
  <si>
    <t>Yassine El Khlifi</t>
  </si>
  <si>
    <t>yelkhlifif@seekercannabis.ca</t>
  </si>
  <si>
    <t>613-413-7577</t>
  </si>
  <si>
    <t>$6,37 we can stand to make exclusivly with seeker</t>
  </si>
  <si>
    <t>Can't carve out specific SKUs, so if we work with a brand for one item, the</t>
  </si>
  <si>
    <t>Do brands notify?</t>
  </si>
  <si>
    <t>MB/ON split</t>
  </si>
  <si>
    <t>Seeker versus Seeker +</t>
  </si>
  <si>
    <t>Core program based on sales</t>
  </si>
  <si>
    <t>Seeker Plus is an extra list - on top of the core. Revenue target</t>
  </si>
  <si>
    <t xml:space="preserve">LP told them we asre </t>
  </si>
  <si>
    <t>IRCC cuts us off of Seeker</t>
  </si>
  <si>
    <t>Seeker Collective Program</t>
  </si>
  <si>
    <t>301-14 Duncan St,
Toronto, ON M5H 3G8</t>
  </si>
  <si>
    <t>Monthly - Auto Payments</t>
  </si>
  <si>
    <t>Active Listing</t>
  </si>
  <si>
    <t>Galactic Fire Milled Flower 7g</t>
  </si>
  <si>
    <t>Dream Weaver Milled Flower 7g</t>
  </si>
  <si>
    <t>Electric Black Cherry Distillate Infused pre-rolls 2x1g</t>
  </si>
  <si>
    <t>Wondermelon Distillate Infused  Pre-rolls 2x1g</t>
  </si>
  <si>
    <t>313294_5X0.5G___</t>
  </si>
  <si>
    <t>Back Forty | Frosted Icicles Infused Taster Pack [5x0.5g]</t>
  </si>
  <si>
    <t>313292_5X0.5G___</t>
  </si>
  <si>
    <t>Back Forty | Frosted Icicles Strawberry Pink Infused [5x0.5g]</t>
  </si>
  <si>
    <t>313293_5X0.5G___</t>
  </si>
  <si>
    <t>Back Forty | Frosted Icicles White Freeze Infused [5x0.5g]</t>
  </si>
  <si>
    <t>106866_7G___</t>
  </si>
  <si>
    <t>Back Forty | Lemon Diesel Milled [7g]</t>
  </si>
  <si>
    <t>106867_7G___</t>
  </si>
  <si>
    <t>Back Forty | Pine Tar Kush Milled [7g]</t>
  </si>
  <si>
    <t>300259_1G___</t>
  </si>
  <si>
    <t>Back Forty | Super Lemon Haze 510 Cart [1g]</t>
  </si>
  <si>
    <t>Carmelo Schiavone</t>
  </si>
  <si>
    <t>carmelo.schiavone@cccmedical.com</t>
  </si>
  <si>
    <t>Cyrus Hambaz</t>
  </si>
  <si>
    <t>cyrus.hambaz@cccmedical.com</t>
  </si>
  <si>
    <t>Adam</t>
  </si>
  <si>
    <t>3.5% COGS excluding specific Flower SKUs</t>
  </si>
  <si>
    <t xml:space="preserve">Wants to double sales, </t>
  </si>
  <si>
    <t>Working with Mary Janes - 550 units/month over 4 stores</t>
  </si>
  <si>
    <t>First month (December) LTO,  Jan Feb March - % on portfolio</t>
  </si>
  <si>
    <t>They want to work with us, tried to downplay it</t>
  </si>
  <si>
    <t>Love to Exotic gas and Venom OG because margins are tight</t>
  </si>
  <si>
    <t>Educate budtender &amp; consumer</t>
  </si>
  <si>
    <t>Lower data fee</t>
  </si>
  <si>
    <t>3.5% rebate on all but Exotic gas and venom oG flower</t>
  </si>
  <si>
    <t>wholesale cost</t>
  </si>
  <si>
    <t>All pre-roll formats included</t>
  </si>
  <si>
    <t>Infused after Feb?</t>
  </si>
  <si>
    <t>Live resin vapes</t>
  </si>
  <si>
    <t>leaning into disp</t>
  </si>
  <si>
    <t>All Drippyz</t>
  </si>
  <si>
    <t>$1 per unit</t>
  </si>
  <si>
    <t>no trim</t>
  </si>
  <si>
    <t>march</t>
  </si>
  <si>
    <t>wholesale purchase</t>
  </si>
  <si>
    <t>The Loud Plug | Drippyz Cocolicious Infused [5x0.5g]</t>
  </si>
  <si>
    <t>The Loud Plug | Drippyz Infused Multipack [5x0.5g]</t>
  </si>
  <si>
    <t>The Loud Plug | Drippyz Purple Pom-G Infused [5x0.5g]</t>
  </si>
  <si>
    <t>The Loud Plug | Drippyz Razz Fire Infused [5x0.5g]</t>
  </si>
  <si>
    <t>Benny Blunto</t>
  </si>
  <si>
    <t>The Republic</t>
  </si>
  <si>
    <t>TERP Gush</t>
  </si>
  <si>
    <t>Canadian Clinical Cannabinoids Inc.</t>
  </si>
  <si>
    <t>2-123 Crockford Blvd, Scarborough, ON M1R 3B7</t>
  </si>
  <si>
    <t>Grace Cassis</t>
  </si>
  <si>
    <t>grace.cassis@cccmedical.com, invoicing@cccmedical.com</t>
  </si>
  <si>
    <t>905-973-8383</t>
  </si>
  <si>
    <t>e-transfer or wire depending on amount</t>
  </si>
  <si>
    <t>Corey Stagg</t>
  </si>
  <si>
    <t>corey.stagg@sgws.com</t>
  </si>
  <si>
    <t>Proposed 5% back for a limited partnership</t>
  </si>
  <si>
    <t>6-7% back on a full pertnership</t>
  </si>
  <si>
    <t>Core SKU list, semi-flexible</t>
  </si>
  <si>
    <t>Tilray Brands</t>
  </si>
  <si>
    <t>Bake Sale</t>
  </si>
  <si>
    <t>Bold</t>
  </si>
  <si>
    <t>Broken Coast</t>
  </si>
  <si>
    <t>Canaca</t>
  </si>
  <si>
    <t>Chowie Wowie</t>
  </si>
  <si>
    <t>Good Supply</t>
  </si>
  <si>
    <t>HEXO</t>
  </si>
  <si>
    <t>Mollo</t>
  </si>
  <si>
    <t>Original Stash</t>
  </si>
  <si>
    <t>Redecan</t>
  </si>
  <si>
    <t>RIFF</t>
  </si>
  <si>
    <t>Senorita</t>
  </si>
  <si>
    <t>Solei</t>
  </si>
  <si>
    <t>Summit</t>
  </si>
  <si>
    <t>The Batch</t>
  </si>
  <si>
    <t>XMG</t>
  </si>
  <si>
    <t>Aurora Brands</t>
  </si>
  <si>
    <t>Aurora</t>
  </si>
  <si>
    <t>Being</t>
  </si>
  <si>
    <t>Daily Special</t>
  </si>
  <si>
    <t>Drift</t>
  </si>
  <si>
    <t>Greybeard</t>
  </si>
  <si>
    <t>San Rafael '71</t>
  </si>
  <si>
    <t>Tasty's</t>
  </si>
  <si>
    <t>David Perelman</t>
  </si>
  <si>
    <t>david.perelman@trurocannabis.ca</t>
  </si>
  <si>
    <t>647-200-3805</t>
  </si>
  <si>
    <t>10% rebate and special LTOs as a Key Account</t>
  </si>
  <si>
    <t>Canna Collective takes 2% of that, so we would be getting 8%</t>
  </si>
  <si>
    <t>Backtrack from November 1 onwards</t>
  </si>
  <si>
    <t>Rosin Press tour around the stores in March</t>
  </si>
  <si>
    <t>Programming for March</t>
  </si>
  <si>
    <t>Wants to send gift bags for the holidays</t>
  </si>
  <si>
    <t xml:space="preserve">April - </t>
  </si>
  <si>
    <t xml:space="preserve">Hubtown - Dropping, Products will be relabeled </t>
  </si>
  <si>
    <t>Julian Jamie</t>
  </si>
  <si>
    <t>julian@ufeelu.com</t>
  </si>
  <si>
    <t>Sameer Padamsey</t>
  </si>
  <si>
    <t>sam@ufeelu.com</t>
  </si>
  <si>
    <t>Core assortment of 5 SKUs across ALL stores</t>
  </si>
  <si>
    <r>
      <t xml:space="preserve">Daytime Oil - recommend </t>
    </r>
    <r>
      <rPr>
        <i/>
        <sz val="11"/>
        <color theme="1"/>
        <rFont val="Aptos Narrow"/>
        <family val="2"/>
        <scheme val="minor"/>
      </rPr>
      <t>Calm</t>
    </r>
    <r>
      <rPr>
        <sz val="11"/>
        <color theme="1"/>
        <rFont val="Aptos Narrow"/>
        <family val="2"/>
        <scheme val="minor"/>
      </rPr>
      <t xml:space="preserve"> or F</t>
    </r>
    <r>
      <rPr>
        <i/>
        <sz val="11"/>
        <color theme="1"/>
        <rFont val="Aptos Narrow"/>
        <family val="2"/>
        <scheme val="minor"/>
      </rPr>
      <t>ocus</t>
    </r>
  </si>
  <si>
    <r>
      <t xml:space="preserve">Nightime Oil - recommend </t>
    </r>
    <r>
      <rPr>
        <i/>
        <sz val="11"/>
        <color theme="1"/>
        <rFont val="Aptos Narrow"/>
        <family val="2"/>
        <scheme val="minor"/>
      </rPr>
      <t xml:space="preserve">Rest </t>
    </r>
    <r>
      <rPr>
        <sz val="11"/>
        <color theme="1"/>
        <rFont val="Aptos Narrow"/>
        <family val="2"/>
        <scheme val="minor"/>
      </rPr>
      <t xml:space="preserve">or </t>
    </r>
    <r>
      <rPr>
        <i/>
        <sz val="11"/>
        <color theme="1"/>
        <rFont val="Aptos Narrow"/>
        <family val="2"/>
        <scheme val="minor"/>
      </rPr>
      <t>Dream</t>
    </r>
  </si>
  <si>
    <t>August Meeting</t>
  </si>
  <si>
    <t>Check sales data last year to see how they do</t>
  </si>
  <si>
    <t>They use Trellis Data</t>
  </si>
  <si>
    <t>Feb/March - x2 pre-rolls under hifeelu</t>
  </si>
  <si>
    <t>Ultra light and smooth  4-8%THC , more CBD than previous itteration</t>
  </si>
  <si>
    <t>Any Time Pure CBD pre-roll, under 1% THC</t>
  </si>
  <si>
    <t>All together, three steps of CBD</t>
  </si>
  <si>
    <t>hifeelu pre-rolls 10% on POs for March</t>
  </si>
  <si>
    <t>Alexandria - PK session</t>
  </si>
  <si>
    <t>AMA - StarBoss WhatsApp group</t>
  </si>
  <si>
    <t>Display cards for the promo in May. Dicision trees, cannabiniod cards, stickers, etc.</t>
  </si>
  <si>
    <t xml:space="preserve">Ask Julian for </t>
  </si>
  <si>
    <t>hifeelu</t>
  </si>
  <si>
    <t>Digital Assets</t>
  </si>
  <si>
    <t>Linked Here</t>
  </si>
  <si>
    <t>5TKAW034</t>
  </si>
  <si>
    <t>ufeelu | The Feel Stick [28.5g]</t>
  </si>
  <si>
    <t>3MAXPVJN</t>
  </si>
  <si>
    <t>ufeelu | Rest Drops [30ml] *New*</t>
  </si>
  <si>
    <t>85B4BVY4</t>
  </si>
  <si>
    <t>ufeelu | Relief Drops [30ml] *New*</t>
  </si>
  <si>
    <t>BYQXDYXW</t>
  </si>
  <si>
    <t>hifeelu | Lite N' Smooth [5x0.35g]</t>
  </si>
  <si>
    <t>BBD7LGRG</t>
  </si>
  <si>
    <t>hifeelu | Dream Live Resin All-In-One (Lavender Acai Tea) Disposable [1g]</t>
  </si>
  <si>
    <t>Feel Ventures Inc.</t>
  </si>
  <si>
    <t>404-1290 Howe St.
Vancouver, BC</t>
  </si>
  <si>
    <t>Dia Friedman</t>
  </si>
  <si>
    <t>dia.friedman@woodynelson.ca</t>
  </si>
  <si>
    <t>Scott Milward</t>
  </si>
  <si>
    <t>Manda Mae</t>
  </si>
  <si>
    <t>manda.mae@woodynelson.ca</t>
  </si>
  <si>
    <t>LTO on Wholesale Purchases - 20th January onwards</t>
  </si>
  <si>
    <t xml:space="preserve">8 cases - $1 back per unit 10 cases - $2 back per unit Rainbow Driver F6CWVWBR and AUJGDUAG 33 Splitter  Backdate?  Dec 1st Cadence of update to the SKU list </t>
  </si>
  <si>
    <t>2% on the full for q1</t>
  </si>
  <si>
    <t>Send sample requests along</t>
  </si>
  <si>
    <t>3-500 spenmd</t>
  </si>
  <si>
    <t>Etransfer or wire</t>
  </si>
  <si>
    <t>Mike Mcgregor</t>
  </si>
  <si>
    <t>michael.mcgregor@sndl.com</t>
  </si>
  <si>
    <t>Changing LTOs</t>
  </si>
  <si>
    <t>Mike sometimes provides funds without clear reasons</t>
  </si>
  <si>
    <t>Could be a significant contributor</t>
  </si>
  <si>
    <t>- product quality is low, which may hinder employee support.</t>
  </si>
  <si>
    <t>Switch to direct deposit, waiting on a form</t>
  </si>
  <si>
    <t>Nothing they won't do to push out Cronos</t>
  </si>
  <si>
    <t xml:space="preserve"> will give us more return or buy competitor inventory</t>
  </si>
  <si>
    <t>OCS sends data, no reporting required on our end</t>
  </si>
  <si>
    <t>Bhang</t>
  </si>
  <si>
    <t>Bon Jak</t>
  </si>
  <si>
    <t>Contraband</t>
  </si>
  <si>
    <t>La Plogue</t>
  </si>
  <si>
    <t>Palmetto</t>
  </si>
  <si>
    <t>Pearls by Grön</t>
  </si>
  <si>
    <t>Top Leaf</t>
  </si>
  <si>
    <t>Vacay</t>
  </si>
  <si>
    <t>Value Buds</t>
  </si>
  <si>
    <t>Valens Agritech Ltd.</t>
  </si>
  <si>
    <t>230 Carion Rd
Kelowna BC, V4V 2K5</t>
  </si>
  <si>
    <t>michael.mcgregor@sndl.com
v.apinvoices@sndl.com</t>
  </si>
  <si>
    <t>Jen</t>
  </si>
  <si>
    <t>Gil Koren</t>
  </si>
  <si>
    <t>Wants to lean into us specifically, not SKU level</t>
  </si>
  <si>
    <t>Weed Me sales, market share</t>
  </si>
  <si>
    <t xml:space="preserve">Menu market share, </t>
  </si>
  <si>
    <t>90 day ramp up, tracking, 6% on weed me portfolio</t>
  </si>
  <si>
    <t>Continue to participate through canna collective</t>
  </si>
  <si>
    <t>What is the market share</t>
  </si>
  <si>
    <t>Input on portfolio</t>
  </si>
  <si>
    <t>20 core SKU list</t>
  </si>
  <si>
    <t>two lists, pick 20 total</t>
  </si>
  <si>
    <t>Wasaga - Liquid Diamond Weed Me Max</t>
  </si>
  <si>
    <t>Infused</t>
  </si>
  <si>
    <t>2x1g jack herrere</t>
  </si>
  <si>
    <t>5% of our market share</t>
  </si>
  <si>
    <t>OK, Swag, Sampling, focus for this stream</t>
  </si>
  <si>
    <t>menu market share versus sales market share</t>
  </si>
  <si>
    <t>Simcoe</t>
  </si>
  <si>
    <t>Barry Nichols</t>
  </si>
  <si>
    <t>bnichols@puresunfarms.com</t>
  </si>
  <si>
    <t>Amherstview</t>
  </si>
  <si>
    <t>Andrew Long</t>
  </si>
  <si>
    <t>% of COGS on Specific SKUs</t>
  </si>
  <si>
    <t xml:space="preserve">Barry will be sending breakdown of what's included </t>
  </si>
  <si>
    <t>Sales by Product - does not need location</t>
  </si>
  <si>
    <t>Also wants to see their share wholesale purchases</t>
  </si>
  <si>
    <t>Send Data, then invoice requset to accountants after amount is confirmed</t>
  </si>
  <si>
    <t>Send all sales from all cannabis products</t>
  </si>
  <si>
    <t>Soar</t>
  </si>
  <si>
    <t>Sundaisies by Pure Sunfarms</t>
  </si>
  <si>
    <t>Super Toast</t>
  </si>
  <si>
    <t>The Original Fraser Valley Weed Co</t>
  </si>
  <si>
    <t>Extend to the full assortment - Feb</t>
  </si>
  <si>
    <t>55HM7DUM</t>
  </si>
  <si>
    <t>Pure Sunfarm | Big White [28g]</t>
  </si>
  <si>
    <t>ZJEB0HX8</t>
  </si>
  <si>
    <t>Pure Sunfarm | Big White [7g]</t>
  </si>
  <si>
    <t>0M3B1G17</t>
  </si>
  <si>
    <t>Pure Sunfarm | Pink Pineapple Rosin Infused [3x0.5g]</t>
  </si>
  <si>
    <t>BWKTRU5P</t>
  </si>
  <si>
    <t>Pure Sunfarm | Queen Green [7g]</t>
  </si>
  <si>
    <t>C7HN7VBT</t>
  </si>
  <si>
    <t>Pure Sunfarms | Alien Pebbles [10x0.35g]</t>
  </si>
  <si>
    <t>CVMJWCLZ</t>
  </si>
  <si>
    <t>Pure Sunfarms | Alien Pebbles [28g]</t>
  </si>
  <si>
    <t>58Z4W12R</t>
  </si>
  <si>
    <t>Pure Sunfarms | Alien Pebbles [3.5g]</t>
  </si>
  <si>
    <t>CP6Z33D7</t>
  </si>
  <si>
    <t>Pure Sunfarms | Big White [10x0.35g]</t>
  </si>
  <si>
    <t>PW1GJE65</t>
  </si>
  <si>
    <t>Pure Sunfarms | Blue Dream #16 [10x0.35g]</t>
  </si>
  <si>
    <t>57HXUY3Y</t>
  </si>
  <si>
    <t>Pure Sunfarms | Gorilla Milk [10x0.35g]</t>
  </si>
  <si>
    <t>KNYUMW2T</t>
  </si>
  <si>
    <t>Pure Sunfarms | Gorilla Milk [28g]</t>
  </si>
  <si>
    <t>3MFXHRMC</t>
  </si>
  <si>
    <t>Pure Sunfarms | Gorilla Milk [7g]</t>
  </si>
  <si>
    <t>2PHYH43A</t>
  </si>
  <si>
    <t>Pure Sunfarms | Kush God [10x0.3g]</t>
  </si>
  <si>
    <t>E587RJZQ</t>
  </si>
  <si>
    <t>Pure Sunfarms | Kush God [28g]</t>
  </si>
  <si>
    <t>46NNH62V</t>
  </si>
  <si>
    <t>Pure Sunfarms | Kush God [3.5g]</t>
  </si>
  <si>
    <t>41YGJXKF</t>
  </si>
  <si>
    <t>Pure Sunfarms | Kush God [7g]</t>
  </si>
  <si>
    <t>5Y5UX06Z</t>
  </si>
  <si>
    <t>Pure Sunfarms | Pink Kush [10x0.3g]</t>
  </si>
  <si>
    <t>6ZY4442N</t>
  </si>
  <si>
    <t>Pure Sunfarms | Pink Kush [14g]</t>
  </si>
  <si>
    <t>DJ4K5HHR</t>
  </si>
  <si>
    <t>Pure Sunfarms | Pink Kush [28g]</t>
  </si>
  <si>
    <t>0MW7TZAQ</t>
  </si>
  <si>
    <t>Pure Sunfarms | Pink Kush [7g]</t>
  </si>
  <si>
    <t>BH0D6RD6</t>
  </si>
  <si>
    <t>Soar | 187 Kush [7g]</t>
  </si>
  <si>
    <t>X60GGLT6</t>
  </si>
  <si>
    <t>Soar | Brain Cake [7g]</t>
  </si>
  <si>
    <t>HVDCNX5N</t>
  </si>
  <si>
    <t>Soar | Death Punch [7g]</t>
  </si>
  <si>
    <t>4P53QTZD</t>
  </si>
  <si>
    <t>Soar | Pineapple God [7g]</t>
  </si>
  <si>
    <t>LDRHPZPU</t>
  </si>
  <si>
    <t>Super Toast | Baja Burst All-in-one Disposable [0.95g]</t>
  </si>
  <si>
    <t>NFXP8FUE</t>
  </si>
  <si>
    <t>Super Toast | Cantaloopy Toasters Infused [3x0.5g]</t>
  </si>
  <si>
    <t>KCKQMQDL</t>
  </si>
  <si>
    <t>Super Toast | Chill Mint Milled [7g]</t>
  </si>
  <si>
    <t>A0WAGRDH</t>
  </si>
  <si>
    <t>Super Toast | Dr.Fizz All-in-One Disposable [0.95g]</t>
  </si>
  <si>
    <t>NTBEQT8R</t>
  </si>
  <si>
    <t>Super Toast | Fizzy Classic All-in-One Vape Disposable [0.95g]</t>
  </si>
  <si>
    <t>T7QZ3LPU</t>
  </si>
  <si>
    <t>Super Toast | Fizzy Grape All-in-One Disposable [0.95g]</t>
  </si>
  <si>
    <t>A80GDBQE</t>
  </si>
  <si>
    <t>Super Toast | Fruit Punch Slims [10x0.4g]</t>
  </si>
  <si>
    <t>3KBK5PTV</t>
  </si>
  <si>
    <t>Super Toast | Guavalicious Pop n' Pour [3.5g]</t>
  </si>
  <si>
    <t>5Z3M0J07</t>
  </si>
  <si>
    <t>Super Toast | Orange Drink All-in-One Disposable [0.95g]</t>
  </si>
  <si>
    <t>VFWZW7XM</t>
  </si>
  <si>
    <t>Super Toast | Peach Drink All-in-One Disposable [0.95g]</t>
  </si>
  <si>
    <t>8RL4UY2E</t>
  </si>
  <si>
    <t>Super Toast | Pop n' Pour Strawnana Milled [3.5g]</t>
  </si>
  <si>
    <t>A27CZ2XQ</t>
  </si>
  <si>
    <t>Super Toast | Rockstar Slims [10x0.4g]</t>
  </si>
  <si>
    <t>JMMCERDR</t>
  </si>
  <si>
    <t>Super Toast | Sgt. Pineapple Milled [7g]</t>
  </si>
  <si>
    <t>RFJJMFK4</t>
  </si>
  <si>
    <t>Super Toast | Shark Bite Toasters Infused [3x0.5g]</t>
  </si>
  <si>
    <t>RJLRYB1J</t>
  </si>
  <si>
    <t>Super Toast | Twisted Cherry Toasters Infused [3x0.5g]</t>
  </si>
  <si>
    <t>SuperToast Pre-Rolls, Milled, 10% sale, extra 2.5% for data reporting</t>
  </si>
  <si>
    <t>P0NV3ABM</t>
  </si>
  <si>
    <t>The Original Fraser Valley Weed Co | D. Burger [14g]</t>
  </si>
  <si>
    <t>ZYM8JBXZ</t>
  </si>
  <si>
    <t>The Original Fraser Valley Weed Co | D. Burger [28g]</t>
  </si>
  <si>
    <t>WYQ2T0EL</t>
  </si>
  <si>
    <t>The Original Fraser Valley Weed Co | D. Burger Joints [14x0.5g]</t>
  </si>
  <si>
    <t>3MNPENXQ</t>
  </si>
  <si>
    <t>The Original Fraser Valley Weed Co | Kush Breath [28g]</t>
  </si>
  <si>
    <t>21NAKW33</t>
  </si>
  <si>
    <t>The Original Fraser Valley Weed Co | Strawberry Amnesia [14g]</t>
  </si>
  <si>
    <t>1K5J5TA0</t>
  </si>
  <si>
    <t>The Original Fraser Valley Weed Co | Strawberry Amnesia [28g]</t>
  </si>
  <si>
    <t>NH7B3QWF</t>
  </si>
  <si>
    <t>The Original Fraser Valley Weed Co | Strawberry Amnesia Joints [14x0.5g]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</si>
</sst>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;[Red]\-&quot;$&quot;#,##0"/>
    <numFmt numFmtId="165" formatCode="_-&quot;$&quot;* #,##0.00_-;\-&quot;$&quot;* #,##0.00_-;_-&quot;$&quot;* &quot;-&quot;??_-;_-@_-"/>
    <numFmt numFmtId="166" formatCode="[&lt;=9999999]###\-####;###\-###\-####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sz val="11"/>
      <color rgb="FFEC1B1E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rgb="FF00B050"/>
      <name val="Aptos Narrow"/>
      <family val="2"/>
      <scheme val="minor"/>
    </font>
    <font>
      <u/>
      <sz val="11"/>
      <name val="Aptos Narrow"/>
      <family val="2"/>
      <scheme val="minor"/>
    </font>
    <font>
      <sz val="10"/>
      <color rgb="FF212529"/>
      <name val="Roboto"/>
      <charset val="1"/>
    </font>
    <font>
      <sz val="8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B95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278C8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83">
    <xf numFmtId="0" fontId="0" fillId="0" borderId="0" xfId="0"/>
    <xf numFmtId="166" fontId="0" fillId="0" borderId="0" xfId="0" applyNumberFormat="1"/>
    <xf numFmtId="0" fontId="0" fillId="2" borderId="0" xfId="0" applyFill="1"/>
    <xf numFmtId="0" fontId="2" fillId="2" borderId="0" xfId="2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9" fontId="0" fillId="0" borderId="0" xfId="0" applyNumberFormat="1"/>
    <xf numFmtId="0" fontId="3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1" applyFont="1"/>
    <xf numFmtId="0" fontId="3" fillId="0" borderId="0" xfId="0" applyFont="1" applyAlignment="1">
      <alignment horizontal="left"/>
    </xf>
    <xf numFmtId="165" fontId="0" fillId="0" borderId="0" xfId="1" applyFont="1" applyAlignment="1">
      <alignment horizontal="center"/>
    </xf>
    <xf numFmtId="0" fontId="3" fillId="2" borderId="0" xfId="0" applyFont="1" applyFill="1"/>
    <xf numFmtId="0" fontId="3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/>
    <xf numFmtId="0" fontId="0" fillId="5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0" xfId="0" applyFill="1"/>
    <xf numFmtId="9" fontId="0" fillId="5" borderId="0" xfId="0" applyNumberFormat="1" applyFill="1"/>
    <xf numFmtId="165" fontId="0" fillId="5" borderId="0" xfId="1" applyFont="1" applyFill="1"/>
    <xf numFmtId="165" fontId="0" fillId="5" borderId="0" xfId="1" applyFont="1" applyFill="1" applyAlignment="1">
      <alignment horizontal="center"/>
    </xf>
    <xf numFmtId="0" fontId="0" fillId="5" borderId="0" xfId="0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0" xfId="0" applyFill="1" applyAlignment="1">
      <alignment horizontal="center"/>
    </xf>
    <xf numFmtId="9" fontId="0" fillId="5" borderId="0" xfId="0" applyNumberForma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5" fontId="0" fillId="5" borderId="0" xfId="1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6" borderId="0" xfId="0" applyFont="1" applyFill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3" fillId="7" borderId="0" xfId="0" applyFont="1" applyFill="1" applyAlignment="1">
      <alignment horizontal="left"/>
    </xf>
    <xf numFmtId="0" fontId="0" fillId="3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0" xfId="0" applyFill="1"/>
    <xf numFmtId="0" fontId="2" fillId="3" borderId="0" xfId="2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8" borderId="0" xfId="0" applyFont="1" applyFill="1" applyAlignment="1">
      <alignment horizontal="left"/>
    </xf>
    <xf numFmtId="0" fontId="0" fillId="9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left"/>
    </xf>
    <xf numFmtId="9" fontId="0" fillId="3" borderId="0" xfId="0" applyNumberFormat="1" applyFill="1">
      <extLst>
        <ext xmlns:xfpb="http://schemas.microsoft.com/office/spreadsheetml/2022/featurepropertybag" uri="{C7286773-470A-42A8-94C5-96B5CB345126}">
          <xfpb:xfComplement i="0"/>
        </ext>
      </extLst>
    </xf>
    <xf numFmtId="9" fontId="0" fillId="3" borderId="0" xfId="0" applyNumberForma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9" fontId="0" fillId="0" borderId="0" xfId="1" applyNumberFormat="1" applyFont="1" applyAlignment="1">
      <alignment horizontal="center"/>
    </xf>
    <xf numFmtId="0" fontId="3" fillId="9" borderId="0" xfId="0" applyFont="1" applyFill="1" applyAlignment="1">
      <alignment horizontal="center"/>
    </xf>
    <xf numFmtId="0" fontId="0" fillId="10" borderId="0" xfId="0" applyFill="1"/>
    <xf numFmtId="9" fontId="0" fillId="3" borderId="0" xfId="0" applyNumberFormat="1" applyFill="1" applyAlignment="1">
      <alignment horizontal="center"/>
    </xf>
    <xf numFmtId="0" fontId="3" fillId="10" borderId="0" xfId="0" applyFont="1" applyFill="1"/>
    <xf numFmtId="0" fontId="3" fillId="11" borderId="0" xfId="0" applyFont="1" applyFill="1"/>
    <xf numFmtId="0" fontId="3" fillId="11" borderId="0" xfId="0" applyFont="1" applyFill="1" applyAlignment="1">
      <alignment horizontal="left" indent="1"/>
    </xf>
    <xf numFmtId="0" fontId="0" fillId="11" borderId="0" xfId="0" applyFill="1" applyAlignment="1">
      <alignment horizontal="left"/>
    </xf>
    <xf numFmtId="0" fontId="2" fillId="11" borderId="0" xfId="2" applyFill="1" applyAlignment="1">
      <alignment horizontal="left"/>
    </xf>
    <xf numFmtId="166" fontId="0" fillId="11" borderId="0" xfId="0" applyNumberFormat="1" applyFill="1" applyAlignment="1">
      <alignment horizontal="left"/>
    </xf>
    <xf numFmtId="0" fontId="0" fillId="11" borderId="0" xfId="0" applyFill="1"/>
    <xf numFmtId="0" fontId="2" fillId="11" borderId="0" xfId="2" applyFill="1"/>
    <xf numFmtId="166" fontId="0" fillId="11" borderId="0" xfId="0" applyNumberFormat="1" applyFill="1"/>
    <xf numFmtId="166" fontId="2" fillId="11" borderId="0" xfId="2" applyNumberFormat="1" applyFill="1"/>
    <xf numFmtId="0" fontId="3" fillId="11" borderId="0" xfId="0" applyFont="1" applyFill="1" applyAlignment="1">
      <alignment horizontal="left" indent="2"/>
    </xf>
    <xf numFmtId="0" fontId="3" fillId="0" borderId="0" xfId="0" applyFont="1" applyAlignment="1">
      <alignment horizontal="left" indent="2"/>
    </xf>
    <xf numFmtId="0" fontId="3" fillId="10" borderId="0" xfId="0" applyFont="1" applyFill="1" applyAlignment="1">
      <alignment horizontal="left" indent="1"/>
    </xf>
    <xf numFmtId="0" fontId="3" fillId="10" borderId="0" xfId="0" applyFont="1" applyFill="1" applyAlignment="1">
      <alignment horizontal="left" indent="2"/>
    </xf>
    <xf numFmtId="0" fontId="2" fillId="10" borderId="0" xfId="2" applyFill="1"/>
    <xf numFmtId="166" fontId="0" fillId="10" borderId="0" xfId="0" applyNumberFormat="1" applyFill="1" applyAlignment="1">
      <alignment horizontal="left"/>
    </xf>
    <xf numFmtId="0" fontId="0" fillId="10" borderId="0" xfId="0" applyFill="1" applyAlignment="1">
      <alignment wrapText="1"/>
    </xf>
    <xf numFmtId="0" fontId="3" fillId="10" borderId="0" xfId="0" applyFont="1" applyFill="1" applyAlignment="1">
      <alignment horizontal="left" vertical="top" indent="1"/>
    </xf>
    <xf numFmtId="0" fontId="3" fillId="10" borderId="0" xfId="0" applyFont="1" applyFill="1" applyAlignment="1">
      <alignment horizontal="left" vertical="top" indent="2"/>
    </xf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 indent="1"/>
    </xf>
    <xf numFmtId="0" fontId="2" fillId="10" borderId="0" xfId="2" applyFill="1" applyAlignment="1"/>
    <xf numFmtId="0" fontId="4" fillId="10" borderId="0" xfId="0" applyFont="1" applyFill="1"/>
    <xf numFmtId="0" fontId="2" fillId="0" borderId="0" xfId="2" applyFill="1" applyAlignment="1"/>
    <xf numFmtId="0" fontId="4" fillId="0" borderId="0" xfId="0" applyFont="1"/>
    <xf numFmtId="0" fontId="0" fillId="2" borderId="0" xfId="0" applyFill="1" applyAlignment="1">
      <alignment horizontal="left" indent="1"/>
    </xf>
    <xf numFmtId="0" fontId="0" fillId="2" borderId="0" xfId="0" quotePrefix="1" applyFill="1" applyAlignment="1">
      <alignment horizontal="left" indent="1"/>
    </xf>
    <xf numFmtId="0" fontId="2" fillId="10" borderId="0" xfId="2" applyFill="1" applyAlignment="1">
      <alignment wrapText="1"/>
    </xf>
    <xf numFmtId="0" fontId="2" fillId="5" borderId="0" xfId="2" applyFill="1"/>
    <xf numFmtId="165" fontId="0" fillId="3" borderId="0" xfId="1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165" fontId="0" fillId="3" borderId="0" xfId="1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5" fontId="0" fillId="3" borderId="0" xfId="1" applyFont="1" applyFill="1" applyAlignment="1">
      <alignment horizontal="center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9" fontId="0" fillId="0" borderId="0" xfId="3" applyFont="1"/>
    <xf numFmtId="9" fontId="0" fillId="0" borderId="0" xfId="3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9" fontId="6" fillId="0" borderId="0" xfId="3" applyFont="1" applyAlignment="1">
      <alignment horizontal="center"/>
    </xf>
    <xf numFmtId="10" fontId="0" fillId="0" borderId="0" xfId="1" applyNumberFormat="1" applyFont="1"/>
    <xf numFmtId="10" fontId="0" fillId="0" borderId="0" xfId="3" applyNumberFormat="1" applyFont="1"/>
    <xf numFmtId="10" fontId="0" fillId="0" borderId="0" xfId="1" applyNumberFormat="1" applyFont="1" applyAlignment="1">
      <alignment horizontal="center"/>
    </xf>
    <xf numFmtId="10" fontId="0" fillId="0" borderId="0" xfId="3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9" fontId="7" fillId="0" borderId="0" xfId="1" applyNumberFormat="1" applyFont="1" applyAlignment="1">
      <alignment horizontal="center"/>
    </xf>
    <xf numFmtId="0" fontId="8" fillId="3" borderId="0" xfId="0" applyFont="1" applyFill="1"/>
    <xf numFmtId="0" fontId="2" fillId="9" borderId="0" xfId="2" applyFill="1"/>
    <xf numFmtId="0" fontId="3" fillId="8" borderId="0" xfId="0" applyFont="1" applyFill="1" applyAlignment="1">
      <alignment horizontal="center"/>
    </xf>
    <xf numFmtId="165" fontId="0" fillId="0" borderId="0" xfId="1" applyFont="1" applyFill="1"/>
    <xf numFmtId="165" fontId="6" fillId="0" borderId="0" xfId="1" applyFont="1" applyFill="1"/>
    <xf numFmtId="0" fontId="2" fillId="2" borderId="0" xfId="2" applyFill="1" applyAlignment="1">
      <alignment horizontal="left"/>
    </xf>
    <xf numFmtId="165" fontId="1" fillId="0" borderId="0" xfId="1" applyFont="1" applyAlignment="1">
      <alignment horizontal="center"/>
    </xf>
    <xf numFmtId="0" fontId="0" fillId="2" borderId="0" xfId="0" applyFill="1" applyAlignment="1">
      <alignment horizontal="center"/>
    </xf>
    <xf numFmtId="0" fontId="9" fillId="0" borderId="0" xfId="0" applyFont="1"/>
    <xf numFmtId="0" fontId="6" fillId="0" borderId="0" xfId="0" applyFont="1" applyAlignment="1">
      <alignment horizontal="left"/>
    </xf>
    <xf numFmtId="9" fontId="6" fillId="0" borderId="0" xfId="1" applyNumberFormat="1" applyFont="1" applyAlignment="1">
      <alignment horizontal="center"/>
    </xf>
    <xf numFmtId="0" fontId="0" fillId="0" borderId="0" xfId="0" applyAlignment="1">
      <alignment horizontal="center" vertical="center"/>
    </xf>
    <xf numFmtId="165" fontId="6" fillId="0" borderId="0" xfId="1" applyFont="1"/>
    <xf numFmtId="0" fontId="2" fillId="0" borderId="0" xfId="2"/>
    <xf numFmtId="0" fontId="0" fillId="0" borderId="0" xfId="0" applyAlignment="1">
      <alignment wrapText="1"/>
    </xf>
    <xf numFmtId="0" fontId="9" fillId="2" borderId="0" xfId="0" applyFont="1" applyFill="1" applyAlignment="1">
      <alignment horizontal="left"/>
    </xf>
    <xf numFmtId="0" fontId="0" fillId="2" borderId="0" xfId="0" applyFill="1" applyAlignment="1">
      <alignment horizontal="left" wrapText="1"/>
    </xf>
    <xf numFmtId="0" fontId="0" fillId="2" borderId="0" xfId="0" quotePrefix="1" applyFill="1" applyAlignment="1">
      <alignment horizontal="left"/>
    </xf>
    <xf numFmtId="165" fontId="0" fillId="2" borderId="0" xfId="1" applyFont="1" applyFill="1"/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horizontal="left" indent="1"/>
    </xf>
    <xf numFmtId="16" fontId="9" fillId="0" borderId="0" xfId="0" applyNumberFormat="1" applyFont="1"/>
    <xf numFmtId="0" fontId="10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3" fillId="2" borderId="0" xfId="0" applyFont="1" applyFill="1" applyAlignment="1">
      <alignment horizontal="left" vertical="top" indent="1"/>
    </xf>
    <xf numFmtId="9" fontId="0" fillId="2" borderId="0" xfId="0" quotePrefix="1" applyNumberFormat="1" applyFill="1" applyAlignment="1">
      <alignment horizontal="left"/>
    </xf>
    <xf numFmtId="0" fontId="13" fillId="0" borderId="0" xfId="0" applyFont="1"/>
    <xf numFmtId="16" fontId="0" fillId="0" borderId="0" xfId="0" applyNumberFormat="1" applyAlignment="1">
      <alignment wrapText="1"/>
    </xf>
    <xf numFmtId="0" fontId="14" fillId="0" borderId="0" xfId="0" applyFont="1" applyAlignment="1">
      <alignment horizontal="center"/>
    </xf>
    <xf numFmtId="0" fontId="14" fillId="0" borderId="0" xfId="0" applyFont="1"/>
    <xf numFmtId="9" fontId="14" fillId="0" borderId="0" xfId="1" applyNumberFormat="1" applyFont="1" applyAlignment="1">
      <alignment horizontal="center"/>
    </xf>
    <xf numFmtId="9" fontId="14" fillId="0" borderId="0" xfId="0" applyNumberFormat="1" applyFont="1" applyAlignment="1">
      <alignment horizontal="center"/>
    </xf>
    <xf numFmtId="0" fontId="2" fillId="0" borderId="0" xfId="2" applyFill="1"/>
    <xf numFmtId="165" fontId="3" fillId="0" borderId="0" xfId="0" applyNumberFormat="1" applyFont="1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3" fillId="0" borderId="0" xfId="0" applyFont="1" applyAlignment="1">
      <alignment horizontal="left" vertical="top"/>
    </xf>
    <xf numFmtId="0" fontId="0" fillId="16" borderId="0" xfId="0" applyFill="1" applyAlignment="1">
      <alignment horizontal="lef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15" fillId="9" borderId="0" xfId="2" applyFont="1" applyFill="1"/>
    <xf numFmtId="9" fontId="0" fillId="2" borderId="0" xfId="0" applyNumberFormat="1" applyFill="1"/>
    <xf numFmtId="17" fontId="3" fillId="0" borderId="0" xfId="0" applyNumberFormat="1" applyFont="1" applyAlignment="1">
      <alignment horizontal="center"/>
    </xf>
    <xf numFmtId="0" fontId="0" fillId="9" borderId="0" xfId="0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9" borderId="0" xfId="2" applyFill="1" applyAlignment="1">
      <alignment vertical="center"/>
    </xf>
    <xf numFmtId="0" fontId="0" fillId="5" borderId="0" xfId="0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6" fillId="9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2" borderId="0" xfId="0" quotePrefix="1" applyFont="1" applyFill="1" applyAlignment="1">
      <alignment horizontal="left"/>
    </xf>
    <xf numFmtId="0" fontId="6" fillId="2" borderId="0" xfId="0" quotePrefix="1" applyFont="1" applyFill="1" applyAlignment="1">
      <alignment horizontal="left" wrapText="1"/>
    </xf>
    <xf numFmtId="0" fontId="12" fillId="2" borderId="0" xfId="0" applyFont="1" applyFill="1" applyAlignment="1">
      <alignment horizontal="left"/>
    </xf>
    <xf numFmtId="0" fontId="3" fillId="2" borderId="0" xfId="0" quotePrefix="1" applyFont="1" applyFill="1" applyAlignment="1">
      <alignment horizontal="left"/>
    </xf>
    <xf numFmtId="0" fontId="3" fillId="0" borderId="0" xfId="0" applyFont="1" applyAlignment="1">
      <alignment horizontal="center" vertical="top"/>
    </xf>
    <xf numFmtId="0" fontId="0" fillId="16" borderId="0" xfId="0" applyFill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9" fontId="0" fillId="0" borderId="0" xfId="0" applyNumberFormat="1" applyAlignment="1">
      <alignment horizontal="center" vertical="top"/>
    </xf>
    <xf numFmtId="0" fontId="16" fillId="0" borderId="0" xfId="0" applyFont="1" applyAlignment="1">
      <alignment horizontal="center" vertical="top" wrapText="1"/>
    </xf>
    <xf numFmtId="0" fontId="9" fillId="0" borderId="0" xfId="0" applyFont="1" applyAlignment="1">
      <alignment horizontal="left"/>
    </xf>
    <xf numFmtId="164" fontId="0" fillId="0" borderId="0" xfId="0" applyNumberFormat="1" applyAlignment="1">
      <alignment horizontal="center" vertical="top"/>
    </xf>
    <xf numFmtId="165" fontId="0" fillId="0" borderId="0" xfId="1" applyFont="1" applyAlignment="1">
      <alignment horizontal="center" vertical="top"/>
    </xf>
    <xf numFmtId="165" fontId="0" fillId="0" borderId="0" xfId="0" applyNumberFormat="1" applyAlignment="1">
      <alignment horizontal="center" vertical="top"/>
    </xf>
    <xf numFmtId="0" fontId="14" fillId="16" borderId="0" xfId="0" applyFont="1" applyFill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2" borderId="0" xfId="2" applyFont="1" applyFill="1" applyAlignment="1">
      <alignment horizontal="left"/>
    </xf>
    <xf numFmtId="16" fontId="6" fillId="2" borderId="0" xfId="2" applyNumberFormat="1" applyFont="1" applyFill="1" applyAlignment="1">
      <alignment horizontal="left"/>
    </xf>
    <xf numFmtId="0" fontId="3" fillId="0" borderId="0" xfId="0" applyFont="1" applyAlignment="1">
      <alignment horizontal="center" vertical="top"/>
    </xf>
    <xf numFmtId="166" fontId="0" fillId="10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center"/>
    </xf>
    <xf numFmtId="0" fontId="0" fillId="10" borderId="0" xfId="0" applyFill="1" applyAlignment="1">
      <alignment horizontal="left"/>
    </xf>
    <xf numFmtId="0" fontId="0" fillId="10" borderId="0" xfId="0" applyFill="1" applyAlignment="1">
      <alignment horizontal="left" wrapText="1"/>
    </xf>
    <xf numFmtId="0" fontId="2" fillId="10" borderId="0" xfId="2" applyFill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2" fillId="10" borderId="0" xfId="2" applyFill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/>
    </xf>
  </cellXfs>
  <cellStyles count="4">
    <cellStyle name="Currency" xfId="1" builtinId="4"/>
    <cellStyle name="Hyperlink" xfId="2" builtinId="8"/>
    <cellStyle name="Normal" xfId="0" builtinId="0"/>
    <cellStyle name="Percent" xfId="3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35435D"/>
      <color rgb="FFEC1B1E"/>
      <color rgb="FF582862"/>
      <color rgb="FF278C8F"/>
      <color rgb="FFB3960E"/>
      <color rgb="FFF74752"/>
      <color rgb="FFF1BE04"/>
      <color rgb="FF649651"/>
      <color rgb="FF92B9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microsoft.com/office/2022/10/relationships/richValueRel" Target="richData/richValueRel.xml"/><Relationship Id="rId47" Type="http://schemas.microsoft.com/office/2022/11/relationships/FeaturePropertyBag" Target="featurePropertyBag/featurePropertyBag.xml"/><Relationship Id="rId50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45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microsoft.com/office/2017/06/relationships/rdRichValue" Target="richData/rdrichvalue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46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35.png"/><Relationship Id="rId1" Type="http://schemas.openxmlformats.org/officeDocument/2006/relationships/image" Target="../media/image3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15</xdr:row>
      <xdr:rowOff>0</xdr:rowOff>
    </xdr:from>
    <xdr:to>
      <xdr:col>10</xdr:col>
      <xdr:colOff>304800</xdr:colOff>
      <xdr:row>16</xdr:row>
      <xdr:rowOff>114300</xdr:rowOff>
    </xdr:to>
    <xdr:sp macro="" textlink="">
      <xdr:nvSpPr>
        <xdr:cNvPr id="17409" name="AutoShape 1">
          <a:extLst>
            <a:ext uri="{FF2B5EF4-FFF2-40B4-BE49-F238E27FC236}">
              <a16:creationId xmlns:a16="http://schemas.microsoft.com/office/drawing/2014/main" id="{C900F25B-458D-C4B2-57A3-DA6232D6C0BC}"/>
            </a:ext>
          </a:extLst>
        </xdr:cNvPr>
        <xdr:cNvSpPr>
          <a:spLocks noChangeAspect="1" noChangeArrowheads="1"/>
        </xdr:cNvSpPr>
      </xdr:nvSpPr>
      <xdr:spPr bwMode="auto">
        <a:xfrm>
          <a:off x="970597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95250</xdr:colOff>
      <xdr:row>20</xdr:row>
      <xdr:rowOff>173678</xdr:rowOff>
    </xdr:from>
    <xdr:to>
      <xdr:col>25</xdr:col>
      <xdr:colOff>306379</xdr:colOff>
      <xdr:row>39</xdr:row>
      <xdr:rowOff>115194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64635C-ACF8-0552-249B-22AAE8E7C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2375" y="3469328"/>
          <a:ext cx="5697529" cy="3227641"/>
        </a:xfrm>
        <a:prstGeom prst="rect">
          <a:avLst/>
        </a:prstGeom>
      </xdr:spPr>
    </xdr:pic>
    <xdr:clientData/>
  </xdr:twoCellAnchor>
  <xdr:twoCellAnchor editAs="oneCell">
    <xdr:from>
      <xdr:col>16</xdr:col>
      <xdr:colOff>104775</xdr:colOff>
      <xdr:row>1</xdr:row>
      <xdr:rowOff>2612</xdr:rowOff>
    </xdr:from>
    <xdr:to>
      <xdr:col>25</xdr:col>
      <xdr:colOff>288661</xdr:colOff>
      <xdr:row>18</xdr:row>
      <xdr:rowOff>123826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0420F7-8149-D51E-0165-120706D1F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91900" y="193112"/>
          <a:ext cx="5670286" cy="3226364"/>
        </a:xfrm>
        <a:prstGeom prst="rect">
          <a:avLst/>
        </a:prstGeom>
      </xdr:spPr>
    </xdr:pic>
    <xdr:clientData/>
  </xdr:twoCellAnchor>
  <xdr:twoCellAnchor editAs="oneCell">
    <xdr:from>
      <xdr:col>16</xdr:col>
      <xdr:colOff>108096</xdr:colOff>
      <xdr:row>39</xdr:row>
      <xdr:rowOff>152399</xdr:rowOff>
    </xdr:from>
    <xdr:to>
      <xdr:col>25</xdr:col>
      <xdr:colOff>225748</xdr:colOff>
      <xdr:row>56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36EA49-66C1-0C4B-D24A-3D2054129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95221" y="6734174"/>
          <a:ext cx="5604052" cy="32194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390525</xdr:colOff>
      <xdr:row>0</xdr:row>
      <xdr:rowOff>152400</xdr:rowOff>
    </xdr:from>
    <xdr:to>
      <xdr:col>45</xdr:col>
      <xdr:colOff>191748</xdr:colOff>
      <xdr:row>15</xdr:row>
      <xdr:rowOff>76757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833E1F-3CB8-DEA7-2EEB-C52668177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21450" y="152400"/>
          <a:ext cx="8945223" cy="3991532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17</xdr:row>
      <xdr:rowOff>0</xdr:rowOff>
    </xdr:from>
    <xdr:to>
      <xdr:col>43</xdr:col>
      <xdr:colOff>162969</xdr:colOff>
      <xdr:row>35</xdr:row>
      <xdr:rowOff>162389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E893AD-9AAB-A264-1D45-4FA57D9BE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40525" y="4448175"/>
          <a:ext cx="7478169" cy="3324689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Sophia Schwertl" id="{0061DEF5-A133-43B4-AAC4-795AD1FFB30B}" userId="S::sophia@starbuds.co::7a582d18-f0d7-48d9-a0d7-8bac698f80f5" providerId="AD"/>
</personList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3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9" dT="2026-02-17T15:31:06.27" personId="{0061DEF5-A133-43B4-AAC4-795AD1FFB30B}" id="{8C599C2D-270E-4BE0-8442-CF7589BDD647}">
    <text xml:space="preserve">December + January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26" dT="2025-07-28T18:23:25.94" personId="{0061DEF5-A133-43B4-AAC4-795AD1FFB30B}" id="{0469B60F-F2CA-445E-8B8E-A63F98A10553}">
    <text>Sherry is looking into it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cmiskow@auxly.com" TargetMode="External"/><Relationship Id="rId2" Type="http://schemas.openxmlformats.org/officeDocument/2006/relationships/hyperlink" Target="mailto:sjovic@auxly.com" TargetMode="External"/><Relationship Id="rId1" Type="http://schemas.openxmlformats.org/officeDocument/2006/relationships/hyperlink" Target="mailto:cmiskow@auxly.com" TargetMode="External"/><Relationship Id="rId4" Type="http://schemas.openxmlformats.org/officeDocument/2006/relationships/hyperlink" Target="https://app.useo2o.com/brand/188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armin.ensafi@avicanna.com" TargetMode="External"/><Relationship Id="rId2" Type="http://schemas.openxmlformats.org/officeDocument/2006/relationships/hyperlink" Target="mailto:ryan.purvis@avicanna.com" TargetMode="External"/><Relationship Id="rId1" Type="http://schemas.openxmlformats.org/officeDocument/2006/relationships/hyperlink" Target="mailto:brennan.kerr@avicanna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amir@ayurcann.co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mailto:kevin@blizza.ca" TargetMode="External"/><Relationship Id="rId1" Type="http://schemas.openxmlformats.org/officeDocument/2006/relationships/hyperlink" Target="mailto:finance@blizza.ca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mailto:pdias@figr.com" TargetMode="External"/><Relationship Id="rId1" Type="http://schemas.openxmlformats.org/officeDocument/2006/relationships/hyperlink" Target="mailto:pdias@figr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aaron@cannacollective.ca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mailto:zachary.holle@thecronosgroup.com" TargetMode="External"/><Relationship Id="rId1" Type="http://schemas.openxmlformats.org/officeDocument/2006/relationships/hyperlink" Target="mailto:zachary.holle@thecronosgroup.com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mailto:kayt@thesundaymarket.com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ocswholesale.ca/Sales/ProductDetail?itemnumber=312462" TargetMode="External"/><Relationship Id="rId1" Type="http://schemas.openxmlformats.org/officeDocument/2006/relationships/hyperlink" Target="mailto:parsa@novomanmedicals.com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mailto:janani@irccollective.com" TargetMode="External"/><Relationship Id="rId1" Type="http://schemas.openxmlformats.org/officeDocument/2006/relationships/hyperlink" Target="mailto:janani@irccollective.com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mailto:shlawrence@kindredcanada.ca" TargetMode="External"/><Relationship Id="rId4" Type="http://schemas.microsoft.com/office/2017/10/relationships/threadedComment" Target="../threadedComments/threadedComment2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hyperlink" Target="mailto:tara.spencer@organigram.ca" TargetMode="External"/><Relationship Id="rId1" Type="http://schemas.openxmlformats.org/officeDocument/2006/relationships/hyperlink" Target="mailto:chad.towsley@organigram.ca" TargetMode="Externa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hyperlink" Target="mailto:yelkhlifif@seekercannabis.ca" TargetMode="External"/><Relationship Id="rId1" Type="http://schemas.openxmlformats.org/officeDocument/2006/relationships/hyperlink" Target="mailto:yelkhlifif@seekercannabis.ca" TargetMode="Externa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hyperlink" Target="mailto:carmelo.schiavone@cccmedical.com" TargetMode="External"/><Relationship Id="rId1" Type="http://schemas.openxmlformats.org/officeDocument/2006/relationships/hyperlink" Target="mailto:cyrus.hambaz@cccmedical.com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mailto:corey.stagg@sgws.com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hyperlink" Target="mailto:david.perelman@trurocannabis.ca" TargetMode="Externa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hyperlink" Target="mailto:julian@ufeelu.com" TargetMode="External"/><Relationship Id="rId2" Type="http://schemas.openxmlformats.org/officeDocument/2006/relationships/hyperlink" Target="mailto:sam@ufeelu.com" TargetMode="External"/><Relationship Id="rId1" Type="http://schemas.openxmlformats.org/officeDocument/2006/relationships/hyperlink" Target="mailto:julian@ufeelu.com" TargetMode="External"/><Relationship Id="rId4" Type="http://schemas.openxmlformats.org/officeDocument/2006/relationships/hyperlink" Target="https://drive.google.com/drive/folders/154N86_z8Dc2DMaw0PEjOmg9uNsyv7-IW" TargetMode="Externa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hyperlink" Target="mailto:manda.mae@woodynelson.ca" TargetMode="External"/><Relationship Id="rId1" Type="http://schemas.openxmlformats.org/officeDocument/2006/relationships/hyperlink" Target="mailto:dia.friedman@woodynelson.ca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hyperlink" Target="mailto:michael.mcgregor@sndl.com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mailto:bnichols@puresunfarm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F20E-AFBA-4879-89DB-A80266912154}">
  <dimension ref="B2:O38"/>
  <sheetViews>
    <sheetView workbookViewId="0">
      <selection activeCell="D21" sqref="D21"/>
    </sheetView>
  </sheetViews>
  <sheetFormatPr defaultRowHeight="15"/>
  <cols>
    <col min="2" max="2" width="11.42578125" bestFit="1" customWidth="1"/>
    <col min="3" max="3" width="15.42578125" bestFit="1" customWidth="1"/>
    <col min="4" max="4" width="22.5703125" bestFit="1" customWidth="1"/>
    <col min="5" max="5" width="7.42578125" bestFit="1" customWidth="1"/>
    <col min="6" max="6" width="33.5703125" bestFit="1" customWidth="1"/>
    <col min="7" max="7" width="10.5703125" style="7" customWidth="1"/>
    <col min="8" max="8" width="9.5703125" style="7" bestFit="1" customWidth="1"/>
    <col min="9" max="9" width="9.5703125" customWidth="1"/>
    <col min="10" max="10" width="6.5703125" bestFit="1" customWidth="1"/>
    <col min="11" max="11" width="14.85546875" bestFit="1" customWidth="1"/>
    <col min="12" max="12" width="46.7109375" customWidth="1"/>
    <col min="13" max="13" width="9" style="7" bestFit="1" customWidth="1"/>
    <col min="14" max="14" width="9.5703125" style="7" bestFit="1" customWidth="1"/>
    <col min="15" max="15" width="8.85546875" bestFit="1" customWidth="1"/>
  </cols>
  <sheetData>
    <row r="2" spans="2:15" s="10" customFormat="1">
      <c r="B2" s="97" t="s">
        <v>0</v>
      </c>
      <c r="C2" s="97" t="s">
        <v>1</v>
      </c>
      <c r="D2" s="35" t="s">
        <v>2</v>
      </c>
      <c r="E2" s="26" t="s">
        <v>3</v>
      </c>
      <c r="F2" s="26" t="s">
        <v>1</v>
      </c>
      <c r="G2" s="26" t="s">
        <v>4</v>
      </c>
      <c r="H2" s="26" t="s">
        <v>5</v>
      </c>
      <c r="I2" s="26" t="s">
        <v>6</v>
      </c>
      <c r="J2" s="29" t="s">
        <v>7</v>
      </c>
      <c r="K2" s="29" t="s">
        <v>8</v>
      </c>
      <c r="L2" s="29" t="s">
        <v>9</v>
      </c>
      <c r="M2" s="29" t="s">
        <v>4</v>
      </c>
      <c r="N2" s="29" t="s">
        <v>5</v>
      </c>
      <c r="O2" s="29" t="s">
        <v>6</v>
      </c>
    </row>
    <row r="3" spans="2:15" ht="14.45">
      <c r="B3" s="36" t="b">
        <v>0</v>
      </c>
      <c r="C3" s="36" t="b">
        <v>1</v>
      </c>
      <c r="D3" s="137" t="s">
        <v>10</v>
      </c>
      <c r="E3" s="17" t="b">
        <v>1</v>
      </c>
      <c r="F3" s="18" t="s">
        <v>11</v>
      </c>
      <c r="G3" s="22" t="b">
        <v>1</v>
      </c>
      <c r="H3" s="22" t="b">
        <v>1</v>
      </c>
      <c r="I3" s="23" t="s">
        <v>12</v>
      </c>
      <c r="J3" s="30" t="b">
        <v>0</v>
      </c>
      <c r="K3" s="31"/>
      <c r="L3" s="32" t="s">
        <v>13</v>
      </c>
      <c r="M3" s="34" t="b">
        <v>0</v>
      </c>
      <c r="N3" s="34" t="b">
        <v>0</v>
      </c>
      <c r="O3" s="33" t="s">
        <v>12</v>
      </c>
    </row>
    <row r="4" spans="2:15">
      <c r="B4" s="36" t="b">
        <v>0</v>
      </c>
      <c r="C4" s="36" t="b">
        <v>0</v>
      </c>
      <c r="D4" s="96" t="s">
        <v>14</v>
      </c>
      <c r="E4" s="17" t="b">
        <v>0</v>
      </c>
      <c r="F4" s="18" t="s">
        <v>15</v>
      </c>
      <c r="G4" s="22" t="b">
        <v>0</v>
      </c>
      <c r="H4" s="22" t="b">
        <v>0</v>
      </c>
      <c r="I4" s="23" t="s">
        <v>15</v>
      </c>
      <c r="J4" s="30" t="b">
        <v>0</v>
      </c>
      <c r="K4" s="31" t="s">
        <v>15</v>
      </c>
      <c r="L4" s="31" t="s">
        <v>15</v>
      </c>
      <c r="M4" s="34" t="b">
        <v>0</v>
      </c>
      <c r="N4" s="34" t="b">
        <v>0</v>
      </c>
      <c r="O4" s="33" t="s">
        <v>15</v>
      </c>
    </row>
    <row r="5" spans="2:15" ht="14.45">
      <c r="B5" s="36" t="b">
        <v>0</v>
      </c>
      <c r="C5" s="36" t="b">
        <v>1</v>
      </c>
      <c r="D5" s="96" t="s">
        <v>16</v>
      </c>
      <c r="E5" s="17" t="b">
        <v>1</v>
      </c>
      <c r="F5" s="19" t="s">
        <v>17</v>
      </c>
      <c r="G5" s="24" t="b">
        <v>1</v>
      </c>
      <c r="H5" s="24" t="b">
        <v>1</v>
      </c>
      <c r="I5" s="23" t="s">
        <v>12</v>
      </c>
      <c r="J5" s="39" t="b">
        <v>0</v>
      </c>
      <c r="K5" s="31"/>
      <c r="L5" s="32" t="s">
        <v>13</v>
      </c>
      <c r="M5" s="40" t="b">
        <v>0</v>
      </c>
      <c r="N5" s="40" t="b">
        <v>0</v>
      </c>
      <c r="O5" s="44"/>
    </row>
    <row r="6" spans="2:15">
      <c r="B6" s="36" t="b">
        <v>0</v>
      </c>
      <c r="C6" s="36" t="b">
        <v>0</v>
      </c>
      <c r="D6" s="96" t="s">
        <v>18</v>
      </c>
      <c r="E6" s="17" t="b">
        <v>0</v>
      </c>
      <c r="F6" s="19" t="s">
        <v>19</v>
      </c>
      <c r="G6" s="22" t="b">
        <v>0</v>
      </c>
      <c r="H6" s="22" t="b">
        <v>0</v>
      </c>
      <c r="I6" s="23" t="s">
        <v>20</v>
      </c>
      <c r="J6" s="30" t="b">
        <v>0</v>
      </c>
      <c r="K6" s="31"/>
      <c r="L6" s="31"/>
      <c r="M6" s="34" t="b">
        <v>0</v>
      </c>
      <c r="N6" s="34" t="b">
        <v>0</v>
      </c>
      <c r="O6" s="33"/>
    </row>
    <row r="7" spans="2:15" ht="14.45">
      <c r="B7" s="36" t="b">
        <v>0</v>
      </c>
      <c r="C7" s="36" t="b">
        <v>1</v>
      </c>
      <c r="D7" s="96" t="s">
        <v>21</v>
      </c>
      <c r="E7" s="17" t="b">
        <v>1</v>
      </c>
      <c r="F7" s="18" t="s">
        <v>22</v>
      </c>
      <c r="G7" s="22" t="b">
        <v>1</v>
      </c>
      <c r="H7" s="22" t="b">
        <v>1</v>
      </c>
      <c r="I7" s="23" t="s">
        <v>12</v>
      </c>
      <c r="J7" s="30" t="b">
        <v>0</v>
      </c>
      <c r="K7" s="31"/>
      <c r="L7" s="31"/>
      <c r="M7" s="34" t="b">
        <v>0</v>
      </c>
      <c r="N7" s="34" t="b">
        <v>0</v>
      </c>
      <c r="O7" s="33"/>
    </row>
    <row r="8" spans="2:15" ht="14.45">
      <c r="B8" s="36" t="b">
        <v>0</v>
      </c>
      <c r="C8" s="36" t="b">
        <v>1</v>
      </c>
      <c r="D8" s="96" t="s">
        <v>23</v>
      </c>
      <c r="E8" s="17" t="b">
        <v>1</v>
      </c>
      <c r="F8" s="18" t="s">
        <v>24</v>
      </c>
      <c r="G8" s="22" t="s">
        <v>25</v>
      </c>
      <c r="H8" s="21" t="s">
        <v>25</v>
      </c>
      <c r="I8" s="23" t="s">
        <v>12</v>
      </c>
      <c r="J8" s="30" t="b">
        <v>0</v>
      </c>
      <c r="K8" s="31"/>
      <c r="L8" s="31"/>
      <c r="M8" s="34" t="b">
        <v>0</v>
      </c>
      <c r="N8" s="34" t="b">
        <v>0</v>
      </c>
      <c r="O8" s="33"/>
    </row>
    <row r="9" spans="2:15" ht="14.45">
      <c r="B9" s="36" t="b">
        <v>0</v>
      </c>
      <c r="C9" s="36" t="b">
        <v>1</v>
      </c>
      <c r="D9" s="96" t="s">
        <v>26</v>
      </c>
      <c r="E9" s="17" t="b">
        <v>1</v>
      </c>
      <c r="F9" s="20">
        <v>3600</v>
      </c>
      <c r="G9" s="25" t="b">
        <v>1</v>
      </c>
      <c r="H9" s="21" t="s">
        <v>25</v>
      </c>
      <c r="I9" s="23" t="s">
        <v>12</v>
      </c>
      <c r="J9" s="75" t="b">
        <v>1</v>
      </c>
      <c r="K9" s="31"/>
      <c r="L9" s="31"/>
      <c r="M9" s="76" t="b">
        <v>0</v>
      </c>
      <c r="N9" s="76" t="b">
        <v>0</v>
      </c>
      <c r="O9" s="77"/>
    </row>
    <row r="10" spans="2:15" ht="14.45">
      <c r="B10" s="152" t="b">
        <v>0</v>
      </c>
      <c r="C10" s="152" t="b">
        <v>1</v>
      </c>
      <c r="D10" s="137" t="s">
        <v>27</v>
      </c>
      <c r="E10" s="17" t="b">
        <v>0</v>
      </c>
      <c r="F10" s="18"/>
      <c r="G10" s="22" t="b">
        <v>0</v>
      </c>
      <c r="H10" s="22" t="b">
        <v>0</v>
      </c>
      <c r="I10" s="23"/>
      <c r="J10" s="30" t="b">
        <v>1</v>
      </c>
      <c r="K10" s="31"/>
      <c r="L10" s="31" t="s">
        <v>28</v>
      </c>
      <c r="M10" s="34" t="b">
        <v>1</v>
      </c>
      <c r="N10" s="34" t="b">
        <v>1</v>
      </c>
      <c r="O10" s="33"/>
    </row>
    <row r="11" spans="2:15" ht="14.45">
      <c r="B11" s="36" t="b">
        <v>0</v>
      </c>
      <c r="C11" s="36" t="b">
        <v>1</v>
      </c>
      <c r="D11" s="96" t="s">
        <v>29</v>
      </c>
      <c r="E11" s="17" t="b">
        <v>1</v>
      </c>
      <c r="F11" s="18" t="s">
        <v>30</v>
      </c>
      <c r="G11" s="22" t="b">
        <v>1</v>
      </c>
      <c r="H11" s="22" t="b">
        <v>1</v>
      </c>
      <c r="I11" s="23"/>
      <c r="J11" s="30" t="b">
        <v>0</v>
      </c>
      <c r="K11" s="31"/>
      <c r="L11" s="31"/>
      <c r="M11" s="34" t="b">
        <v>0</v>
      </c>
      <c r="N11" s="34" t="b">
        <v>0</v>
      </c>
      <c r="O11" s="33"/>
    </row>
    <row r="12" spans="2:15">
      <c r="B12" s="36" t="b">
        <v>0</v>
      </c>
      <c r="C12" s="36" t="b">
        <v>0</v>
      </c>
      <c r="D12" s="96" t="s">
        <v>31</v>
      </c>
      <c r="E12" s="17" t="b">
        <v>0</v>
      </c>
      <c r="F12" s="18"/>
      <c r="G12" s="22" t="b">
        <v>0</v>
      </c>
      <c r="H12" s="22" t="b">
        <v>0</v>
      </c>
      <c r="I12" s="23"/>
      <c r="J12" s="30" t="b">
        <v>0</v>
      </c>
      <c r="K12" s="31"/>
      <c r="L12" s="31"/>
      <c r="M12" s="34" t="b">
        <v>0</v>
      </c>
      <c r="N12" s="34" t="b">
        <v>0</v>
      </c>
      <c r="O12" s="33"/>
    </row>
    <row r="13" spans="2:15" s="151" customFormat="1" ht="27" customHeight="1">
      <c r="B13" s="140" t="b">
        <v>0</v>
      </c>
      <c r="C13" s="140" t="b">
        <v>1</v>
      </c>
      <c r="D13" s="141" t="s">
        <v>32</v>
      </c>
      <c r="E13" s="142" t="b">
        <v>1</v>
      </c>
      <c r="F13" s="143" t="s">
        <v>33</v>
      </c>
      <c r="G13" s="144" t="b">
        <v>1</v>
      </c>
      <c r="H13" s="144" t="b">
        <v>1</v>
      </c>
      <c r="I13" s="145" t="s">
        <v>12</v>
      </c>
      <c r="J13" s="146" t="b">
        <v>1</v>
      </c>
      <c r="K13" s="147" t="s">
        <v>34</v>
      </c>
      <c r="L13" s="148" t="s">
        <v>35</v>
      </c>
      <c r="M13" s="149" t="b">
        <v>0</v>
      </c>
      <c r="N13" s="149" t="b">
        <v>0</v>
      </c>
      <c r="O13" s="150"/>
    </row>
    <row r="14" spans="2:15" ht="14.45">
      <c r="B14" s="36" t="b">
        <v>0</v>
      </c>
      <c r="C14" s="36" t="b">
        <v>1</v>
      </c>
      <c r="D14" s="96" t="s">
        <v>36</v>
      </c>
      <c r="E14" s="17" t="b">
        <v>1</v>
      </c>
      <c r="F14" s="18" t="s">
        <v>24</v>
      </c>
      <c r="G14" s="22" t="b">
        <v>1</v>
      </c>
      <c r="H14" s="22" t="s">
        <v>25</v>
      </c>
      <c r="I14" s="23" t="s">
        <v>12</v>
      </c>
      <c r="J14" s="30" t="b">
        <v>0</v>
      </c>
      <c r="K14" s="31"/>
      <c r="L14" s="31"/>
      <c r="M14" s="34" t="b">
        <v>0</v>
      </c>
      <c r="N14" s="34" t="b">
        <v>0</v>
      </c>
      <c r="O14" s="33"/>
    </row>
    <row r="15" spans="2:15">
      <c r="B15" s="36" t="b">
        <v>0</v>
      </c>
      <c r="C15" s="36" t="b">
        <v>0</v>
      </c>
      <c r="D15" s="96" t="s">
        <v>37</v>
      </c>
      <c r="E15" s="17" t="b">
        <v>0</v>
      </c>
      <c r="F15" s="18"/>
      <c r="G15" s="25" t="b">
        <v>0</v>
      </c>
      <c r="H15" s="25" t="b">
        <v>0</v>
      </c>
      <c r="I15" s="23"/>
      <c r="J15" s="75" t="b">
        <v>0</v>
      </c>
      <c r="K15" s="31"/>
      <c r="L15" s="31"/>
      <c r="M15" s="76" t="b">
        <v>0</v>
      </c>
      <c r="N15" s="76" t="b">
        <v>0</v>
      </c>
      <c r="O15" s="77"/>
    </row>
    <row r="16" spans="2:15">
      <c r="B16" s="36" t="b">
        <v>0</v>
      </c>
      <c r="C16" s="36" t="b">
        <v>0</v>
      </c>
      <c r="D16" s="96" t="s">
        <v>38</v>
      </c>
      <c r="E16" s="17" t="b">
        <v>0</v>
      </c>
      <c r="F16" s="18"/>
      <c r="G16" s="22" t="b">
        <v>0</v>
      </c>
      <c r="H16" s="22" t="b">
        <v>0</v>
      </c>
      <c r="I16" s="23"/>
      <c r="J16" s="30" t="b">
        <v>0</v>
      </c>
      <c r="K16" s="31"/>
      <c r="L16" s="31"/>
      <c r="M16" s="34" t="b">
        <v>0</v>
      </c>
      <c r="N16" s="34" t="b">
        <v>0</v>
      </c>
      <c r="O16" s="33"/>
    </row>
    <row r="17" spans="2:15">
      <c r="B17" s="152" t="b">
        <v>0</v>
      </c>
      <c r="C17" s="36" t="b">
        <v>0</v>
      </c>
      <c r="D17" s="96" t="s">
        <v>39</v>
      </c>
      <c r="E17" s="17" t="b">
        <v>0</v>
      </c>
      <c r="F17" s="18"/>
      <c r="G17" s="22" t="b">
        <v>0</v>
      </c>
      <c r="H17" s="22" t="b">
        <v>0</v>
      </c>
      <c r="I17" s="23"/>
      <c r="J17" s="30" t="b">
        <v>0</v>
      </c>
      <c r="K17" s="31" t="s">
        <v>40</v>
      </c>
      <c r="L17" s="31"/>
      <c r="M17" s="34" t="b">
        <v>0</v>
      </c>
      <c r="N17" s="34" t="b">
        <v>0</v>
      </c>
      <c r="O17" s="33"/>
    </row>
    <row r="18" spans="2:15" ht="14.45">
      <c r="B18" s="36" t="b">
        <v>0</v>
      </c>
      <c r="C18" s="36" t="b">
        <v>1</v>
      </c>
      <c r="D18" s="96" t="s">
        <v>41</v>
      </c>
      <c r="E18" s="17" t="b">
        <v>1</v>
      </c>
      <c r="F18" s="18" t="s">
        <v>24</v>
      </c>
      <c r="G18" s="22" t="s">
        <v>25</v>
      </c>
      <c r="H18" s="22" t="s">
        <v>25</v>
      </c>
      <c r="I18" s="23" t="s">
        <v>12</v>
      </c>
      <c r="J18" s="30" t="b">
        <v>0</v>
      </c>
      <c r="K18" s="31"/>
      <c r="L18" s="31"/>
      <c r="M18" s="34" t="b">
        <v>0</v>
      </c>
      <c r="N18" s="34" t="b">
        <v>0</v>
      </c>
      <c r="O18" s="33"/>
    </row>
    <row r="19" spans="2:15" ht="14.45">
      <c r="B19" s="36" t="b">
        <v>0</v>
      </c>
      <c r="C19" s="36" t="b">
        <v>1</v>
      </c>
      <c r="D19" s="96" t="s">
        <v>42</v>
      </c>
      <c r="E19" s="17" t="b">
        <v>1</v>
      </c>
      <c r="F19" s="18" t="s">
        <v>43</v>
      </c>
      <c r="G19" s="22" t="b">
        <v>1</v>
      </c>
      <c r="H19" s="22" t="b">
        <v>1</v>
      </c>
      <c r="I19" s="23" t="s">
        <v>12</v>
      </c>
      <c r="J19" s="30" t="b">
        <v>0</v>
      </c>
      <c r="K19" s="31"/>
      <c r="L19" s="31"/>
      <c r="M19" s="34" t="b">
        <v>0</v>
      </c>
      <c r="N19" s="34" t="b">
        <v>0</v>
      </c>
      <c r="O19" s="33"/>
    </row>
    <row r="20" spans="2:15">
      <c r="B20" s="36" t="b">
        <v>0</v>
      </c>
      <c r="C20" s="36" t="b">
        <v>0</v>
      </c>
      <c r="D20" s="96" t="s">
        <v>44</v>
      </c>
      <c r="E20" s="17" t="b">
        <v>0</v>
      </c>
      <c r="F20" s="74" t="s">
        <v>45</v>
      </c>
      <c r="G20" s="22" t="b">
        <v>0</v>
      </c>
      <c r="H20" s="22" t="b">
        <v>0</v>
      </c>
      <c r="I20" s="23" t="s">
        <v>15</v>
      </c>
      <c r="J20" s="30" t="b">
        <v>0</v>
      </c>
      <c r="K20" s="31"/>
      <c r="L20" s="31"/>
      <c r="M20" s="34" t="b">
        <v>0</v>
      </c>
      <c r="N20" s="34" t="b">
        <v>0</v>
      </c>
      <c r="O20" s="33"/>
    </row>
    <row r="21" spans="2:15" ht="14.45">
      <c r="B21" s="36" t="b">
        <v>0</v>
      </c>
      <c r="C21" s="36" t="b">
        <v>1</v>
      </c>
      <c r="D21" s="96" t="s">
        <v>46</v>
      </c>
      <c r="E21" s="17" t="b">
        <v>1</v>
      </c>
      <c r="F21" s="18" t="s">
        <v>11</v>
      </c>
      <c r="G21" s="22" t="b">
        <v>1</v>
      </c>
      <c r="H21" s="22" t="b">
        <v>1</v>
      </c>
      <c r="I21" s="23" t="s">
        <v>12</v>
      </c>
      <c r="J21" s="30" t="b">
        <v>0</v>
      </c>
      <c r="K21" s="31"/>
      <c r="L21" s="31"/>
      <c r="M21" s="34" t="b">
        <v>0</v>
      </c>
      <c r="N21" s="34" t="b">
        <v>0</v>
      </c>
      <c r="O21" s="33"/>
    </row>
    <row r="22" spans="2:15" ht="14.45">
      <c r="B22" s="36" t="b">
        <v>0</v>
      </c>
      <c r="C22" s="36" t="b">
        <v>1</v>
      </c>
      <c r="D22" s="96" t="s">
        <v>47</v>
      </c>
      <c r="E22" s="17" t="b">
        <v>1</v>
      </c>
      <c r="F22" s="18" t="s">
        <v>48</v>
      </c>
      <c r="G22" s="22" t="s">
        <v>25</v>
      </c>
      <c r="H22" s="22" t="b">
        <v>1</v>
      </c>
      <c r="I22" s="23" t="s">
        <v>12</v>
      </c>
      <c r="J22" s="30" t="b">
        <v>1</v>
      </c>
      <c r="K22" s="31"/>
      <c r="L22" s="32"/>
      <c r="M22" s="34" t="b">
        <v>0</v>
      </c>
      <c r="N22" s="34" t="b">
        <v>0</v>
      </c>
      <c r="O22" s="33"/>
    </row>
    <row r="23" spans="2:15" ht="14.45">
      <c r="B23" s="36" t="b">
        <v>0</v>
      </c>
      <c r="C23" s="36" t="b">
        <v>1</v>
      </c>
      <c r="D23" s="96" t="s">
        <v>49</v>
      </c>
      <c r="E23" s="17" t="b">
        <v>1</v>
      </c>
      <c r="F23" s="18" t="s">
        <v>24</v>
      </c>
      <c r="G23" s="22" t="b">
        <v>1</v>
      </c>
      <c r="H23" s="22" t="b">
        <v>1</v>
      </c>
      <c r="I23" s="23" t="s">
        <v>12</v>
      </c>
      <c r="J23" s="30" t="b">
        <v>0</v>
      </c>
      <c r="K23" s="31"/>
      <c r="L23" s="31"/>
      <c r="M23" s="34" t="b">
        <v>0</v>
      </c>
      <c r="N23" s="34" t="b">
        <v>0</v>
      </c>
      <c r="O23" s="33"/>
    </row>
    <row r="24" spans="2:15">
      <c r="B24" s="36" t="b">
        <v>0</v>
      </c>
      <c r="C24" s="36" t="b">
        <v>0</v>
      </c>
      <c r="D24" s="96" t="s">
        <v>50</v>
      </c>
      <c r="E24" s="17" t="b">
        <v>0</v>
      </c>
      <c r="F24" s="18"/>
      <c r="G24" s="22" t="b">
        <v>0</v>
      </c>
      <c r="H24" s="22" t="b">
        <v>0</v>
      </c>
      <c r="I24" s="23"/>
      <c r="J24" s="30" t="b">
        <v>0</v>
      </c>
      <c r="K24" s="31"/>
      <c r="L24" s="31"/>
      <c r="M24" s="34" t="b">
        <v>0</v>
      </c>
      <c r="N24" s="34" t="b">
        <v>0</v>
      </c>
      <c r="O24" s="33"/>
    </row>
    <row r="25" spans="2:15" ht="14.45">
      <c r="B25" s="152" t="b">
        <v>0</v>
      </c>
      <c r="C25" s="36" t="b">
        <v>1</v>
      </c>
      <c r="D25" s="96" t="s">
        <v>51</v>
      </c>
      <c r="E25" s="17" t="b">
        <v>1</v>
      </c>
      <c r="F25" s="18" t="s">
        <v>52</v>
      </c>
      <c r="G25" s="22" t="b">
        <v>1</v>
      </c>
      <c r="H25" s="22" t="b">
        <v>1</v>
      </c>
      <c r="I25" s="23" t="s">
        <v>12</v>
      </c>
      <c r="J25" s="30" t="b">
        <v>0</v>
      </c>
      <c r="K25" s="31"/>
      <c r="L25" s="31"/>
      <c r="M25" s="34" t="b">
        <v>0</v>
      </c>
      <c r="N25" s="34" t="b">
        <v>0</v>
      </c>
      <c r="O25" s="33"/>
    </row>
    <row r="26" spans="2:15">
      <c r="B26" s="36" t="b">
        <v>0</v>
      </c>
      <c r="C26" s="36" t="b">
        <v>0</v>
      </c>
      <c r="D26" s="96" t="s">
        <v>53</v>
      </c>
      <c r="E26" s="17" t="b">
        <v>0</v>
      </c>
      <c r="F26" s="18"/>
      <c r="G26" s="22" t="b">
        <v>0</v>
      </c>
      <c r="H26" s="22" t="b">
        <v>0</v>
      </c>
      <c r="I26" s="23"/>
      <c r="J26" s="30" t="b">
        <v>0</v>
      </c>
      <c r="K26" s="31"/>
      <c r="L26" s="31"/>
      <c r="M26" s="34" t="b">
        <v>0</v>
      </c>
      <c r="N26" s="34" t="b">
        <v>0</v>
      </c>
      <c r="O26" s="33"/>
    </row>
    <row r="30" spans="2:15">
      <c r="B30" t="s">
        <v>54</v>
      </c>
    </row>
    <row r="32" spans="2:15">
      <c r="B32" t="s">
        <v>55</v>
      </c>
    </row>
    <row r="35" spans="2:3">
      <c r="B35" t="s">
        <v>56</v>
      </c>
      <c r="C35" t="s">
        <v>57</v>
      </c>
    </row>
    <row r="36" spans="2:3">
      <c r="B36" t="s">
        <v>58</v>
      </c>
    </row>
    <row r="37" spans="2:3" ht="70.150000000000006" customHeight="1">
      <c r="B37">
        <f>23*0.8</f>
        <v>18.400000000000002</v>
      </c>
    </row>
    <row r="38" spans="2:3">
      <c r="B38" t="s">
        <v>59</v>
      </c>
    </row>
  </sheetData>
  <autoFilter ref="B2:O26" xr:uid="{70B3F20E-AFBA-4879-89DB-A80266912154}">
    <sortState xmlns:xlrd2="http://schemas.microsoft.com/office/spreadsheetml/2017/richdata2" ref="B3:O23">
      <sortCondition ref="D2:D20"/>
    </sortState>
  </autoFilter>
  <hyperlinks>
    <hyperlink ref="L3" location="Auxly!A1" display="See Sheet" xr:uid="{2320DB7A-A74B-4B8C-A1B6-CEFFE6955EE7}"/>
    <hyperlink ref="L5" location="'Ayurcann-LTO'!A1" display="See Sheet" xr:uid="{ED77707C-470E-42ED-BEDF-4181F03258A6}"/>
    <hyperlink ref="F20" location="'Tilray+Aurora'!A1" display="Propsal - See Sheet" xr:uid="{1424D95A-13E5-4ACA-BEFB-B9BC6A3CCE05}"/>
    <hyperlink ref="D3" location="Auxly!A1" display="Auxly" xr:uid="{7D6C964A-DD0F-4B5D-8916-9FB1EEC74639}"/>
    <hyperlink ref="D4" location="Avicanna!A1" display="Avicanna" xr:uid="{1FB753CF-00C0-4F3B-A2B9-C18A11F99EAC}"/>
    <hyperlink ref="D5" location="Ayurcann!A1" display="Ayurcann" xr:uid="{276043B8-CA5E-420F-B203-E5D536BB3B0A}"/>
    <hyperlink ref="D6" location="Blizza!A1" display="Blizza" xr:uid="{F399FFD6-D8BA-428E-83E2-6467D9F8EAB1}"/>
    <hyperlink ref="D7" location="CanadaIslandGarden!A1" display="Canada's Island Garden" xr:uid="{5565828E-040E-4E91-A6F9-58A22867F78C}"/>
    <hyperlink ref="D8" location="CannaCollective!A1" display="Canna Collective" xr:uid="{B2A6DEA6-C128-4A8E-8563-66D650B51EB4}"/>
    <hyperlink ref="D9" location="Cronos!A1" display="Cronos" xr:uid="{0D980ED1-7FCC-4B0F-AB6D-7A5C2D4DC906}"/>
    <hyperlink ref="D11" location="Emblem!A1" display="Emblem" xr:uid="{38E9CCB3-C597-4143-90B6-4A52AA4385A2}"/>
    <hyperlink ref="D13" location="HighXotic!A1" display="HighXotic" xr:uid="{F6DFEA18-A8B8-49EF-A285-32D1C9CB98CA}"/>
    <hyperlink ref="D15" location="Kindred!A1" display="Kindred" xr:uid="{986A695A-B356-4830-889D-40CDA09C3256}"/>
    <hyperlink ref="D18" location="Seeker!A1" display="Seeker" xr:uid="{0B26A1CE-F6BD-4775-AC09-1A8A77E9C2D7}"/>
    <hyperlink ref="D22" location="ValensAgritech!A1" display="Valens Agritech" xr:uid="{25998CA9-C3E2-4663-A6CA-FE3539654B1B}"/>
    <hyperlink ref="D20" location="'Tilray+Aurora'!A1" display="Tilray + Aurora" xr:uid="{EA152BD3-597F-43D3-B485-339C27870999}"/>
    <hyperlink ref="D21" location="ufeelu!A1" display="ufeelu" xr:uid="{38963121-BD62-47F0-8A62-FE03C8AD6964}"/>
    <hyperlink ref="D23" location="VillageFarms!A1" display="Village Farms" xr:uid="{84DBA943-DF7B-4C30-AF3C-C75ADE9D45AC}"/>
    <hyperlink ref="D14" location="IRCC!A1" display="IRCC" xr:uid="{4EC20586-7633-4552-B35C-F8D040EDC763}"/>
    <hyperlink ref="D10" location="Decibel!A1" display="Decibel" xr:uid="{90DDB80F-CE6A-451A-B387-471D71499CEC}"/>
    <hyperlink ref="D17" location="Organigram!A1" display="Organigram" xr:uid="{D56D026D-2ED5-42F3-AA15-07AFB74956C1}"/>
    <hyperlink ref="D19" location="'The Loud Plug'!A1" display="The Loud Plug" xr:uid="{A5619644-3DDA-4E87-9138-B27F97F23262}"/>
    <hyperlink ref="D12" location="'Heritage Cannabis'!A1" display="Heritage Cannabis" xr:uid="{E0BBA7B0-EBA0-40B4-B14A-9163593E211B}"/>
    <hyperlink ref="D16" location="'MTL Cannabis'!A1" display="MTL Cannabis" xr:uid="{C4F213E5-5E91-4B18-BAA7-C74EBDEE0596}"/>
    <hyperlink ref="D24" location="Truro!A1" display="Truro" xr:uid="{B582D0F0-68ED-44C9-ADED-5ABB91E67629}"/>
    <hyperlink ref="D25" location="'Woody Nelson'!A1" display="Woody Nelson" xr:uid="{DFC85C1F-A7EE-4CA7-87A1-136D80E31B3C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3B9CA-570C-4AF9-B450-C638136FA7C4}">
  <dimension ref="B2:K55"/>
  <sheetViews>
    <sheetView zoomScale="85" zoomScaleNormal="85" workbookViewId="0">
      <pane xSplit="2" ySplit="3" topLeftCell="C37" activePane="bottomRight" state="frozen"/>
      <selection pane="bottomRight" activeCell="D26" sqref="D26"/>
      <selection pane="bottomLeft" activeCell="A4" sqref="A4"/>
      <selection pane="topRight" activeCell="C1" sqref="C1"/>
    </sheetView>
  </sheetViews>
  <sheetFormatPr defaultRowHeight="15"/>
  <cols>
    <col min="1" max="1" width="4.42578125" style="132" customWidth="1"/>
    <col min="2" max="2" width="13.85546875" style="131" bestFit="1" customWidth="1"/>
    <col min="3" max="3" width="24" style="136" bestFit="1" customWidth="1"/>
    <col min="4" max="4" width="37.140625" style="136" bestFit="1" customWidth="1"/>
    <col min="5" max="5" width="38.7109375" style="136" customWidth="1"/>
    <col min="6" max="6" width="17.5703125" style="136" customWidth="1"/>
    <col min="7" max="7" width="29.5703125" style="136" customWidth="1"/>
    <col min="8" max="8" width="22.5703125" style="136" bestFit="1" customWidth="1"/>
    <col min="9" max="9" width="19.28515625" style="136" bestFit="1" customWidth="1"/>
    <col min="10" max="11" width="15.7109375" style="136" customWidth="1"/>
    <col min="12" max="16384" width="9.140625" style="132"/>
  </cols>
  <sheetData>
    <row r="2" spans="2:11">
      <c r="B2" s="133"/>
      <c r="C2" s="168" t="s">
        <v>60</v>
      </c>
      <c r="D2" s="168"/>
      <c r="E2" s="168" t="s">
        <v>61</v>
      </c>
      <c r="F2" s="168"/>
      <c r="G2" s="168" t="s">
        <v>62</v>
      </c>
      <c r="H2" s="168"/>
      <c r="I2" s="168" t="s">
        <v>63</v>
      </c>
      <c r="J2" s="168"/>
      <c r="K2" s="157" t="s">
        <v>64</v>
      </c>
    </row>
    <row r="3" spans="2:11">
      <c r="B3" s="133" t="s">
        <v>65</v>
      </c>
      <c r="C3" s="157" t="s">
        <v>66</v>
      </c>
      <c r="D3" s="157" t="s">
        <v>67</v>
      </c>
      <c r="E3" s="157" t="s">
        <v>68</v>
      </c>
      <c r="F3" s="157" t="s">
        <v>61</v>
      </c>
      <c r="G3" s="157" t="s">
        <v>69</v>
      </c>
      <c r="H3" s="157" t="s">
        <v>70</v>
      </c>
      <c r="I3" s="157" t="s">
        <v>63</v>
      </c>
      <c r="J3" s="157" t="s">
        <v>71</v>
      </c>
      <c r="K3" s="157" t="s">
        <v>64</v>
      </c>
    </row>
    <row r="4" spans="2:11">
      <c r="B4" s="134" t="s">
        <v>72</v>
      </c>
      <c r="C4" s="158" t="b">
        <v>0</v>
      </c>
      <c r="D4" s="158" t="b">
        <v>0</v>
      </c>
      <c r="E4" s="158" t="b">
        <v>0</v>
      </c>
      <c r="F4" s="158" t="b">
        <v>0</v>
      </c>
      <c r="G4" s="165" t="b">
        <v>1</v>
      </c>
      <c r="H4" s="158" t="b">
        <v>0</v>
      </c>
      <c r="I4" s="158" t="b">
        <v>0</v>
      </c>
      <c r="J4" s="158" t="b">
        <v>0</v>
      </c>
      <c r="K4" s="158" t="b">
        <v>0</v>
      </c>
    </row>
    <row r="5" spans="2:11">
      <c r="B5" s="131" t="s">
        <v>73</v>
      </c>
      <c r="G5" s="136" t="s">
        <v>74</v>
      </c>
    </row>
    <row r="6" spans="2:11">
      <c r="B6" s="131" t="s">
        <v>75</v>
      </c>
      <c r="G6" s="136" t="s">
        <v>76</v>
      </c>
    </row>
    <row r="7" spans="2:11" ht="65.099999999999994" customHeight="1">
      <c r="B7" s="131" t="s">
        <v>77</v>
      </c>
      <c r="G7" s="135" t="s">
        <v>78</v>
      </c>
    </row>
    <row r="8" spans="2:11">
      <c r="B8" s="134" t="s">
        <v>79</v>
      </c>
      <c r="C8" s="165" t="b">
        <v>1</v>
      </c>
      <c r="D8" s="165" t="b">
        <v>1</v>
      </c>
      <c r="E8" s="165" t="b">
        <v>1</v>
      </c>
      <c r="F8" s="158" t="b">
        <v>0</v>
      </c>
      <c r="G8" s="165" t="b">
        <v>1</v>
      </c>
      <c r="H8" s="165" t="b">
        <v>1</v>
      </c>
      <c r="I8" s="165" t="b">
        <v>1</v>
      </c>
      <c r="J8" s="158" t="b">
        <v>0</v>
      </c>
      <c r="K8" s="158" t="b">
        <v>0</v>
      </c>
    </row>
    <row r="9" spans="2:11">
      <c r="B9" s="131" t="s">
        <v>73</v>
      </c>
      <c r="C9" s="136" t="s">
        <v>80</v>
      </c>
      <c r="D9" s="136" t="s">
        <v>80</v>
      </c>
      <c r="E9" s="136" t="s">
        <v>81</v>
      </c>
      <c r="G9" s="136" t="s">
        <v>42</v>
      </c>
      <c r="H9" s="136" t="s">
        <v>82</v>
      </c>
      <c r="I9" s="136" t="s">
        <v>74</v>
      </c>
    </row>
    <row r="10" spans="2:11">
      <c r="B10" s="131" t="s">
        <v>75</v>
      </c>
      <c r="C10" s="136" t="s">
        <v>76</v>
      </c>
      <c r="D10" s="136" t="s">
        <v>76</v>
      </c>
      <c r="E10" s="136" t="s">
        <v>76</v>
      </c>
      <c r="G10" s="136" t="s">
        <v>76</v>
      </c>
      <c r="H10" s="136" t="s">
        <v>76</v>
      </c>
      <c r="I10" s="136" t="s">
        <v>83</v>
      </c>
    </row>
    <row r="11" spans="2:11" ht="65.099999999999994" customHeight="1">
      <c r="B11" s="131" t="s">
        <v>77</v>
      </c>
      <c r="C11" s="135" t="s">
        <v>84</v>
      </c>
      <c r="D11" s="135" t="s">
        <v>85</v>
      </c>
      <c r="E11" s="135" t="s">
        <v>86</v>
      </c>
      <c r="G11" s="136" t="s">
        <v>87</v>
      </c>
      <c r="H11" s="135" t="s">
        <v>88</v>
      </c>
      <c r="I11" s="135" t="s">
        <v>89</v>
      </c>
    </row>
    <row r="12" spans="2:11">
      <c r="B12" s="134" t="s">
        <v>90</v>
      </c>
      <c r="C12" s="165" t="b">
        <v>1</v>
      </c>
      <c r="D12" s="158" t="b">
        <v>0</v>
      </c>
      <c r="E12" s="158" t="b">
        <v>0</v>
      </c>
      <c r="F12" s="158" t="b">
        <v>0</v>
      </c>
      <c r="G12" s="165" t="b">
        <v>1</v>
      </c>
      <c r="H12" s="158" t="b">
        <v>0</v>
      </c>
      <c r="I12" s="158" t="b">
        <v>0</v>
      </c>
      <c r="J12" s="158" t="b">
        <v>0</v>
      </c>
      <c r="K12" s="158" t="b">
        <v>0</v>
      </c>
    </row>
    <row r="13" spans="2:11">
      <c r="B13" s="131" t="s">
        <v>73</v>
      </c>
      <c r="C13" s="136" t="s">
        <v>91</v>
      </c>
      <c r="G13" s="136" t="s">
        <v>92</v>
      </c>
    </row>
    <row r="14" spans="2:11">
      <c r="B14" s="131" t="s">
        <v>93</v>
      </c>
      <c r="C14" s="136" t="s">
        <v>94</v>
      </c>
      <c r="G14" s="136" t="s">
        <v>95</v>
      </c>
    </row>
    <row r="15" spans="2:11" ht="30">
      <c r="B15" s="131" t="s">
        <v>7</v>
      </c>
      <c r="C15" s="135" t="s">
        <v>96</v>
      </c>
      <c r="G15" s="136" t="s">
        <v>97</v>
      </c>
    </row>
    <row r="16" spans="2:11" ht="65.099999999999994" customHeight="1">
      <c r="B16" s="131" t="s">
        <v>77</v>
      </c>
      <c r="C16" s="135" t="s">
        <v>98</v>
      </c>
      <c r="G16" s="135" t="s">
        <v>99</v>
      </c>
    </row>
    <row r="17" spans="2:11">
      <c r="B17" s="134" t="s">
        <v>100</v>
      </c>
      <c r="C17" s="165" t="b">
        <v>1</v>
      </c>
      <c r="D17" s="165" t="b">
        <v>1</v>
      </c>
      <c r="E17" s="165" t="b">
        <v>1</v>
      </c>
      <c r="F17" s="158" t="b">
        <v>0</v>
      </c>
      <c r="G17" s="165" t="b">
        <v>1</v>
      </c>
      <c r="H17" s="158" t="b">
        <v>0</v>
      </c>
      <c r="I17" s="158" t="b">
        <v>0</v>
      </c>
      <c r="J17" s="158" t="b">
        <v>0</v>
      </c>
      <c r="K17" s="158" t="b">
        <v>0</v>
      </c>
    </row>
    <row r="18" spans="2:11" ht="45">
      <c r="B18" s="131" t="s">
        <v>73</v>
      </c>
      <c r="C18" s="136" t="s">
        <v>101</v>
      </c>
      <c r="D18" s="135" t="s">
        <v>102</v>
      </c>
      <c r="E18" s="135" t="s">
        <v>51</v>
      </c>
      <c r="G18" s="136" t="s">
        <v>103</v>
      </c>
    </row>
    <row r="19" spans="2:11" ht="14.25" customHeight="1">
      <c r="B19" s="131" t="s">
        <v>93</v>
      </c>
      <c r="C19" s="159" t="s">
        <v>76</v>
      </c>
      <c r="D19" s="136" t="s">
        <v>83</v>
      </c>
      <c r="E19" s="136" t="s">
        <v>76</v>
      </c>
      <c r="G19" s="136" t="s">
        <v>95</v>
      </c>
    </row>
    <row r="20" spans="2:11" ht="60">
      <c r="B20" s="131" t="s">
        <v>7</v>
      </c>
      <c r="C20" s="159" t="s">
        <v>104</v>
      </c>
      <c r="D20" s="135" t="s">
        <v>105</v>
      </c>
      <c r="E20" s="135" t="s">
        <v>106</v>
      </c>
      <c r="G20" s="136" t="s">
        <v>107</v>
      </c>
    </row>
    <row r="21" spans="2:11" ht="65.099999999999994" customHeight="1">
      <c r="B21" s="131" t="s">
        <v>77</v>
      </c>
      <c r="C21" s="135" t="s">
        <v>108</v>
      </c>
      <c r="D21" s="135" t="s">
        <v>109</v>
      </c>
      <c r="E21" s="135" t="s">
        <v>110</v>
      </c>
      <c r="G21" s="135" t="s">
        <v>99</v>
      </c>
    </row>
    <row r="22" spans="2:11">
      <c r="B22" s="134" t="s">
        <v>111</v>
      </c>
      <c r="C22" s="165" t="b">
        <v>1</v>
      </c>
      <c r="D22" s="165" t="b">
        <v>1</v>
      </c>
      <c r="E22" s="165" t="b">
        <v>1</v>
      </c>
      <c r="F22" s="158" t="b">
        <v>0</v>
      </c>
      <c r="G22" s="165" t="b">
        <v>1</v>
      </c>
      <c r="H22" s="165" t="b">
        <v>1</v>
      </c>
      <c r="I22" s="158" t="b">
        <v>0</v>
      </c>
      <c r="J22" s="158" t="b">
        <v>0</v>
      </c>
      <c r="K22" s="158" t="b">
        <v>0</v>
      </c>
    </row>
    <row r="23" spans="2:11" ht="45">
      <c r="B23" s="131" t="s">
        <v>73</v>
      </c>
      <c r="C23" s="136" t="s">
        <v>112</v>
      </c>
      <c r="D23" s="135" t="s">
        <v>113</v>
      </c>
      <c r="E23" s="136" t="s">
        <v>114</v>
      </c>
      <c r="G23" s="136" t="s">
        <v>114</v>
      </c>
      <c r="H23" s="136" t="s">
        <v>114</v>
      </c>
    </row>
    <row r="24" spans="2:11" ht="45">
      <c r="B24" s="131" t="s">
        <v>75</v>
      </c>
      <c r="C24" s="136" t="s">
        <v>94</v>
      </c>
      <c r="D24" s="135" t="s">
        <v>115</v>
      </c>
      <c r="E24" s="136" t="s">
        <v>116</v>
      </c>
      <c r="G24" s="136" t="s">
        <v>116</v>
      </c>
      <c r="H24" s="136" t="s">
        <v>116</v>
      </c>
      <c r="I24" s="163"/>
      <c r="J24" s="164"/>
    </row>
    <row r="25" spans="2:11" ht="45">
      <c r="B25" s="131" t="s">
        <v>7</v>
      </c>
      <c r="C25" s="136" t="s">
        <v>117</v>
      </c>
      <c r="D25" s="135" t="s">
        <v>118</v>
      </c>
      <c r="E25" s="162" t="s">
        <v>119</v>
      </c>
      <c r="G25" s="162" t="s">
        <v>119</v>
      </c>
      <c r="H25" s="162" t="s">
        <v>119</v>
      </c>
    </row>
    <row r="26" spans="2:11" ht="405">
      <c r="B26" s="131" t="s">
        <v>77</v>
      </c>
      <c r="C26" s="135" t="s">
        <v>120</v>
      </c>
      <c r="D26" s="135" t="s">
        <v>121</v>
      </c>
      <c r="E26" s="135" t="s">
        <v>122</v>
      </c>
      <c r="G26" s="135" t="s">
        <v>123</v>
      </c>
      <c r="H26" s="135" t="s">
        <v>124</v>
      </c>
    </row>
    <row r="27" spans="2:11">
      <c r="B27" s="134" t="s">
        <v>125</v>
      </c>
      <c r="C27" s="158" t="b">
        <v>1</v>
      </c>
      <c r="D27" s="158" t="b">
        <v>1</v>
      </c>
      <c r="E27" s="165" t="b">
        <v>1</v>
      </c>
      <c r="F27" s="158" t="b">
        <v>0</v>
      </c>
      <c r="G27" s="165" t="b">
        <v>1</v>
      </c>
      <c r="H27" s="165" t="b">
        <v>1</v>
      </c>
      <c r="I27" s="158" t="b">
        <v>1</v>
      </c>
      <c r="J27" s="158" t="b">
        <v>0</v>
      </c>
      <c r="K27" s="158" t="b">
        <v>0</v>
      </c>
    </row>
    <row r="28" spans="2:11">
      <c r="B28" s="131" t="s">
        <v>73</v>
      </c>
      <c r="C28" s="136" t="s">
        <v>126</v>
      </c>
      <c r="D28" s="136" t="s">
        <v>127</v>
      </c>
      <c r="E28" s="136" t="s">
        <v>128</v>
      </c>
      <c r="G28" s="136" t="s">
        <v>114</v>
      </c>
      <c r="H28" s="136" t="s">
        <v>114</v>
      </c>
      <c r="I28" s="136" t="s">
        <v>129</v>
      </c>
    </row>
    <row r="29" spans="2:11">
      <c r="B29" s="131" t="s">
        <v>75</v>
      </c>
      <c r="D29" s="136" t="s">
        <v>130</v>
      </c>
      <c r="E29" s="136" t="s">
        <v>131</v>
      </c>
      <c r="G29" s="136" t="s">
        <v>116</v>
      </c>
      <c r="H29" s="136" t="s">
        <v>116</v>
      </c>
      <c r="I29" s="136" t="s">
        <v>132</v>
      </c>
    </row>
    <row r="30" spans="2:11">
      <c r="B30" s="131" t="s">
        <v>7</v>
      </c>
      <c r="G30" s="162" t="s">
        <v>119</v>
      </c>
      <c r="H30" s="162" t="s">
        <v>119</v>
      </c>
      <c r="I30" s="136" t="s">
        <v>133</v>
      </c>
    </row>
    <row r="31" spans="2:11" ht="65.099999999999994" customHeight="1">
      <c r="B31" s="131" t="s">
        <v>77</v>
      </c>
      <c r="C31" s="136" t="s">
        <v>134</v>
      </c>
      <c r="D31" s="160" t="s">
        <v>135</v>
      </c>
      <c r="E31" s="136" t="s">
        <v>136</v>
      </c>
      <c r="G31" s="135" t="s">
        <v>123</v>
      </c>
      <c r="H31" s="136" t="s">
        <v>137</v>
      </c>
      <c r="I31" s="136" t="s">
        <v>138</v>
      </c>
    </row>
    <row r="32" spans="2:11">
      <c r="B32" s="134" t="s">
        <v>139</v>
      </c>
      <c r="C32" s="158" t="b">
        <v>1</v>
      </c>
      <c r="D32" s="158" t="b">
        <v>1</v>
      </c>
      <c r="E32" s="158" t="b">
        <v>0</v>
      </c>
      <c r="F32" s="158" t="b">
        <v>0</v>
      </c>
      <c r="G32" s="158" t="b">
        <v>1</v>
      </c>
      <c r="H32" s="158" t="b">
        <v>1</v>
      </c>
      <c r="I32" s="158" t="b">
        <v>0</v>
      </c>
      <c r="J32" s="158" t="b">
        <v>0</v>
      </c>
      <c r="K32" s="158" t="b">
        <v>0</v>
      </c>
    </row>
    <row r="33" spans="2:11">
      <c r="B33" s="131" t="s">
        <v>73</v>
      </c>
      <c r="C33" s="136" t="s">
        <v>91</v>
      </c>
      <c r="D33" s="136" t="s">
        <v>140</v>
      </c>
      <c r="E33" s="136" t="s">
        <v>27</v>
      </c>
      <c r="G33" s="136" t="s">
        <v>128</v>
      </c>
      <c r="H33" s="136" t="s">
        <v>128</v>
      </c>
    </row>
    <row r="34" spans="2:11">
      <c r="B34" s="131" t="s">
        <v>75</v>
      </c>
      <c r="G34" s="136" t="s">
        <v>131</v>
      </c>
      <c r="H34" s="136" t="s">
        <v>131</v>
      </c>
    </row>
    <row r="35" spans="2:11" ht="65.099999999999994" customHeight="1">
      <c r="B35" s="131" t="s">
        <v>77</v>
      </c>
      <c r="C35" s="136" t="s">
        <v>141</v>
      </c>
      <c r="E35" s="136" t="s">
        <v>131</v>
      </c>
      <c r="F35" s="135"/>
      <c r="G35" s="135" t="s">
        <v>142</v>
      </c>
      <c r="H35" s="135" t="s">
        <v>143</v>
      </c>
    </row>
    <row r="36" spans="2:11">
      <c r="B36" s="134" t="s">
        <v>144</v>
      </c>
      <c r="C36" s="158" t="b">
        <v>1</v>
      </c>
      <c r="D36" s="158" t="b">
        <v>1</v>
      </c>
      <c r="E36" s="158" t="b">
        <v>0</v>
      </c>
      <c r="F36" s="158" t="b">
        <v>0</v>
      </c>
      <c r="G36" s="158" t="b">
        <v>0</v>
      </c>
      <c r="H36" s="158" t="b">
        <v>1</v>
      </c>
      <c r="I36" s="158" t="b">
        <v>0</v>
      </c>
      <c r="J36" s="158" t="b">
        <v>0</v>
      </c>
      <c r="K36" s="158" t="b">
        <v>0</v>
      </c>
    </row>
    <row r="37" spans="2:11">
      <c r="B37" s="131" t="s">
        <v>73</v>
      </c>
      <c r="C37" s="136" t="s">
        <v>51</v>
      </c>
      <c r="D37" s="136" t="s">
        <v>140</v>
      </c>
      <c r="E37" s="136" t="s">
        <v>27</v>
      </c>
      <c r="H37" s="136" t="s">
        <v>91</v>
      </c>
    </row>
    <row r="38" spans="2:11">
      <c r="B38" s="131" t="s">
        <v>75</v>
      </c>
      <c r="C38" s="136" t="s">
        <v>131</v>
      </c>
    </row>
    <row r="39" spans="2:11" ht="65.099999999999994" customHeight="1">
      <c r="B39" s="131" t="s">
        <v>77</v>
      </c>
      <c r="C39" s="136" t="s">
        <v>131</v>
      </c>
      <c r="E39" s="136" t="s">
        <v>131</v>
      </c>
      <c r="H39" s="136" t="s">
        <v>145</v>
      </c>
    </row>
    <row r="40" spans="2:11">
      <c r="B40" s="134" t="s">
        <v>146</v>
      </c>
      <c r="C40" s="158" t="b">
        <v>0</v>
      </c>
      <c r="D40" s="158" t="b">
        <v>0</v>
      </c>
      <c r="E40" s="158" t="b">
        <v>0</v>
      </c>
      <c r="F40" s="158" t="b">
        <v>0</v>
      </c>
      <c r="G40" s="158" t="b">
        <v>0</v>
      </c>
      <c r="H40" s="158" t="b">
        <v>0</v>
      </c>
      <c r="I40" s="158" t="b">
        <v>0</v>
      </c>
      <c r="J40" s="158" t="b">
        <v>0</v>
      </c>
      <c r="K40" s="158" t="b">
        <v>0</v>
      </c>
    </row>
    <row r="41" spans="2:11">
      <c r="B41" s="131" t="s">
        <v>73</v>
      </c>
    </row>
    <row r="42" spans="2:11">
      <c r="B42" s="131" t="s">
        <v>75</v>
      </c>
    </row>
    <row r="43" spans="2:11" ht="65.099999999999994" customHeight="1">
      <c r="B43" s="131" t="s">
        <v>77</v>
      </c>
    </row>
    <row r="44" spans="2:11">
      <c r="B44" s="134" t="s">
        <v>147</v>
      </c>
      <c r="C44" s="158" t="b">
        <v>0</v>
      </c>
      <c r="D44" s="158" t="b">
        <v>0</v>
      </c>
      <c r="E44" s="158" t="b">
        <v>0</v>
      </c>
      <c r="F44" s="158" t="b">
        <v>0</v>
      </c>
      <c r="G44" s="158" t="b">
        <v>0</v>
      </c>
      <c r="H44" s="158" t="b">
        <v>0</v>
      </c>
      <c r="I44" s="158" t="b">
        <v>0</v>
      </c>
      <c r="J44" s="158" t="b">
        <v>0</v>
      </c>
      <c r="K44" s="158" t="b">
        <v>0</v>
      </c>
    </row>
    <row r="45" spans="2:11">
      <c r="B45" s="131" t="s">
        <v>73</v>
      </c>
    </row>
    <row r="46" spans="2:11">
      <c r="B46" s="131" t="s">
        <v>75</v>
      </c>
    </row>
    <row r="47" spans="2:11" ht="65.099999999999994" customHeight="1">
      <c r="B47" s="131" t="s">
        <v>77</v>
      </c>
    </row>
    <row r="48" spans="2:11">
      <c r="B48" s="134" t="s">
        <v>148</v>
      </c>
      <c r="C48" s="158" t="b">
        <v>0</v>
      </c>
      <c r="D48" s="158" t="b">
        <v>0</v>
      </c>
      <c r="E48" s="158" t="b">
        <v>0</v>
      </c>
      <c r="F48" s="158" t="b">
        <v>0</v>
      </c>
      <c r="G48" s="158" t="b">
        <v>0</v>
      </c>
      <c r="H48" s="158" t="b">
        <v>0</v>
      </c>
      <c r="I48" s="158" t="b">
        <v>0</v>
      </c>
      <c r="J48" s="158" t="b">
        <v>0</v>
      </c>
      <c r="K48" s="158" t="b">
        <v>0</v>
      </c>
    </row>
    <row r="49" spans="2:11">
      <c r="B49" s="131" t="s">
        <v>73</v>
      </c>
    </row>
    <row r="50" spans="2:11">
      <c r="B50" s="131" t="s">
        <v>75</v>
      </c>
    </row>
    <row r="51" spans="2:11" ht="65.099999999999994" customHeight="1">
      <c r="B51" s="131" t="s">
        <v>77</v>
      </c>
    </row>
    <row r="52" spans="2:11">
      <c r="B52" s="134" t="s">
        <v>149</v>
      </c>
      <c r="C52" s="158" t="b">
        <v>0</v>
      </c>
      <c r="D52" s="158" t="b">
        <v>0</v>
      </c>
      <c r="E52" s="158" t="b">
        <v>0</v>
      </c>
      <c r="F52" s="158" t="b">
        <v>0</v>
      </c>
      <c r="G52" s="158" t="b">
        <v>0</v>
      </c>
      <c r="H52" s="158" t="b">
        <v>0</v>
      </c>
      <c r="I52" s="158" t="b">
        <v>0</v>
      </c>
      <c r="J52" s="158" t="b">
        <v>0</v>
      </c>
      <c r="K52" s="158" t="b">
        <v>0</v>
      </c>
    </row>
    <row r="53" spans="2:11">
      <c r="B53" s="131" t="s">
        <v>73</v>
      </c>
    </row>
    <row r="54" spans="2:11">
      <c r="B54" s="131" t="s">
        <v>75</v>
      </c>
    </row>
    <row r="55" spans="2:11" ht="65.099999999999994" customHeight="1">
      <c r="B55" s="131" t="s">
        <v>77</v>
      </c>
    </row>
  </sheetData>
  <mergeCells count="4">
    <mergeCell ref="C2:D2"/>
    <mergeCell ref="E2:F2"/>
    <mergeCell ref="G2:H2"/>
    <mergeCell ref="I2:J2"/>
  </mergeCells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91F00-ED0D-46AC-B725-E5790F22BE84}">
  <dimension ref="C1:F17"/>
  <sheetViews>
    <sheetView zoomScaleNormal="100" workbookViewId="0">
      <selection activeCell="F6" sqref="F6"/>
    </sheetView>
  </sheetViews>
  <sheetFormatPr defaultRowHeight="15"/>
  <cols>
    <col min="3" max="3" width="22.5703125" bestFit="1" customWidth="1"/>
    <col min="4" max="6" width="11.5703125" bestFit="1" customWidth="1"/>
  </cols>
  <sheetData>
    <row r="1" spans="3:6">
      <c r="C1" s="6" t="s">
        <v>150</v>
      </c>
      <c r="D1" s="139">
        <f>DATE(2026,1,1)</f>
        <v>46023</v>
      </c>
      <c r="E1" s="139">
        <f>D1+31</f>
        <v>46054</v>
      </c>
      <c r="F1" s="139">
        <f>E1+31</f>
        <v>46085</v>
      </c>
    </row>
    <row r="2" spans="3:6">
      <c r="C2" s="129" t="s">
        <v>10</v>
      </c>
      <c r="D2" s="9">
        <v>3421.13</v>
      </c>
      <c r="E2" s="9">
        <v>2959.39</v>
      </c>
      <c r="F2" s="9">
        <v>3491.44</v>
      </c>
    </row>
    <row r="3" spans="3:6">
      <c r="C3" s="129" t="s">
        <v>16</v>
      </c>
      <c r="D3" s="9">
        <v>1400</v>
      </c>
      <c r="E3" s="9">
        <v>1150</v>
      </c>
      <c r="F3" s="9">
        <v>1200</v>
      </c>
    </row>
    <row r="4" spans="3:6">
      <c r="C4" s="129" t="s">
        <v>21</v>
      </c>
      <c r="D4" s="9">
        <f>805.25+161.88</f>
        <v>967.13</v>
      </c>
      <c r="E4" s="9">
        <f>630.24+161.88</f>
        <v>792.12</v>
      </c>
      <c r="F4" s="9">
        <v>1439.54</v>
      </c>
    </row>
    <row r="5" spans="3:6">
      <c r="C5" s="129" t="s">
        <v>23</v>
      </c>
      <c r="D5" s="9">
        <v>1812.21</v>
      </c>
      <c r="E5" s="9">
        <v>1611.08</v>
      </c>
      <c r="F5" s="20"/>
    </row>
    <row r="6" spans="3:6">
      <c r="C6" s="129" t="s">
        <v>26</v>
      </c>
      <c r="D6" s="9">
        <v>3600</v>
      </c>
      <c r="E6" s="9">
        <v>3600</v>
      </c>
      <c r="F6" s="9">
        <f>3600+2394.1+978</f>
        <v>6972.1</v>
      </c>
    </row>
    <row r="7" spans="3:6">
      <c r="C7" s="129" t="s">
        <v>27</v>
      </c>
      <c r="D7" s="9">
        <f>720+312.12+111.32+182.98</f>
        <v>1326.4199999999998</v>
      </c>
      <c r="E7" s="9">
        <f>210+182.96+236.56+309.04</f>
        <v>938.56</v>
      </c>
      <c r="F7" s="9">
        <f>645.6</f>
        <v>645.6</v>
      </c>
    </row>
    <row r="8" spans="3:6">
      <c r="C8" s="129" t="s">
        <v>29</v>
      </c>
      <c r="D8" s="9">
        <v>130.82</v>
      </c>
      <c r="E8" s="9">
        <v>25.932000000000002</v>
      </c>
      <c r="F8" s="9">
        <v>14.16</v>
      </c>
    </row>
    <row r="9" spans="3:6">
      <c r="C9" s="129" t="s">
        <v>32</v>
      </c>
      <c r="D9" s="9">
        <v>437.87</v>
      </c>
      <c r="E9" s="9">
        <v>382.19650000000007</v>
      </c>
      <c r="F9" s="9">
        <f>33.04+461.91</f>
        <v>494.95000000000005</v>
      </c>
    </row>
    <row r="10" spans="3:6">
      <c r="C10" s="129" t="s">
        <v>36</v>
      </c>
      <c r="D10" s="9">
        <f>406.07+397.79+436.4+493.1+506.55+440.78+550.7+642.37</f>
        <v>3873.76</v>
      </c>
      <c r="E10" s="9">
        <v>2899.0200000000004</v>
      </c>
      <c r="F10" s="98">
        <f>234.03+300.07+152.26+314.14+496.56+329.88+270.58+296.93</f>
        <v>2394.4499999999998</v>
      </c>
    </row>
    <row r="11" spans="3:6">
      <c r="C11" s="129" t="s">
        <v>41</v>
      </c>
      <c r="D11" s="98">
        <v>5117.45</v>
      </c>
      <c r="E11" s="98">
        <v>3312.97</v>
      </c>
      <c r="F11" s="98">
        <v>3839.65</v>
      </c>
    </row>
    <row r="12" spans="3:6">
      <c r="C12" s="129" t="s">
        <v>42</v>
      </c>
      <c r="D12" s="9">
        <v>140.6</v>
      </c>
      <c r="E12" s="9">
        <v>149.60435000000001</v>
      </c>
      <c r="F12" s="9">
        <v>182.82</v>
      </c>
    </row>
    <row r="13" spans="3:6">
      <c r="C13" s="129" t="s">
        <v>46</v>
      </c>
      <c r="D13" s="9">
        <v>89.44</v>
      </c>
      <c r="E13" s="9">
        <v>75.964799999999997</v>
      </c>
      <c r="F13" s="9">
        <f>84.8+37.15</f>
        <v>121.94999999999999</v>
      </c>
    </row>
    <row r="14" spans="3:6">
      <c r="C14" s="129" t="s">
        <v>47</v>
      </c>
      <c r="D14" s="9">
        <v>2551.67</v>
      </c>
      <c r="E14" s="9">
        <v>2345.42</v>
      </c>
      <c r="F14" s="9">
        <v>3667.28</v>
      </c>
    </row>
    <row r="15" spans="3:6">
      <c r="C15" s="129" t="s">
        <v>49</v>
      </c>
      <c r="D15" s="9">
        <f>936.94+951.01+577.25+224.29</f>
        <v>2689.49</v>
      </c>
      <c r="E15" s="9">
        <f>1558.7+148.1+629.72+273.08</f>
        <v>2609.6</v>
      </c>
      <c r="F15" s="9">
        <f>1523.31+1248.92+658.48+317.98</f>
        <v>3748.69</v>
      </c>
    </row>
    <row r="16" spans="3:6">
      <c r="C16" s="129" t="s">
        <v>51</v>
      </c>
      <c r="D16" s="9">
        <v>155.47</v>
      </c>
      <c r="E16" s="9">
        <v>205.47480000000004</v>
      </c>
      <c r="F16" s="9">
        <v>197.5</v>
      </c>
    </row>
    <row r="17" spans="4:6">
      <c r="D17" s="130">
        <f>SUM(D2:D16)</f>
        <v>27713.46</v>
      </c>
      <c r="E17" s="130">
        <f>SUM(E2:E16)</f>
        <v>23057.332450000005</v>
      </c>
      <c r="F17" s="130">
        <f>SUM(F2:F16)</f>
        <v>28410.13</v>
      </c>
    </row>
  </sheetData>
  <autoFilter ref="C1:E16" xr:uid="{91E91F00-ED0D-46AC-B725-E5790F22BE84}"/>
  <hyperlinks>
    <hyperlink ref="C2" location="Auxly!A1" display="Auxly" xr:uid="{0B35306C-6765-45FD-BF6A-6981A83B97AA}"/>
    <hyperlink ref="C3" location="Ayurcann!A1" display="Ayurcann" xr:uid="{9691E07C-2EB6-4983-A16F-8977BC973DD9}"/>
    <hyperlink ref="C4" location="CanadaIslandGarden!A1" display="Canada's Island Garden" xr:uid="{80C4978D-62E8-4FCD-B60A-ABAEFA85567F}"/>
    <hyperlink ref="C5" location="CannaCollective!A1" display="Canna Collective" xr:uid="{11CEAE2E-1A01-4DB5-9227-B083FB1E4613}"/>
    <hyperlink ref="C8" location="Emblem!A1" display="Emblem" xr:uid="{0B9685C9-5003-4021-8E8A-75C978A5AB01}"/>
    <hyperlink ref="C9" location="HighXotic!A1" display="HighXotic" xr:uid="{846C429B-87B6-43B4-B452-518AD9B47B07}"/>
    <hyperlink ref="C10" location="IRCC!A1" display="IRCC" xr:uid="{D0767861-198C-48AB-AAEB-F26A64496BCB}"/>
    <hyperlink ref="C11" location="Seeker!A1" display="Seeker" xr:uid="{2C436C79-D12A-41E5-99D7-A1D599917E36}"/>
    <hyperlink ref="C12" location="'The Loud Plug'!A1" display="The Loud Plug" xr:uid="{8D334AC3-F409-4894-B0A0-0572A25C9532}"/>
    <hyperlink ref="C14" location="ValensAgritech!A1" display="Valens Agritech" xr:uid="{DC19A16E-9D4C-427E-9663-6D745CF2CFDC}"/>
    <hyperlink ref="C13" location="ufeelu!A1" display="ufeelu" xr:uid="{17507F75-746E-4F18-B36F-78723B3A736B}"/>
    <hyperlink ref="C15" location="VillageFarms!A1" display="Village Farms" xr:uid="{E15272E1-4757-45EA-9BB0-17E663FADAF0}"/>
    <hyperlink ref="C6" location="Cronos!A1" display="Cronos" xr:uid="{F3EB4519-66DC-47C0-A1CC-922FF2CECE1D}"/>
    <hyperlink ref="C7" location="Decibel!A1" display="Decibel" xr:uid="{40C9F9D8-D9A7-4EA5-9934-9B5CB8ABFC11}"/>
    <hyperlink ref="C16" location="'Woody Nelson'!A1" display="Woody Nelson" xr:uid="{862CF017-D3B8-4DA4-BD7D-0C2B14CAB91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443C7-89DE-4213-AA71-E88B8422A82E}">
  <dimension ref="B2:F15"/>
  <sheetViews>
    <sheetView workbookViewId="0"/>
  </sheetViews>
  <sheetFormatPr defaultRowHeight="15"/>
  <cols>
    <col min="2" max="2" width="15.28515625" bestFit="1" customWidth="1"/>
  </cols>
  <sheetData>
    <row r="2" spans="2:6">
      <c r="B2" s="78" t="s">
        <v>151</v>
      </c>
      <c r="C2" t="s">
        <v>152</v>
      </c>
      <c r="E2" t="s">
        <v>153</v>
      </c>
    </row>
    <row r="3" spans="2:6">
      <c r="B3" s="51" t="s">
        <v>16</v>
      </c>
      <c r="C3" t="s">
        <v>154</v>
      </c>
      <c r="E3" t="s">
        <v>155</v>
      </c>
    </row>
    <row r="4" spans="2:6">
      <c r="B4" s="31" t="s">
        <v>156</v>
      </c>
      <c r="C4" t="s">
        <v>157</v>
      </c>
    </row>
    <row r="5" spans="2:6">
      <c r="B5" s="79" t="s">
        <v>158</v>
      </c>
      <c r="C5" t="s">
        <v>159</v>
      </c>
      <c r="E5" t="s">
        <v>160</v>
      </c>
      <c r="F5" t="s">
        <v>161</v>
      </c>
    </row>
    <row r="6" spans="2:6">
      <c r="B6" s="80" t="s">
        <v>101</v>
      </c>
      <c r="C6" t="s">
        <v>162</v>
      </c>
    </row>
    <row r="7" spans="2:6">
      <c r="B7" t="s">
        <v>112</v>
      </c>
      <c r="C7" t="s">
        <v>163</v>
      </c>
    </row>
    <row r="8" spans="2:6">
      <c r="B8" s="31" t="s">
        <v>164</v>
      </c>
    </row>
    <row r="9" spans="2:6">
      <c r="B9" s="81" t="s">
        <v>47</v>
      </c>
    </row>
    <row r="10" spans="2:6">
      <c r="B10" s="95" t="s">
        <v>46</v>
      </c>
    </row>
    <row r="13" spans="2:6">
      <c r="B13" s="31" t="s">
        <v>36</v>
      </c>
    </row>
    <row r="14" spans="2:6">
      <c r="B14" t="s">
        <v>165</v>
      </c>
    </row>
    <row r="15" spans="2:6">
      <c r="B15" s="31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91F09-B810-4001-B882-BE963180EF3C}">
  <sheetPr>
    <tabColor rgb="FFF74752"/>
  </sheetPr>
  <dimension ref="A1:F46"/>
  <sheetViews>
    <sheetView workbookViewId="0"/>
  </sheetViews>
  <sheetFormatPr defaultRowHeight="15"/>
  <cols>
    <col min="1" max="1" width="5.7109375" customWidth="1"/>
    <col min="2" max="2" width="10.85546875" bestFit="1" customWidth="1"/>
    <col min="3" max="3" width="19" style="37" bestFit="1" customWidth="1"/>
  </cols>
  <sheetData>
    <row r="1" spans="1:6">
      <c r="A1" s="108" t="e" vm="1">
        <v>#VALUE!</v>
      </c>
    </row>
    <row r="2" spans="1:6">
      <c r="B2" s="46" t="s">
        <v>166</v>
      </c>
    </row>
    <row r="3" spans="1:6">
      <c r="B3" s="47" t="s">
        <v>167</v>
      </c>
      <c r="C3" s="48" t="s">
        <v>168</v>
      </c>
      <c r="D3" s="171" t="e" vm="2">
        <v>#VALUE!</v>
      </c>
    </row>
    <row r="4" spans="1:6">
      <c r="B4" s="47" t="s">
        <v>169</v>
      </c>
      <c r="C4" s="49" t="s">
        <v>170</v>
      </c>
      <c r="D4" s="171"/>
    </row>
    <row r="5" spans="1:6">
      <c r="B5" s="47" t="s">
        <v>171</v>
      </c>
      <c r="C5" s="50"/>
      <c r="D5" s="171"/>
    </row>
    <row r="6" spans="1:6">
      <c r="B6" s="46" t="s">
        <v>166</v>
      </c>
    </row>
    <row r="7" spans="1:6">
      <c r="B7" s="47" t="s">
        <v>167</v>
      </c>
      <c r="C7" s="48" t="s">
        <v>172</v>
      </c>
      <c r="D7" s="171" t="e" vm="3">
        <v>#VALUE!</v>
      </c>
    </row>
    <row r="8" spans="1:6">
      <c r="B8" s="47" t="s">
        <v>169</v>
      </c>
      <c r="C8" s="49" t="s">
        <v>173</v>
      </c>
      <c r="D8" s="171"/>
    </row>
    <row r="9" spans="1:6">
      <c r="B9" s="47" t="s">
        <v>171</v>
      </c>
      <c r="C9" s="50">
        <v>6473816352</v>
      </c>
      <c r="D9" s="171"/>
    </row>
    <row r="11" spans="1:6">
      <c r="B11" s="64" t="s">
        <v>6</v>
      </c>
      <c r="C11" s="65" t="s">
        <v>174</v>
      </c>
    </row>
    <row r="12" spans="1:6" ht="5.0999999999999996" customHeight="1"/>
    <row r="13" spans="1:6">
      <c r="B13" s="66" t="s">
        <v>175</v>
      </c>
      <c r="C13" s="170" t="s">
        <v>176</v>
      </c>
      <c r="D13" s="170"/>
      <c r="E13" s="170"/>
      <c r="F13" s="170"/>
    </row>
    <row r="14" spans="1:6">
      <c r="B14" s="28"/>
      <c r="C14" s="65" t="s">
        <v>177</v>
      </c>
      <c r="D14" s="65"/>
      <c r="E14" s="65"/>
      <c r="F14" s="65"/>
    </row>
    <row r="15" spans="1:6">
      <c r="B15" s="28"/>
      <c r="C15" s="65" t="s">
        <v>178</v>
      </c>
      <c r="D15" s="65"/>
      <c r="E15" s="65"/>
      <c r="F15" s="65"/>
    </row>
    <row r="16" spans="1:6">
      <c r="B16" s="28"/>
      <c r="C16" s="65" t="s">
        <v>179</v>
      </c>
      <c r="D16" s="65"/>
      <c r="E16" s="65"/>
      <c r="F16" s="65"/>
    </row>
    <row r="17" spans="2:6">
      <c r="B17" s="28"/>
      <c r="C17" s="65" t="s">
        <v>180</v>
      </c>
      <c r="D17" s="65"/>
      <c r="E17" s="65"/>
      <c r="F17" s="65"/>
    </row>
    <row r="18" spans="2:6">
      <c r="B18" s="28"/>
      <c r="C18" s="100" t="s">
        <v>181</v>
      </c>
      <c r="D18" s="65"/>
      <c r="E18" s="65"/>
      <c r="F18" s="65"/>
    </row>
    <row r="19" spans="2:6">
      <c r="B19" s="28"/>
      <c r="C19" s="65" t="s">
        <v>182</v>
      </c>
      <c r="D19" s="65"/>
      <c r="E19" s="65"/>
      <c r="F19" s="65"/>
    </row>
    <row r="20" spans="2:6">
      <c r="B20" s="28"/>
      <c r="C20" s="65" t="s">
        <v>183</v>
      </c>
      <c r="D20" s="65"/>
      <c r="E20" s="65"/>
      <c r="F20" s="65"/>
    </row>
    <row r="21" spans="2:6">
      <c r="B21" s="28"/>
      <c r="C21" s="65"/>
      <c r="D21" s="65"/>
      <c r="E21" s="65"/>
      <c r="F21" s="65"/>
    </row>
    <row r="22" spans="2:6">
      <c r="B22" s="28"/>
      <c r="C22" s="65"/>
      <c r="D22" s="65"/>
      <c r="E22" s="65"/>
      <c r="F22" s="65"/>
    </row>
    <row r="23" spans="2:6">
      <c r="B23" s="28"/>
      <c r="C23" s="65"/>
      <c r="D23" s="65"/>
      <c r="E23" s="65"/>
      <c r="F23" s="65"/>
    </row>
    <row r="24" spans="2:6">
      <c r="B24" s="28"/>
      <c r="C24" s="65"/>
      <c r="D24" s="65"/>
      <c r="E24" s="65"/>
      <c r="F24" s="65"/>
    </row>
    <row r="25" spans="2:6">
      <c r="B25" s="28"/>
      <c r="C25" s="65"/>
      <c r="D25" s="65"/>
      <c r="E25" s="65"/>
      <c r="F25" s="65"/>
    </row>
    <row r="26" spans="2:6">
      <c r="B26" s="28"/>
      <c r="C26" s="65"/>
      <c r="D26" s="65"/>
      <c r="E26" s="65"/>
      <c r="F26" s="65"/>
    </row>
    <row r="27" spans="2:6">
      <c r="B27" s="28"/>
      <c r="C27" s="65"/>
      <c r="D27" s="65"/>
      <c r="E27" s="65"/>
      <c r="F27" s="65"/>
    </row>
    <row r="28" spans="2:6">
      <c r="B28" s="28"/>
      <c r="C28" s="65"/>
      <c r="D28" s="65"/>
      <c r="E28" s="65"/>
      <c r="F28" s="65"/>
    </row>
    <row r="29" spans="2:6" ht="5.0999999999999996" customHeight="1">
      <c r="B29" s="27"/>
    </row>
    <row r="30" spans="2:6">
      <c r="B30" s="66" t="s">
        <v>184</v>
      </c>
      <c r="C30" s="65" t="s">
        <v>140</v>
      </c>
    </row>
    <row r="31" spans="2:6">
      <c r="C31" s="65" t="s">
        <v>185</v>
      </c>
    </row>
    <row r="32" spans="2:6">
      <c r="C32" s="65" t="s">
        <v>186</v>
      </c>
    </row>
    <row r="33" spans="2:4">
      <c r="C33" s="65" t="s">
        <v>187</v>
      </c>
    </row>
    <row r="34" spans="2:4">
      <c r="C34" s="65" t="s">
        <v>188</v>
      </c>
    </row>
    <row r="35" spans="2:4">
      <c r="C35" s="65" t="s">
        <v>189</v>
      </c>
    </row>
    <row r="37" spans="2:4">
      <c r="B37" s="45" t="s">
        <v>190</v>
      </c>
    </row>
    <row r="38" spans="2:4">
      <c r="B38" s="57" t="s">
        <v>191</v>
      </c>
      <c r="C38" s="172" t="s">
        <v>192</v>
      </c>
      <c r="D38" s="172"/>
    </row>
    <row r="39" spans="2:4">
      <c r="B39" s="62" t="s">
        <v>193</v>
      </c>
      <c r="C39" s="173" t="s">
        <v>194</v>
      </c>
      <c r="D39" s="172"/>
    </row>
    <row r="40" spans="2:4">
      <c r="B40" s="57" t="s">
        <v>195</v>
      </c>
      <c r="C40" s="172" t="s">
        <v>168</v>
      </c>
      <c r="D40" s="172"/>
    </row>
    <row r="41" spans="2:4">
      <c r="B41" s="58" t="s">
        <v>169</v>
      </c>
      <c r="C41" s="174" t="s">
        <v>170</v>
      </c>
      <c r="D41" s="174"/>
    </row>
    <row r="42" spans="2:4">
      <c r="B42" s="58" t="s">
        <v>196</v>
      </c>
      <c r="C42" s="169"/>
      <c r="D42" s="169"/>
    </row>
    <row r="43" spans="2:4" ht="5.0999999999999996" customHeight="1"/>
    <row r="44" spans="2:4">
      <c r="B44" s="57" t="s">
        <v>197</v>
      </c>
      <c r="C44" s="43" t="s">
        <v>198</v>
      </c>
    </row>
    <row r="45" spans="2:4" ht="5.0999999999999996" customHeight="1">
      <c r="B45" s="27"/>
      <c r="C45"/>
    </row>
    <row r="46" spans="2:4">
      <c r="B46" s="57" t="s">
        <v>6</v>
      </c>
      <c r="C46" s="43" t="s">
        <v>12</v>
      </c>
    </row>
  </sheetData>
  <mergeCells count="8">
    <mergeCell ref="C42:D42"/>
    <mergeCell ref="C13:F13"/>
    <mergeCell ref="D7:D9"/>
    <mergeCell ref="D3:D5"/>
    <mergeCell ref="C38:D38"/>
    <mergeCell ref="C39:D39"/>
    <mergeCell ref="C40:D40"/>
    <mergeCell ref="C41:D41"/>
  </mergeCells>
  <hyperlinks>
    <hyperlink ref="C41" r:id="rId1" xr:uid="{33CED31E-9069-4D55-AC8B-94482F0576FF}"/>
    <hyperlink ref="C8" r:id="rId2" xr:uid="{4ED242FF-9922-4367-BAC0-4106CC60A644}"/>
    <hyperlink ref="C4" r:id="rId3" xr:uid="{D2DEA4D2-E0BF-445B-A268-C9425C869839}"/>
    <hyperlink ref="C18" r:id="rId4" xr:uid="{D9CBA3BA-8BF2-4801-B2F0-DED724D54CDB}"/>
    <hyperlink ref="A1" location="Summary!A1" display="Summary!A1" xr:uid="{59A99FF8-A5A3-4640-9F08-681FBD61201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F1CD8-79DF-4DC9-ABB3-66CEA954463E}">
  <sheetPr>
    <tabColor rgb="FFF74752"/>
  </sheetPr>
  <dimension ref="A1:D42"/>
  <sheetViews>
    <sheetView workbookViewId="0"/>
  </sheetViews>
  <sheetFormatPr defaultRowHeight="15"/>
  <cols>
    <col min="1" max="1" width="5.7109375" customWidth="1"/>
    <col min="2" max="2" width="15" bestFit="1" customWidth="1"/>
    <col min="3" max="3" width="60" bestFit="1" customWidth="1"/>
    <col min="4" max="4" width="7" bestFit="1" customWidth="1"/>
    <col min="6" max="6" width="13.28515625" customWidth="1"/>
  </cols>
  <sheetData>
    <row r="1" spans="1:4">
      <c r="A1" s="108" t="e" vm="1">
        <v>#VALUE!</v>
      </c>
    </row>
    <row r="2" spans="1:4">
      <c r="B2" s="15" t="s">
        <v>199</v>
      </c>
    </row>
    <row r="3" spans="1:4">
      <c r="B3" s="7"/>
    </row>
    <row r="4" spans="1:4" ht="5.0999999999999996" customHeight="1">
      <c r="B4" s="7"/>
    </row>
    <row r="5" spans="1:4">
      <c r="B5" s="13" t="s">
        <v>200</v>
      </c>
    </row>
    <row r="6" spans="1:4">
      <c r="B6" s="8"/>
    </row>
    <row r="7" spans="1:4" ht="5.0999999999999996" customHeight="1">
      <c r="B7" s="8"/>
      <c r="C7" s="8"/>
    </row>
    <row r="8" spans="1:4">
      <c r="B8" s="13" t="s">
        <v>201</v>
      </c>
      <c r="C8" s="8"/>
    </row>
    <row r="9" spans="1:4">
      <c r="B9" s="8"/>
      <c r="C9" s="8"/>
    </row>
    <row r="10" spans="1:4" ht="5.0999999999999996" customHeight="1">
      <c r="B10" s="7"/>
    </row>
    <row r="11" spans="1:4">
      <c r="A11" s="4" t="b">
        <v>0</v>
      </c>
      <c r="B11" s="14"/>
    </row>
    <row r="12" spans="1:4">
      <c r="B12" s="11"/>
      <c r="C12" s="37"/>
    </row>
    <row r="13" spans="1:4" ht="5.0999999999999996" customHeight="1">
      <c r="B13" s="11"/>
      <c r="C13" s="9"/>
    </row>
    <row r="14" spans="1:4">
      <c r="B14" s="175" t="s">
        <v>202</v>
      </c>
      <c r="C14" s="175"/>
      <c r="D14" s="175"/>
    </row>
    <row r="15" spans="1:4">
      <c r="B15" s="15" t="s">
        <v>73</v>
      </c>
      <c r="C15" s="16" t="s">
        <v>203</v>
      </c>
      <c r="D15" s="15" t="s">
        <v>8</v>
      </c>
    </row>
    <row r="16" spans="1:4">
      <c r="A16" s="4" t="b">
        <v>0</v>
      </c>
      <c r="D16" s="98"/>
    </row>
    <row r="17" spans="1:4">
      <c r="A17" s="4" t="b">
        <v>0</v>
      </c>
      <c r="D17" s="9"/>
    </row>
    <row r="18" spans="1:4">
      <c r="A18" s="4" t="b">
        <v>0</v>
      </c>
      <c r="D18" s="9"/>
    </row>
    <row r="19" spans="1:4">
      <c r="A19" s="4" t="b">
        <v>0</v>
      </c>
      <c r="D19" s="98"/>
    </row>
    <row r="20" spans="1:4" ht="5.0999999999999996" customHeight="1"/>
    <row r="21" spans="1:4">
      <c r="B21" s="175" t="s">
        <v>204</v>
      </c>
      <c r="C21" s="175"/>
      <c r="D21" s="175"/>
    </row>
    <row r="22" spans="1:4">
      <c r="B22" s="15" t="s">
        <v>205</v>
      </c>
      <c r="C22" s="16" t="s">
        <v>206</v>
      </c>
      <c r="D22" s="15" t="s">
        <v>8</v>
      </c>
    </row>
    <row r="23" spans="1:4">
      <c r="B23" s="85"/>
      <c r="C23" s="86"/>
      <c r="D23" s="99"/>
    </row>
    <row r="24" spans="1:4">
      <c r="B24" s="85"/>
      <c r="C24" s="86"/>
      <c r="D24" s="99"/>
    </row>
    <row r="25" spans="1:4">
      <c r="B25" s="85"/>
      <c r="C25" s="86"/>
      <c r="D25" s="99"/>
    </row>
    <row r="26" spans="1:4">
      <c r="B26" s="85"/>
      <c r="C26" s="86"/>
      <c r="D26" s="99"/>
    </row>
    <row r="27" spans="1:4">
      <c r="B27" s="85"/>
      <c r="C27" s="86"/>
      <c r="D27" s="99"/>
    </row>
    <row r="28" spans="1:4">
      <c r="B28" s="85"/>
      <c r="C28" s="86"/>
      <c r="D28" s="99"/>
    </row>
    <row r="29" spans="1:4">
      <c r="B29" s="85"/>
      <c r="C29" s="86"/>
      <c r="D29" s="99"/>
    </row>
    <row r="30" spans="1:4">
      <c r="B30" s="85"/>
      <c r="C30" s="86"/>
      <c r="D30" s="99"/>
    </row>
    <row r="31" spans="1:4">
      <c r="B31" s="85"/>
      <c r="C31" s="86"/>
      <c r="D31" s="99"/>
    </row>
    <row r="32" spans="1:4">
      <c r="B32" s="85"/>
      <c r="C32" s="86"/>
      <c r="D32" s="99"/>
    </row>
    <row r="33" spans="2:4">
      <c r="B33" s="85"/>
      <c r="C33" s="86"/>
      <c r="D33" s="99"/>
    </row>
    <row r="34" spans="2:4">
      <c r="B34" s="85"/>
      <c r="C34" s="86"/>
      <c r="D34" s="99"/>
    </row>
    <row r="35" spans="2:4">
      <c r="B35" s="85"/>
      <c r="C35" s="86"/>
      <c r="D35" s="99"/>
    </row>
    <row r="36" spans="2:4">
      <c r="B36" s="85"/>
      <c r="C36" s="86"/>
      <c r="D36" s="99"/>
    </row>
    <row r="37" spans="2:4">
      <c r="B37" s="85"/>
      <c r="C37" s="86"/>
      <c r="D37" s="99"/>
    </row>
    <row r="38" spans="2:4">
      <c r="B38" s="7"/>
      <c r="D38" s="7"/>
    </row>
    <row r="39" spans="2:4">
      <c r="B39" s="106"/>
      <c r="D39" s="7"/>
    </row>
    <row r="40" spans="2:4">
      <c r="B40" s="106"/>
      <c r="D40" s="7"/>
    </row>
    <row r="41" spans="2:4">
      <c r="B41" s="106"/>
      <c r="D41" s="7"/>
    </row>
    <row r="42" spans="2:4">
      <c r="B42" s="7"/>
      <c r="D42" s="107"/>
    </row>
  </sheetData>
  <mergeCells count="2">
    <mergeCell ref="B14:D14"/>
    <mergeCell ref="B21:D21"/>
  </mergeCells>
  <hyperlinks>
    <hyperlink ref="A1" location="Summary!A1" display="Summary!A1" xr:uid="{EF2C964D-A368-4A56-89BB-F88E7CFD062C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53A5D-0F62-439B-80EC-819EA06D04D9}">
  <sheetPr>
    <tabColor rgb="FF233656"/>
  </sheetPr>
  <dimension ref="A1:F34"/>
  <sheetViews>
    <sheetView workbookViewId="0"/>
  </sheetViews>
  <sheetFormatPr defaultRowHeight="15"/>
  <cols>
    <col min="1" max="1" width="5.7109375" customWidth="1"/>
    <col min="2" max="2" width="10.85546875" bestFit="1" customWidth="1"/>
    <col min="3" max="3" width="26.5703125" customWidth="1"/>
  </cols>
  <sheetData>
    <row r="1" spans="1:4">
      <c r="A1" s="108" t="e" vm="1">
        <v>#VALUE!</v>
      </c>
    </row>
    <row r="2" spans="1:4">
      <c r="B2" s="46" t="s">
        <v>166</v>
      </c>
    </row>
    <row r="3" spans="1:4">
      <c r="B3" s="47" t="s">
        <v>167</v>
      </c>
      <c r="C3" s="51" t="s">
        <v>207</v>
      </c>
      <c r="D3" s="171"/>
    </row>
    <row r="4" spans="1:4">
      <c r="B4" s="47" t="s">
        <v>169</v>
      </c>
      <c r="C4" s="52" t="s">
        <v>208</v>
      </c>
      <c r="D4" s="171"/>
    </row>
    <row r="5" spans="1:4">
      <c r="B5" s="47" t="s">
        <v>171</v>
      </c>
      <c r="C5" s="50"/>
      <c r="D5" s="171"/>
    </row>
    <row r="6" spans="1:4" ht="5.0999999999999996" customHeight="1">
      <c r="B6" s="28"/>
    </row>
    <row r="7" spans="1:4">
      <c r="B7" s="47" t="s">
        <v>167</v>
      </c>
      <c r="C7" s="51" t="s">
        <v>209</v>
      </c>
      <c r="D7" s="171" t="e" vm="4">
        <v>#VALUE!</v>
      </c>
    </row>
    <row r="8" spans="1:4">
      <c r="B8" s="47" t="s">
        <v>169</v>
      </c>
      <c r="C8" s="52" t="s">
        <v>210</v>
      </c>
      <c r="D8" s="171"/>
    </row>
    <row r="9" spans="1:4">
      <c r="B9" s="47" t="s">
        <v>171</v>
      </c>
      <c r="C9" s="50">
        <v>9054672763</v>
      </c>
      <c r="D9" s="171"/>
    </row>
    <row r="10" spans="1:4" ht="5.0999999999999996" customHeight="1">
      <c r="B10" s="28"/>
      <c r="C10" s="1"/>
    </row>
    <row r="11" spans="1:4">
      <c r="B11" s="47" t="s">
        <v>167</v>
      </c>
      <c r="C11" s="53" t="s">
        <v>211</v>
      </c>
      <c r="D11" s="171" t="e" vm="5">
        <v>#VALUE!</v>
      </c>
    </row>
    <row r="12" spans="1:4">
      <c r="B12" s="47" t="s">
        <v>169</v>
      </c>
      <c r="C12" s="54" t="s">
        <v>212</v>
      </c>
      <c r="D12" s="171"/>
    </row>
    <row r="13" spans="1:4">
      <c r="B13" s="47" t="s">
        <v>171</v>
      </c>
      <c r="C13" s="50"/>
      <c r="D13" s="171"/>
    </row>
    <row r="15" spans="1:4">
      <c r="B15" s="64" t="s">
        <v>6</v>
      </c>
      <c r="C15" s="2" t="s">
        <v>213</v>
      </c>
    </row>
    <row r="16" spans="1:4" ht="5.0999999999999996" customHeight="1"/>
    <row r="17" spans="2:6">
      <c r="B17" s="64" t="s">
        <v>175</v>
      </c>
      <c r="C17" s="170" t="s">
        <v>214</v>
      </c>
      <c r="D17" s="170"/>
      <c r="E17" s="170"/>
      <c r="F17" s="170"/>
    </row>
    <row r="18" spans="2:6">
      <c r="B18" s="10"/>
      <c r="C18" s="170" t="s">
        <v>215</v>
      </c>
      <c r="D18" s="170"/>
      <c r="E18" s="170"/>
      <c r="F18" s="170"/>
    </row>
    <row r="19" spans="2:6">
      <c r="B19" s="10"/>
      <c r="C19" s="170" t="s">
        <v>216</v>
      </c>
      <c r="D19" s="170"/>
      <c r="E19" s="170"/>
      <c r="F19" s="170"/>
    </row>
    <row r="20" spans="2:6">
      <c r="B20" s="10"/>
      <c r="C20" s="170" t="s">
        <v>217</v>
      </c>
      <c r="D20" s="170"/>
      <c r="E20" s="170"/>
      <c r="F20" s="170"/>
    </row>
    <row r="22" spans="2:6">
      <c r="B22" s="12" t="s">
        <v>184</v>
      </c>
      <c r="C22" s="2" t="s">
        <v>218</v>
      </c>
    </row>
    <row r="23" spans="2:6">
      <c r="C23" s="2" t="s">
        <v>219</v>
      </c>
    </row>
    <row r="25" spans="2:6">
      <c r="B25" s="45" t="s">
        <v>190</v>
      </c>
      <c r="C25" s="37"/>
    </row>
    <row r="26" spans="2:6">
      <c r="B26" s="57" t="s">
        <v>191</v>
      </c>
      <c r="C26" s="172"/>
      <c r="D26" s="172"/>
    </row>
    <row r="27" spans="2:6">
      <c r="B27" s="62" t="s">
        <v>193</v>
      </c>
      <c r="C27" s="173"/>
      <c r="D27" s="172"/>
    </row>
    <row r="28" spans="2:6">
      <c r="B28" s="57" t="s">
        <v>195</v>
      </c>
      <c r="C28" s="172"/>
      <c r="D28" s="172"/>
    </row>
    <row r="29" spans="2:6">
      <c r="B29" s="58" t="s">
        <v>169</v>
      </c>
      <c r="C29" s="174"/>
      <c r="D29" s="174"/>
    </row>
    <row r="30" spans="2:6">
      <c r="B30" s="58" t="s">
        <v>196</v>
      </c>
      <c r="C30" s="169"/>
      <c r="D30" s="169"/>
    </row>
    <row r="31" spans="2:6" ht="5.0999999999999996" customHeight="1">
      <c r="C31" s="37"/>
    </row>
    <row r="32" spans="2:6">
      <c r="B32" s="57" t="s">
        <v>197</v>
      </c>
      <c r="C32" s="43"/>
    </row>
    <row r="33" spans="2:3" ht="5.0999999999999996" customHeight="1">
      <c r="B33" s="27"/>
    </row>
    <row r="34" spans="2:3">
      <c r="B34" s="57" t="s">
        <v>6</v>
      </c>
      <c r="C34" s="43"/>
    </row>
  </sheetData>
  <mergeCells count="12">
    <mergeCell ref="C26:D26"/>
    <mergeCell ref="C27:D27"/>
    <mergeCell ref="C28:D28"/>
    <mergeCell ref="C29:D29"/>
    <mergeCell ref="C30:D30"/>
    <mergeCell ref="D3:D5"/>
    <mergeCell ref="C17:F17"/>
    <mergeCell ref="C18:F18"/>
    <mergeCell ref="C19:F19"/>
    <mergeCell ref="C20:F20"/>
    <mergeCell ref="D7:D9"/>
    <mergeCell ref="D11:D13"/>
  </mergeCells>
  <hyperlinks>
    <hyperlink ref="C8" r:id="rId1" xr:uid="{6A98CFE8-D979-4C1C-A5BA-3488142BA965}"/>
    <hyperlink ref="C4" r:id="rId2" xr:uid="{9BFA9D7E-4CBF-4B76-8C39-ADD8F90369D2}"/>
    <hyperlink ref="C12" r:id="rId3" xr:uid="{A4223E62-3FC4-4098-B048-82076574EE21}"/>
    <hyperlink ref="A1" location="Summary!A1" display="Summary!A1" xr:uid="{D24D324F-1257-4BA7-92CA-D9C74552068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9E48B-91E5-4DB1-A502-4FBCC76C7601}">
  <sheetPr>
    <tabColor rgb="FFB3960E"/>
  </sheetPr>
  <dimension ref="A1:F28"/>
  <sheetViews>
    <sheetView workbookViewId="0"/>
  </sheetViews>
  <sheetFormatPr defaultRowHeight="15"/>
  <cols>
    <col min="1" max="1" width="5.7109375" customWidth="1"/>
    <col min="2" max="2" width="10.85546875" bestFit="1" customWidth="1"/>
    <col min="3" max="3" width="19.7109375" style="37" customWidth="1"/>
  </cols>
  <sheetData>
    <row r="1" spans="1:6">
      <c r="A1" s="108" t="e" vm="1">
        <v>#VALUE!</v>
      </c>
    </row>
    <row r="2" spans="1:6">
      <c r="B2" s="46" t="s">
        <v>166</v>
      </c>
    </row>
    <row r="3" spans="1:6">
      <c r="B3" s="47" t="s">
        <v>167</v>
      </c>
      <c r="C3" s="48" t="s">
        <v>220</v>
      </c>
      <c r="D3" s="171"/>
    </row>
    <row r="4" spans="1:6">
      <c r="B4" s="47" t="s">
        <v>169</v>
      </c>
      <c r="C4" s="49" t="s">
        <v>221</v>
      </c>
      <c r="D4" s="171"/>
    </row>
    <row r="5" spans="1:6">
      <c r="B5" s="47" t="s">
        <v>171</v>
      </c>
      <c r="C5" s="50">
        <v>2899219859</v>
      </c>
      <c r="D5" s="171"/>
    </row>
    <row r="7" spans="1:6">
      <c r="B7" s="64" t="s">
        <v>6</v>
      </c>
      <c r="C7" s="65" t="s">
        <v>17</v>
      </c>
    </row>
    <row r="8" spans="1:6" ht="5.0999999999999996" customHeight="1"/>
    <row r="9" spans="1:6">
      <c r="B9" s="66" t="s">
        <v>175</v>
      </c>
      <c r="C9" s="170" t="s">
        <v>222</v>
      </c>
      <c r="D9" s="170"/>
      <c r="E9" s="170"/>
      <c r="F9" s="170"/>
    </row>
    <row r="10" spans="1:6">
      <c r="B10" s="10"/>
      <c r="C10" s="170" t="s">
        <v>223</v>
      </c>
      <c r="D10" s="170"/>
      <c r="E10" s="170"/>
      <c r="F10" s="170"/>
    </row>
    <row r="11" spans="1:6">
      <c r="B11" s="10"/>
      <c r="C11" s="170" t="s">
        <v>224</v>
      </c>
      <c r="D11" s="170"/>
      <c r="E11" s="170"/>
      <c r="F11" s="170"/>
    </row>
    <row r="12" spans="1:6">
      <c r="B12" s="10"/>
      <c r="C12" s="170" t="s">
        <v>225</v>
      </c>
      <c r="D12" s="170"/>
      <c r="E12" s="170"/>
      <c r="F12" s="170"/>
    </row>
    <row r="13" spans="1:6">
      <c r="B13" s="10"/>
      <c r="C13" s="65"/>
      <c r="D13" s="65"/>
      <c r="E13" s="65"/>
      <c r="F13" s="65"/>
    </row>
    <row r="14" spans="1:6" ht="5.0999999999999996" customHeight="1"/>
    <row r="15" spans="1:6">
      <c r="B15" s="66" t="s">
        <v>184</v>
      </c>
      <c r="C15" s="65" t="s">
        <v>226</v>
      </c>
    </row>
    <row r="16" spans="1:6">
      <c r="C16" s="65" t="s">
        <v>227</v>
      </c>
    </row>
    <row r="17" spans="2:4">
      <c r="C17" s="65" t="s">
        <v>228</v>
      </c>
    </row>
    <row r="19" spans="2:4">
      <c r="B19" s="45" t="s">
        <v>190</v>
      </c>
    </row>
    <row r="20" spans="2:4">
      <c r="B20" s="57" t="s">
        <v>191</v>
      </c>
      <c r="C20" s="172" t="s">
        <v>229</v>
      </c>
      <c r="D20" s="172"/>
    </row>
    <row r="21" spans="2:4" ht="30.75" customHeight="1">
      <c r="B21" s="62" t="s">
        <v>193</v>
      </c>
      <c r="C21" s="173" t="s">
        <v>230</v>
      </c>
      <c r="D21" s="173"/>
    </row>
    <row r="22" spans="2:4" ht="30" customHeight="1">
      <c r="B22" s="62" t="s">
        <v>195</v>
      </c>
      <c r="C22" s="173" t="s">
        <v>231</v>
      </c>
      <c r="D22" s="173"/>
    </row>
    <row r="23" spans="2:4" ht="63" customHeight="1">
      <c r="B23" s="63" t="s">
        <v>169</v>
      </c>
      <c r="C23" s="173" t="s">
        <v>232</v>
      </c>
      <c r="D23" s="173"/>
    </row>
    <row r="24" spans="2:4">
      <c r="B24" s="58" t="s">
        <v>196</v>
      </c>
      <c r="C24" s="169">
        <v>4167206264</v>
      </c>
      <c r="D24" s="169"/>
    </row>
    <row r="25" spans="2:4" ht="5.0999999999999996" customHeight="1"/>
    <row r="26" spans="2:4">
      <c r="B26" s="57" t="s">
        <v>197</v>
      </c>
      <c r="C26" s="43" t="s">
        <v>198</v>
      </c>
    </row>
    <row r="27" spans="2:4" ht="5.0999999999999996" customHeight="1">
      <c r="C27"/>
    </row>
    <row r="28" spans="2:4">
      <c r="B28" s="57" t="s">
        <v>6</v>
      </c>
      <c r="C28" s="43" t="s">
        <v>12</v>
      </c>
    </row>
  </sheetData>
  <mergeCells count="10">
    <mergeCell ref="C24:D24"/>
    <mergeCell ref="D3:D5"/>
    <mergeCell ref="C9:F9"/>
    <mergeCell ref="C10:F10"/>
    <mergeCell ref="C11:F11"/>
    <mergeCell ref="C12:F12"/>
    <mergeCell ref="C23:D23"/>
    <mergeCell ref="C22:D22"/>
    <mergeCell ref="C21:D21"/>
    <mergeCell ref="C20:D20"/>
  </mergeCells>
  <hyperlinks>
    <hyperlink ref="C4" r:id="rId1" xr:uid="{123E5624-3FBA-4891-B87F-68A571759AD9}"/>
    <hyperlink ref="A1" location="Summary!A1" display="Summary!A1" xr:uid="{EB54A212-99F0-430E-8905-925F3CC87ED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581C3-D42F-413E-861E-B9FC29D27762}">
  <sheetPr>
    <tabColor rgb="FFB3960E"/>
  </sheetPr>
  <dimension ref="A1:D51"/>
  <sheetViews>
    <sheetView tabSelected="1" workbookViewId="0"/>
  </sheetViews>
  <sheetFormatPr defaultRowHeight="15"/>
  <cols>
    <col min="1" max="1" width="5.7109375" customWidth="1"/>
    <col min="2" max="2" width="17.28515625" customWidth="1"/>
    <col min="3" max="3" width="55.5703125" bestFit="1" customWidth="1"/>
    <col min="4" max="4" width="7" bestFit="1" customWidth="1"/>
    <col min="6" max="6" width="12.140625" bestFit="1" customWidth="1"/>
  </cols>
  <sheetData>
    <row r="1" spans="1:3">
      <c r="A1" s="108" t="e" vm="1">
        <v>#VALUE!</v>
      </c>
    </row>
    <row r="2" spans="1:3">
      <c r="B2" s="15" t="s">
        <v>199</v>
      </c>
    </row>
    <row r="3" spans="1:3">
      <c r="B3" s="7"/>
    </row>
    <row r="4" spans="1:3" ht="5.0999999999999996" customHeight="1">
      <c r="B4" s="7"/>
    </row>
    <row r="5" spans="1:3">
      <c r="B5" s="13" t="s">
        <v>200</v>
      </c>
    </row>
    <row r="6" spans="1:3">
      <c r="B6" s="8"/>
    </row>
    <row r="7" spans="1:3" ht="5.0999999999999996" customHeight="1">
      <c r="B7" s="8"/>
      <c r="C7" s="8"/>
    </row>
    <row r="8" spans="1:3">
      <c r="B8" s="13" t="s">
        <v>201</v>
      </c>
      <c r="C8" s="8"/>
    </row>
    <row r="9" spans="1:3">
      <c r="B9" s="8"/>
      <c r="C9" s="8"/>
    </row>
    <row r="10" spans="1:3" ht="5.0999999999999996" customHeight="1">
      <c r="B10" s="7"/>
    </row>
    <row r="11" spans="1:3">
      <c r="A11" s="4" t="b">
        <v>0</v>
      </c>
      <c r="B11" s="14" t="s">
        <v>233</v>
      </c>
    </row>
    <row r="12" spans="1:3">
      <c r="B12" s="101"/>
    </row>
    <row r="13" spans="1:3" ht="6" customHeight="1">
      <c r="B13" s="101"/>
    </row>
    <row r="14" spans="1:3">
      <c r="A14" s="4" t="b">
        <v>0</v>
      </c>
      <c r="B14" s="14" t="s">
        <v>234</v>
      </c>
    </row>
    <row r="15" spans="1:3">
      <c r="B15" s="101"/>
    </row>
    <row r="16" spans="1:3">
      <c r="B16" s="101"/>
    </row>
    <row r="17" spans="1:4">
      <c r="B17" s="42" t="s">
        <v>175</v>
      </c>
    </row>
    <row r="18" spans="1:4">
      <c r="B18" s="37"/>
    </row>
    <row r="19" spans="1:4">
      <c r="B19" s="37"/>
    </row>
    <row r="20" spans="1:4" ht="5.0999999999999996" customHeight="1">
      <c r="B20" s="11"/>
      <c r="C20" s="9"/>
    </row>
    <row r="21" spans="1:4">
      <c r="B21" s="175" t="s">
        <v>202</v>
      </c>
      <c r="C21" s="175"/>
      <c r="D21" s="175"/>
    </row>
    <row r="22" spans="1:4">
      <c r="B22" s="15" t="s">
        <v>73</v>
      </c>
      <c r="C22" s="16" t="s">
        <v>203</v>
      </c>
      <c r="D22" s="16" t="s">
        <v>8</v>
      </c>
    </row>
    <row r="23" spans="1:4">
      <c r="A23" s="4" t="b">
        <v>0</v>
      </c>
      <c r="D23" s="41"/>
    </row>
    <row r="24" spans="1:4">
      <c r="A24" s="4" t="b">
        <v>0</v>
      </c>
      <c r="D24" s="41"/>
    </row>
    <row r="25" spans="1:4">
      <c r="A25" s="4" t="b">
        <v>0</v>
      </c>
      <c r="D25" s="41"/>
    </row>
    <row r="26" spans="1:4">
      <c r="A26" s="4" t="b">
        <v>0</v>
      </c>
      <c r="D26" s="41"/>
    </row>
    <row r="27" spans="1:4" ht="5.0999999999999996" customHeight="1">
      <c r="D27" s="7"/>
    </row>
    <row r="28" spans="1:4">
      <c r="B28" s="175" t="s">
        <v>204</v>
      </c>
      <c r="C28" s="175"/>
      <c r="D28" s="175"/>
    </row>
    <row r="29" spans="1:4">
      <c r="B29" s="15" t="s">
        <v>205</v>
      </c>
      <c r="C29" s="16" t="s">
        <v>206</v>
      </c>
      <c r="D29" s="16" t="s">
        <v>8</v>
      </c>
    </row>
    <row r="30" spans="1:4">
      <c r="B30" s="7"/>
      <c r="C30" s="37"/>
      <c r="D30" s="41"/>
    </row>
    <row r="31" spans="1:4">
      <c r="B31" s="7"/>
      <c r="C31" s="37"/>
      <c r="D31" s="41"/>
    </row>
    <row r="32" spans="1:4">
      <c r="B32" s="7"/>
      <c r="C32" s="37"/>
      <c r="D32" s="41"/>
    </row>
    <row r="33" spans="2:4">
      <c r="B33" s="7"/>
      <c r="C33" s="37"/>
      <c r="D33" s="41"/>
    </row>
    <row r="34" spans="2:4">
      <c r="B34" s="7"/>
      <c r="C34" s="37"/>
      <c r="D34" s="41"/>
    </row>
    <row r="35" spans="2:4">
      <c r="B35" s="7"/>
      <c r="C35" s="37"/>
      <c r="D35" s="41"/>
    </row>
    <row r="36" spans="2:4">
      <c r="B36" s="7"/>
      <c r="C36" s="37"/>
      <c r="D36" s="41"/>
    </row>
    <row r="37" spans="2:4">
      <c r="B37" s="7"/>
      <c r="C37" s="37"/>
      <c r="D37" s="41"/>
    </row>
    <row r="38" spans="2:4">
      <c r="B38" s="7"/>
      <c r="C38" s="37"/>
      <c r="D38" s="41"/>
    </row>
    <row r="39" spans="2:4">
      <c r="B39" s="7"/>
      <c r="C39" s="37"/>
      <c r="D39" s="41"/>
    </row>
    <row r="40" spans="2:4">
      <c r="B40" s="7"/>
      <c r="C40" s="37"/>
      <c r="D40" s="41"/>
    </row>
    <row r="41" spans="2:4">
      <c r="B41" s="7"/>
      <c r="C41" s="37"/>
      <c r="D41" s="41"/>
    </row>
    <row r="42" spans="2:4">
      <c r="B42" s="7"/>
      <c r="C42" s="37"/>
      <c r="D42" s="41"/>
    </row>
    <row r="43" spans="2:4">
      <c r="B43" s="7"/>
      <c r="C43" s="37"/>
      <c r="D43" s="41"/>
    </row>
    <row r="44" spans="2:4">
      <c r="B44" s="7"/>
      <c r="C44" s="37"/>
      <c r="D44" s="41"/>
    </row>
    <row r="45" spans="2:4">
      <c r="B45" s="7"/>
      <c r="C45" s="37"/>
      <c r="D45" s="41"/>
    </row>
    <row r="46" spans="2:4">
      <c r="B46" s="7"/>
      <c r="C46" s="37"/>
      <c r="D46" s="41"/>
    </row>
    <row r="47" spans="2:4">
      <c r="B47" s="7"/>
      <c r="D47" s="41"/>
    </row>
    <row r="48" spans="2:4">
      <c r="B48" s="7"/>
      <c r="D48" s="41"/>
    </row>
    <row r="49" spans="2:4">
      <c r="B49" s="7"/>
      <c r="D49" s="41"/>
    </row>
    <row r="50" spans="2:4">
      <c r="B50" s="7"/>
      <c r="D50" s="41"/>
    </row>
    <row r="51" spans="2:4">
      <c r="B51" s="7"/>
      <c r="D51" s="41"/>
    </row>
  </sheetData>
  <mergeCells count="2">
    <mergeCell ref="B21:D21"/>
    <mergeCell ref="B28:D28"/>
  </mergeCells>
  <hyperlinks>
    <hyperlink ref="A1" location="Summary!A1" display="Summary!A1" xr:uid="{B3F02425-3495-4487-9DDB-6906EE437C8D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5BFD-13CA-45EF-82E6-D61EE808D3CD}">
  <sheetPr>
    <tabColor theme="1"/>
  </sheetPr>
  <dimension ref="A1:N43"/>
  <sheetViews>
    <sheetView workbookViewId="0"/>
  </sheetViews>
  <sheetFormatPr defaultRowHeight="15"/>
  <cols>
    <col min="1" max="1" width="5.7109375" customWidth="1"/>
    <col min="2" max="2" width="10.85546875" bestFit="1" customWidth="1"/>
    <col min="3" max="3" width="22.85546875" customWidth="1"/>
    <col min="14" max="14" width="26.7109375" bestFit="1" customWidth="1"/>
  </cols>
  <sheetData>
    <row r="1" spans="1:14">
      <c r="A1" s="108" t="e" vm="1">
        <v>#VALUE!</v>
      </c>
    </row>
    <row r="2" spans="1:14">
      <c r="B2" s="46" t="s">
        <v>166</v>
      </c>
      <c r="C2" s="37"/>
    </row>
    <row r="3" spans="1:14">
      <c r="B3" s="47" t="s">
        <v>167</v>
      </c>
      <c r="C3" s="48" t="s">
        <v>235</v>
      </c>
      <c r="D3" s="171" t="e" vm="6">
        <v>#VALUE!</v>
      </c>
      <c r="F3" s="108" t="s">
        <v>236</v>
      </c>
    </row>
    <row r="4" spans="1:14">
      <c r="B4" s="47" t="s">
        <v>169</v>
      </c>
      <c r="C4" s="49" t="s">
        <v>237</v>
      </c>
      <c r="D4" s="171"/>
      <c r="N4" s="5"/>
    </row>
    <row r="5" spans="1:14">
      <c r="B5" s="47" t="s">
        <v>171</v>
      </c>
      <c r="C5" s="50">
        <v>5192151501</v>
      </c>
      <c r="D5" s="171"/>
    </row>
    <row r="6" spans="1:14">
      <c r="C6" s="37"/>
    </row>
    <row r="7" spans="1:14">
      <c r="B7" s="64" t="s">
        <v>6</v>
      </c>
      <c r="C7" s="65" t="s">
        <v>238</v>
      </c>
    </row>
    <row r="8" spans="1:14" ht="5.0999999999999996" customHeight="1">
      <c r="C8" s="37"/>
    </row>
    <row r="9" spans="1:14">
      <c r="B9" s="64" t="s">
        <v>175</v>
      </c>
      <c r="C9" s="170" t="s">
        <v>239</v>
      </c>
      <c r="D9" s="170"/>
      <c r="E9" s="170"/>
      <c r="F9" s="170"/>
    </row>
    <row r="10" spans="1:14">
      <c r="B10" s="10"/>
      <c r="C10" s="170" t="s">
        <v>240</v>
      </c>
      <c r="D10" s="170"/>
      <c r="E10" s="170"/>
      <c r="F10" s="170"/>
    </row>
    <row r="11" spans="1:14">
      <c r="B11" s="10"/>
      <c r="C11" s="65" t="s">
        <v>241</v>
      </c>
      <c r="D11" s="65"/>
      <c r="E11" s="65"/>
      <c r="F11" s="65"/>
    </row>
    <row r="12" spans="1:14">
      <c r="B12" s="10"/>
      <c r="C12" s="170" t="s">
        <v>242</v>
      </c>
      <c r="D12" s="170"/>
      <c r="E12" s="170"/>
      <c r="F12" s="170"/>
    </row>
    <row r="13" spans="1:14">
      <c r="B13" s="10"/>
      <c r="C13" s="65" t="s">
        <v>243</v>
      </c>
      <c r="D13" s="65"/>
      <c r="E13" s="65"/>
      <c r="F13" s="65"/>
    </row>
    <row r="14" spans="1:14">
      <c r="B14" s="10"/>
      <c r="C14" s="65" t="s">
        <v>244</v>
      </c>
      <c r="D14" s="65"/>
      <c r="E14" s="65"/>
      <c r="F14" s="65"/>
    </row>
    <row r="15" spans="1:14">
      <c r="B15" s="10"/>
      <c r="C15" s="65" t="s">
        <v>245</v>
      </c>
      <c r="D15" s="65"/>
      <c r="E15" s="65"/>
      <c r="F15" s="65"/>
    </row>
    <row r="16" spans="1:14">
      <c r="B16" s="10"/>
      <c r="C16" s="65" t="s">
        <v>246</v>
      </c>
      <c r="D16" s="65"/>
      <c r="E16" s="65"/>
      <c r="F16" s="65"/>
    </row>
    <row r="17" spans="2:6">
      <c r="B17" s="10"/>
      <c r="C17" s="65" t="s">
        <v>247</v>
      </c>
      <c r="D17" s="65"/>
      <c r="E17" s="65"/>
      <c r="F17" s="65"/>
    </row>
    <row r="18" spans="2:6">
      <c r="B18" s="10"/>
      <c r="C18" s="65" t="s">
        <v>248</v>
      </c>
      <c r="D18" s="65"/>
      <c r="E18" s="65"/>
      <c r="F18" s="65"/>
    </row>
    <row r="19" spans="2:6">
      <c r="B19" s="10"/>
      <c r="C19" s="65" t="s">
        <v>249</v>
      </c>
      <c r="D19" s="65"/>
      <c r="E19" s="65"/>
      <c r="F19" s="65"/>
    </row>
    <row r="20" spans="2:6">
      <c r="B20" s="10"/>
      <c r="C20" s="65" t="s">
        <v>250</v>
      </c>
      <c r="D20" s="65"/>
      <c r="E20" s="65"/>
      <c r="F20" s="65"/>
    </row>
    <row r="21" spans="2:6">
      <c r="B21" s="10"/>
      <c r="C21" s="65"/>
      <c r="D21" s="65"/>
      <c r="E21" s="65"/>
      <c r="F21" s="65"/>
    </row>
    <row r="22" spans="2:6" ht="5.0999999999999996" customHeight="1">
      <c r="C22" s="37"/>
    </row>
    <row r="23" spans="2:6">
      <c r="B23" s="12" t="s">
        <v>184</v>
      </c>
      <c r="C23" s="2" t="s">
        <v>251</v>
      </c>
    </row>
    <row r="24" spans="2:6">
      <c r="B24" s="6"/>
      <c r="C24" s="2" t="s">
        <v>252</v>
      </c>
    </row>
    <row r="25" spans="2:6">
      <c r="B25" s="6"/>
      <c r="C25" s="65" t="s">
        <v>253</v>
      </c>
    </row>
    <row r="26" spans="2:6">
      <c r="B26" s="6"/>
      <c r="C26" s="65" t="s">
        <v>254</v>
      </c>
    </row>
    <row r="27" spans="2:6">
      <c r="C27" s="37"/>
    </row>
    <row r="28" spans="2:6">
      <c r="B28" s="45" t="s">
        <v>190</v>
      </c>
      <c r="C28" s="37"/>
    </row>
    <row r="29" spans="2:6">
      <c r="B29" s="57" t="s">
        <v>191</v>
      </c>
      <c r="C29" s="172" t="s">
        <v>255</v>
      </c>
      <c r="D29" s="172"/>
    </row>
    <row r="30" spans="2:6" ht="30" customHeight="1">
      <c r="B30" s="62" t="s">
        <v>193</v>
      </c>
      <c r="C30" s="173" t="s">
        <v>256</v>
      </c>
      <c r="D30" s="172"/>
    </row>
    <row r="31" spans="2:6">
      <c r="B31" s="57" t="s">
        <v>195</v>
      </c>
      <c r="C31" s="172" t="s">
        <v>257</v>
      </c>
      <c r="D31" s="172"/>
    </row>
    <row r="32" spans="2:6">
      <c r="B32" s="58" t="s">
        <v>169</v>
      </c>
      <c r="C32" s="174" t="s">
        <v>258</v>
      </c>
      <c r="D32" s="174"/>
    </row>
    <row r="33" spans="2:14">
      <c r="B33" s="58" t="s">
        <v>196</v>
      </c>
      <c r="C33" s="176"/>
      <c r="D33" s="176"/>
    </row>
    <row r="34" spans="2:14" ht="5.0999999999999996" customHeight="1"/>
    <row r="35" spans="2:14">
      <c r="B35" s="57" t="s">
        <v>197</v>
      </c>
      <c r="C35" s="43" t="s">
        <v>198</v>
      </c>
    </row>
    <row r="36" spans="2:14" ht="5.0999999999999996" customHeight="1">
      <c r="B36" s="27"/>
    </row>
    <row r="37" spans="2:14">
      <c r="B37" s="57" t="s">
        <v>6</v>
      </c>
      <c r="C37" s="43" t="s">
        <v>20</v>
      </c>
    </row>
    <row r="40" spans="2:14">
      <c r="N40" s="5"/>
    </row>
    <row r="41" spans="2:14">
      <c r="N41" s="5"/>
    </row>
    <row r="42" spans="2:14">
      <c r="N42" s="5"/>
    </row>
    <row r="43" spans="2:14">
      <c r="N43" s="5"/>
    </row>
  </sheetData>
  <mergeCells count="9">
    <mergeCell ref="D3:D5"/>
    <mergeCell ref="C32:D32"/>
    <mergeCell ref="C33:D33"/>
    <mergeCell ref="C9:F9"/>
    <mergeCell ref="C10:F10"/>
    <mergeCell ref="C12:F12"/>
    <mergeCell ref="C29:D29"/>
    <mergeCell ref="C30:D30"/>
    <mergeCell ref="C31:D31"/>
  </mergeCells>
  <hyperlinks>
    <hyperlink ref="C32" r:id="rId1" xr:uid="{67A92349-242F-462A-BB7B-B5A3D83E23E1}"/>
    <hyperlink ref="A1" location="Summary!A1" display="Summary!A1" xr:uid="{DCE58E2A-72CA-4982-811E-570AA860FB9D}"/>
    <hyperlink ref="F3" r:id="rId2" xr:uid="{E085D161-8910-45DB-8520-06C57C7B29AE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ABA0C-5DB8-472D-B3B5-F079F575B140}">
  <sheetPr>
    <tabColor theme="1"/>
  </sheetPr>
  <dimension ref="A1:D54"/>
  <sheetViews>
    <sheetView workbookViewId="0"/>
  </sheetViews>
  <sheetFormatPr defaultRowHeight="15"/>
  <cols>
    <col min="1" max="1" width="5.7109375" customWidth="1"/>
    <col min="2" max="2" width="15" bestFit="1" customWidth="1"/>
    <col min="3" max="3" width="55.5703125" bestFit="1" customWidth="1"/>
    <col min="4" max="4" width="7" bestFit="1" customWidth="1"/>
    <col min="6" max="6" width="12.140625" bestFit="1" customWidth="1"/>
  </cols>
  <sheetData>
    <row r="1" spans="1:4">
      <c r="A1" s="108" t="e" vm="1">
        <v>#VALUE!</v>
      </c>
    </row>
    <row r="2" spans="1:4">
      <c r="B2" s="15" t="s">
        <v>199</v>
      </c>
    </row>
    <row r="3" spans="1:4">
      <c r="B3" s="37" t="s">
        <v>259</v>
      </c>
    </row>
    <row r="4" spans="1:4" ht="5.0999999999999996" customHeight="1">
      <c r="B4" s="7"/>
    </row>
    <row r="5" spans="1:4">
      <c r="B5" s="13" t="s">
        <v>197</v>
      </c>
    </row>
    <row r="6" spans="1:4">
      <c r="B6" s="8" t="s">
        <v>198</v>
      </c>
    </row>
    <row r="7" spans="1:4" ht="5.0999999999999996" customHeight="1">
      <c r="B7" s="8"/>
      <c r="C7" s="8"/>
    </row>
    <row r="8" spans="1:4">
      <c r="A8" s="4" t="b">
        <v>1</v>
      </c>
      <c r="B8" s="14" t="s">
        <v>260</v>
      </c>
    </row>
    <row r="9" spans="1:4">
      <c r="B9" s="11">
        <v>149.56800000000001</v>
      </c>
      <c r="C9" s="9"/>
    </row>
    <row r="10" spans="1:4">
      <c r="A10" s="4" t="b">
        <v>1</v>
      </c>
      <c r="B10" s="14" t="s">
        <v>261</v>
      </c>
      <c r="C10" s="9"/>
    </row>
    <row r="11" spans="1:4">
      <c r="B11" s="11">
        <v>186.96</v>
      </c>
      <c r="C11" s="9"/>
    </row>
    <row r="12" spans="1:4">
      <c r="A12" s="4" t="b">
        <v>1</v>
      </c>
      <c r="B12" s="14" t="s">
        <v>262</v>
      </c>
    </row>
    <row r="13" spans="1:4">
      <c r="B13" s="11">
        <v>111.26400000000001</v>
      </c>
      <c r="C13" s="9"/>
    </row>
    <row r="14" spans="1:4" ht="5.0999999999999996" customHeight="1"/>
    <row r="15" spans="1:4">
      <c r="B15" s="175" t="s">
        <v>263</v>
      </c>
      <c r="C15" s="175"/>
      <c r="D15" s="175"/>
    </row>
    <row r="16" spans="1:4">
      <c r="B16" s="15" t="s">
        <v>205</v>
      </c>
      <c r="C16" s="16" t="s">
        <v>206</v>
      </c>
      <c r="D16" s="16" t="s">
        <v>8</v>
      </c>
    </row>
    <row r="17" spans="2:4">
      <c r="B17" s="7" t="s">
        <v>264</v>
      </c>
      <c r="C17" t="s">
        <v>265</v>
      </c>
      <c r="D17" s="83">
        <v>0.1</v>
      </c>
    </row>
    <row r="18" spans="2:4">
      <c r="B18" s="7" t="s">
        <v>266</v>
      </c>
      <c r="C18" t="s">
        <v>267</v>
      </c>
      <c r="D18" s="83">
        <v>0.1</v>
      </c>
    </row>
    <row r="19" spans="2:4">
      <c r="B19" s="7" t="s">
        <v>268</v>
      </c>
      <c r="C19" t="s">
        <v>269</v>
      </c>
      <c r="D19" s="83">
        <v>0.3</v>
      </c>
    </row>
    <row r="20" spans="2:4">
      <c r="B20" s="7" t="s">
        <v>270</v>
      </c>
      <c r="C20" t="s">
        <v>271</v>
      </c>
      <c r="D20" s="83">
        <v>0.3</v>
      </c>
    </row>
    <row r="21" spans="2:4">
      <c r="B21" s="7" t="s">
        <v>272</v>
      </c>
      <c r="C21" t="s">
        <v>273</v>
      </c>
      <c r="D21" s="83">
        <v>0.25</v>
      </c>
    </row>
    <row r="22" spans="2:4">
      <c r="B22" s="7" t="s">
        <v>274</v>
      </c>
      <c r="C22" t="s">
        <v>275</v>
      </c>
      <c r="D22" s="83">
        <v>0.2</v>
      </c>
    </row>
    <row r="23" spans="2:4">
      <c r="B23" s="7" t="s">
        <v>276</v>
      </c>
      <c r="C23" t="s">
        <v>277</v>
      </c>
      <c r="D23" s="83">
        <v>0.1</v>
      </c>
    </row>
    <row r="24" spans="2:4">
      <c r="B24" s="7" t="s">
        <v>278</v>
      </c>
      <c r="C24" t="s">
        <v>279</v>
      </c>
      <c r="D24" s="83">
        <v>0.2</v>
      </c>
    </row>
    <row r="25" spans="2:4">
      <c r="B25" s="7" t="s">
        <v>280</v>
      </c>
      <c r="C25" t="s">
        <v>281</v>
      </c>
      <c r="D25" s="83">
        <v>0.25</v>
      </c>
    </row>
    <row r="26" spans="2:4" ht="5.0999999999999996" customHeight="1">
      <c r="B26" s="7"/>
      <c r="D26" s="9"/>
    </row>
    <row r="27" spans="2:4">
      <c r="B27" s="175" t="s">
        <v>282</v>
      </c>
      <c r="C27" s="175"/>
      <c r="D27" s="175"/>
    </row>
    <row r="28" spans="2:4">
      <c r="B28" s="15" t="s">
        <v>205</v>
      </c>
      <c r="C28" s="16" t="s">
        <v>206</v>
      </c>
      <c r="D28" s="16" t="s">
        <v>8</v>
      </c>
    </row>
    <row r="29" spans="2:4" s="84" customFormat="1">
      <c r="B29" s="85" t="s">
        <v>268</v>
      </c>
      <c r="C29" s="86" t="s">
        <v>269</v>
      </c>
      <c r="D29" s="87">
        <v>0.1</v>
      </c>
    </row>
    <row r="30" spans="2:4" s="84" customFormat="1">
      <c r="B30" s="85" t="s">
        <v>270</v>
      </c>
      <c r="C30" s="86" t="s">
        <v>271</v>
      </c>
      <c r="D30" s="87">
        <v>0.1</v>
      </c>
    </row>
    <row r="31" spans="2:4" s="84" customFormat="1">
      <c r="B31" s="85" t="s">
        <v>274</v>
      </c>
      <c r="C31" s="86" t="s">
        <v>275</v>
      </c>
      <c r="D31" s="87">
        <v>0.25</v>
      </c>
    </row>
    <row r="32" spans="2:4" s="84" customFormat="1">
      <c r="B32" s="85" t="s">
        <v>276</v>
      </c>
      <c r="C32" s="86" t="s">
        <v>277</v>
      </c>
      <c r="D32" s="87">
        <v>0.1</v>
      </c>
    </row>
    <row r="33" spans="2:4" s="84" customFormat="1">
      <c r="B33" s="85" t="s">
        <v>280</v>
      </c>
      <c r="C33" s="86" t="s">
        <v>281</v>
      </c>
      <c r="D33" s="87">
        <v>0.1</v>
      </c>
    </row>
    <row r="34" spans="2:4" s="84" customFormat="1">
      <c r="B34" s="85" t="s">
        <v>283</v>
      </c>
      <c r="C34" s="86" t="s">
        <v>284</v>
      </c>
      <c r="D34" s="87">
        <v>0.1</v>
      </c>
    </row>
    <row r="35" spans="2:4" ht="5.0999999999999996" customHeight="1"/>
    <row r="36" spans="2:4">
      <c r="B36" s="175" t="s">
        <v>285</v>
      </c>
      <c r="C36" s="175"/>
      <c r="D36" s="175"/>
    </row>
    <row r="37" spans="2:4">
      <c r="B37" s="15" t="s">
        <v>205</v>
      </c>
      <c r="C37" s="16" t="s">
        <v>206</v>
      </c>
      <c r="D37" s="16" t="s">
        <v>8</v>
      </c>
    </row>
    <row r="38" spans="2:4">
      <c r="B38" s="85" t="s">
        <v>266</v>
      </c>
      <c r="C38" s="86" t="s">
        <v>267</v>
      </c>
      <c r="D38" s="87">
        <v>0.1</v>
      </c>
    </row>
    <row r="39" spans="2:4">
      <c r="B39" s="85" t="s">
        <v>268</v>
      </c>
      <c r="C39" s="86" t="s">
        <v>269</v>
      </c>
      <c r="D39" s="87">
        <v>0.1</v>
      </c>
    </row>
    <row r="40" spans="2:4">
      <c r="B40" s="85" t="s">
        <v>270</v>
      </c>
      <c r="C40" s="86" t="s">
        <v>271</v>
      </c>
      <c r="D40" s="87">
        <v>0.1</v>
      </c>
    </row>
    <row r="41" spans="2:4">
      <c r="B41" s="85" t="s">
        <v>272</v>
      </c>
      <c r="C41" s="86" t="s">
        <v>273</v>
      </c>
      <c r="D41" s="87">
        <v>0.1</v>
      </c>
    </row>
    <row r="42" spans="2:4">
      <c r="B42" s="85" t="s">
        <v>274</v>
      </c>
      <c r="C42" s="86" t="s">
        <v>275</v>
      </c>
      <c r="D42" s="87">
        <v>0.15</v>
      </c>
    </row>
    <row r="43" spans="2:4">
      <c r="B43" s="85" t="s">
        <v>276</v>
      </c>
      <c r="C43" s="86" t="s">
        <v>277</v>
      </c>
      <c r="D43" s="87">
        <v>0.1</v>
      </c>
    </row>
    <row r="44" spans="2:4">
      <c r="B44" s="85"/>
      <c r="C44" s="86" t="s">
        <v>286</v>
      </c>
      <c r="D44" s="87">
        <v>0.1</v>
      </c>
    </row>
    <row r="45" spans="2:4">
      <c r="B45" s="85" t="s">
        <v>280</v>
      </c>
      <c r="C45" s="86" t="s">
        <v>281</v>
      </c>
      <c r="D45" s="87">
        <v>0.1</v>
      </c>
    </row>
    <row r="46" spans="2:4">
      <c r="B46" s="85" t="s">
        <v>287</v>
      </c>
      <c r="C46" s="86" t="s">
        <v>288</v>
      </c>
      <c r="D46" s="87">
        <v>0.15</v>
      </c>
    </row>
    <row r="47" spans="2:4">
      <c r="B47" s="85" t="s">
        <v>283</v>
      </c>
      <c r="C47" s="86" t="s">
        <v>284</v>
      </c>
      <c r="D47" s="87">
        <v>0.1</v>
      </c>
    </row>
    <row r="48" spans="2:4">
      <c r="B48" s="86"/>
      <c r="C48" s="86" t="s">
        <v>289</v>
      </c>
      <c r="D48" s="87">
        <v>0.1</v>
      </c>
    </row>
    <row r="49" spans="2:4">
      <c r="B49" s="86"/>
      <c r="C49" s="86" t="s">
        <v>290</v>
      </c>
      <c r="D49" s="87">
        <v>0.1</v>
      </c>
    </row>
    <row r="50" spans="2:4">
      <c r="D50" s="82"/>
    </row>
    <row r="51" spans="2:4">
      <c r="D51" s="82"/>
    </row>
    <row r="52" spans="2:4">
      <c r="D52" s="82"/>
    </row>
    <row r="53" spans="2:4">
      <c r="D53" s="82"/>
    </row>
    <row r="54" spans="2:4">
      <c r="D54" s="82"/>
    </row>
  </sheetData>
  <mergeCells count="3">
    <mergeCell ref="B15:D15"/>
    <mergeCell ref="B27:D27"/>
    <mergeCell ref="B36:D36"/>
  </mergeCells>
  <hyperlinks>
    <hyperlink ref="A1" location="Summary!A1" display="Summary!A1" xr:uid="{17A9AB4E-35E9-49D6-B905-A7F90CA32F8A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79BA3-6059-4DBC-A797-CCC327D7A37C}">
  <sheetPr>
    <tabColor rgb="FF278C8F"/>
  </sheetPr>
  <dimension ref="A1:J51"/>
  <sheetViews>
    <sheetView workbookViewId="0"/>
  </sheetViews>
  <sheetFormatPr defaultRowHeight="15"/>
  <cols>
    <col min="1" max="1" width="5.7109375" customWidth="1"/>
    <col min="2" max="2" width="10.85546875" bestFit="1" customWidth="1"/>
    <col min="3" max="3" width="18.85546875" customWidth="1"/>
    <col min="4" max="4" width="11" customWidth="1"/>
  </cols>
  <sheetData>
    <row r="1" spans="1:4">
      <c r="A1" s="108" t="e" vm="1">
        <v>#VALUE!</v>
      </c>
    </row>
    <row r="2" spans="1:4">
      <c r="B2" s="46" t="s">
        <v>166</v>
      </c>
    </row>
    <row r="3" spans="1:4">
      <c r="B3" s="47" t="s">
        <v>167</v>
      </c>
      <c r="C3" s="51" t="s">
        <v>291</v>
      </c>
      <c r="D3" s="171" t="e" vm="7">
        <v>#VALUE!</v>
      </c>
    </row>
    <row r="4" spans="1:4">
      <c r="B4" s="47" t="s">
        <v>169</v>
      </c>
      <c r="C4" s="52" t="s">
        <v>292</v>
      </c>
      <c r="D4" s="171"/>
    </row>
    <row r="5" spans="1:4">
      <c r="B5" s="47" t="s">
        <v>171</v>
      </c>
      <c r="C5" s="50">
        <v>6472028655</v>
      </c>
      <c r="D5" s="171"/>
    </row>
    <row r="6" spans="1:4">
      <c r="B6" s="28"/>
      <c r="C6" s="38"/>
      <c r="D6" s="7"/>
    </row>
    <row r="7" spans="1:4">
      <c r="B7" s="46" t="s">
        <v>166</v>
      </c>
    </row>
    <row r="8" spans="1:4">
      <c r="B8" s="47" t="s">
        <v>167</v>
      </c>
      <c r="C8" s="51" t="s">
        <v>293</v>
      </c>
      <c r="D8" s="171" t="e" vm="8">
        <v>#VALUE!</v>
      </c>
    </row>
    <row r="9" spans="1:4">
      <c r="B9" s="47" t="s">
        <v>169</v>
      </c>
      <c r="C9" s="52"/>
      <c r="D9" s="171"/>
    </row>
    <row r="10" spans="1:4">
      <c r="B10" s="47" t="s">
        <v>171</v>
      </c>
      <c r="C10" s="50"/>
      <c r="D10" s="171"/>
    </row>
    <row r="11" spans="1:4">
      <c r="B11" s="28"/>
      <c r="C11" s="38"/>
      <c r="D11" s="7"/>
    </row>
    <row r="12" spans="1:4">
      <c r="B12" s="12" t="s">
        <v>6</v>
      </c>
      <c r="C12" s="170" t="s">
        <v>22</v>
      </c>
      <c r="D12" s="170"/>
    </row>
    <row r="13" spans="1:4">
      <c r="B13" s="12"/>
      <c r="C13" s="65" t="s">
        <v>294</v>
      </c>
      <c r="D13" s="65"/>
    </row>
    <row r="14" spans="1:4">
      <c r="B14" s="12"/>
      <c r="C14" s="112" t="s">
        <v>295</v>
      </c>
      <c r="D14" s="65"/>
    </row>
    <row r="15" spans="1:4">
      <c r="B15" s="12"/>
      <c r="C15" s="122" t="s">
        <v>296</v>
      </c>
      <c r="D15" s="65"/>
    </row>
    <row r="16" spans="1:4" ht="5.0999999999999996" customHeight="1"/>
    <row r="17" spans="2:6">
      <c r="B17" s="12" t="s">
        <v>175</v>
      </c>
      <c r="C17" s="170" t="s">
        <v>297</v>
      </c>
      <c r="D17" s="170"/>
      <c r="E17" s="170"/>
      <c r="F17" s="170"/>
    </row>
    <row r="18" spans="2:6">
      <c r="B18" s="6"/>
      <c r="C18" s="170" t="s">
        <v>298</v>
      </c>
      <c r="D18" s="170"/>
      <c r="E18" s="170"/>
      <c r="F18" s="170"/>
    </row>
    <row r="19" spans="2:6">
      <c r="B19" s="6"/>
      <c r="C19" s="65"/>
      <c r="D19" s="102"/>
      <c r="E19" s="102"/>
      <c r="F19" s="102"/>
    </row>
    <row r="20" spans="2:6">
      <c r="B20" s="6"/>
      <c r="C20" s="118"/>
      <c r="D20" s="102"/>
      <c r="E20" s="102"/>
      <c r="F20" s="102"/>
    </row>
    <row r="21" spans="2:6">
      <c r="B21" s="6"/>
      <c r="C21" s="118"/>
      <c r="D21" s="102"/>
      <c r="E21" s="102"/>
      <c r="F21" s="102"/>
    </row>
    <row r="22" spans="2:6">
      <c r="B22" s="6"/>
      <c r="C22" s="118" t="s">
        <v>299</v>
      </c>
      <c r="D22" s="102"/>
      <c r="E22" s="102"/>
      <c r="F22" s="102"/>
    </row>
    <row r="23" spans="2:6">
      <c r="B23" s="6"/>
      <c r="C23" s="118" t="s">
        <v>300</v>
      </c>
      <c r="D23" s="102"/>
      <c r="E23" s="102"/>
      <c r="F23" s="102"/>
    </row>
    <row r="24" spans="2:6">
      <c r="B24" s="6"/>
      <c r="C24" s="118" t="s">
        <v>301</v>
      </c>
      <c r="D24" s="102"/>
      <c r="E24" s="102"/>
      <c r="F24" s="102"/>
    </row>
    <row r="25" spans="2:6">
      <c r="B25" s="6"/>
      <c r="C25" s="102" t="s">
        <v>302</v>
      </c>
      <c r="D25" s="102"/>
      <c r="E25" s="102"/>
      <c r="F25" s="102"/>
    </row>
    <row r="26" spans="2:6">
      <c r="B26" s="6"/>
      <c r="C26" s="102" t="s">
        <v>303</v>
      </c>
      <c r="D26" s="102"/>
      <c r="E26" s="102"/>
      <c r="F26" s="102"/>
    </row>
    <row r="27" spans="2:6">
      <c r="B27" s="6"/>
      <c r="C27" s="118" t="s">
        <v>104</v>
      </c>
      <c r="D27" s="102"/>
      <c r="E27" s="102"/>
      <c r="F27" s="102"/>
    </row>
    <row r="28" spans="2:6">
      <c r="B28" s="6"/>
      <c r="C28" s="2" t="s">
        <v>304</v>
      </c>
      <c r="D28" s="102"/>
      <c r="E28" s="102"/>
      <c r="F28" s="102"/>
    </row>
    <row r="29" spans="2:6">
      <c r="B29" s="6"/>
      <c r="C29" s="2"/>
      <c r="D29" s="102"/>
      <c r="E29" s="102"/>
      <c r="F29" s="102"/>
    </row>
    <row r="30" spans="2:6">
      <c r="B30" s="6"/>
      <c r="C30" s="2" t="s">
        <v>305</v>
      </c>
      <c r="D30" s="102"/>
      <c r="E30" s="102"/>
      <c r="F30" s="102"/>
    </row>
    <row r="31" spans="2:6">
      <c r="B31" s="6"/>
      <c r="C31" s="2"/>
      <c r="D31" s="102"/>
      <c r="E31" s="102"/>
      <c r="F31" s="102"/>
    </row>
    <row r="32" spans="2:6">
      <c r="B32" s="6"/>
      <c r="C32" s="2"/>
      <c r="D32" s="102"/>
      <c r="E32" s="102"/>
      <c r="F32" s="102"/>
    </row>
    <row r="33" spans="2:10">
      <c r="B33" s="6"/>
      <c r="C33" s="2" t="s">
        <v>306</v>
      </c>
      <c r="D33" s="102"/>
      <c r="E33" s="102"/>
      <c r="F33" s="102"/>
    </row>
    <row r="34" spans="2:10">
      <c r="B34" s="6"/>
      <c r="C34" s="2"/>
      <c r="D34" s="102"/>
      <c r="E34" s="102"/>
      <c r="F34" s="102"/>
    </row>
    <row r="35" spans="2:10">
      <c r="B35" s="6"/>
      <c r="C35" s="138">
        <v>7.0000000000000007E-2</v>
      </c>
      <c r="D35" s="2" t="s">
        <v>307</v>
      </c>
      <c r="E35" s="102"/>
      <c r="F35" s="102"/>
    </row>
    <row r="36" spans="2:10">
      <c r="B36" s="6"/>
      <c r="C36" s="2"/>
      <c r="D36" s="102"/>
      <c r="E36" s="102"/>
      <c r="F36" s="102"/>
      <c r="J36" s="5"/>
    </row>
    <row r="37" spans="2:10" ht="5.0999999999999996" customHeight="1"/>
    <row r="38" spans="2:10">
      <c r="B38" s="12" t="s">
        <v>184</v>
      </c>
      <c r="C38" s="2" t="s">
        <v>101</v>
      </c>
    </row>
    <row r="39" spans="2:10">
      <c r="C39" s="2" t="s">
        <v>308</v>
      </c>
    </row>
    <row r="40" spans="2:10">
      <c r="C40" s="2" t="s">
        <v>81</v>
      </c>
    </row>
    <row r="42" spans="2:10">
      <c r="B42" s="45" t="s">
        <v>190</v>
      </c>
    </row>
    <row r="43" spans="2:10">
      <c r="B43" s="57" t="s">
        <v>191</v>
      </c>
      <c r="C43" s="172" t="s">
        <v>309</v>
      </c>
      <c r="D43" s="172"/>
    </row>
    <row r="44" spans="2:10">
      <c r="B44" s="57" t="s">
        <v>193</v>
      </c>
      <c r="C44" s="177"/>
      <c r="D44" s="177"/>
    </row>
    <row r="45" spans="2:10">
      <c r="B45" s="57" t="s">
        <v>195</v>
      </c>
      <c r="C45" s="172" t="s">
        <v>291</v>
      </c>
      <c r="D45" s="172"/>
    </row>
    <row r="46" spans="2:10">
      <c r="B46" s="58" t="s">
        <v>169</v>
      </c>
      <c r="C46" s="174" t="s">
        <v>292</v>
      </c>
      <c r="D46" s="174"/>
    </row>
    <row r="47" spans="2:10">
      <c r="B47" s="58" t="s">
        <v>196</v>
      </c>
      <c r="C47" s="169">
        <v>6472028655</v>
      </c>
      <c r="D47" s="169"/>
    </row>
    <row r="48" spans="2:10" ht="5.0999999999999996" customHeight="1"/>
    <row r="49" spans="2:3">
      <c r="B49" s="57" t="s">
        <v>197</v>
      </c>
      <c r="C49" s="43" t="s">
        <v>198</v>
      </c>
    </row>
    <row r="50" spans="2:3" ht="5.0999999999999996" customHeight="1">
      <c r="B50" s="27"/>
    </row>
    <row r="51" spans="2:3">
      <c r="B51" s="57" t="s">
        <v>6</v>
      </c>
      <c r="C51" s="43" t="s">
        <v>12</v>
      </c>
    </row>
  </sheetData>
  <mergeCells count="10">
    <mergeCell ref="C47:D47"/>
    <mergeCell ref="C44:D44"/>
    <mergeCell ref="C17:F17"/>
    <mergeCell ref="C18:F18"/>
    <mergeCell ref="D3:D5"/>
    <mergeCell ref="C12:D12"/>
    <mergeCell ref="C43:D43"/>
    <mergeCell ref="C45:D45"/>
    <mergeCell ref="C46:D46"/>
    <mergeCell ref="D8:D10"/>
  </mergeCells>
  <hyperlinks>
    <hyperlink ref="C46" r:id="rId1" xr:uid="{4F0AB563-278B-4487-B00D-60FB918FF732}"/>
    <hyperlink ref="C4" r:id="rId2" xr:uid="{21913F21-5904-4524-A2F1-396F0EEE7B73}"/>
    <hyperlink ref="A1" location="Summary!A1" display="Summary!A1" xr:uid="{AE9D1C4C-8B1C-425F-9EDB-D504BFB6E3A9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9C988-18D3-44D8-BA0D-ABAA5876F585}">
  <sheetPr>
    <tabColor rgb="FFF1BE04"/>
  </sheetPr>
  <dimension ref="A1:F20"/>
  <sheetViews>
    <sheetView workbookViewId="0"/>
  </sheetViews>
  <sheetFormatPr defaultRowHeight="15"/>
  <cols>
    <col min="1" max="1" width="5.7109375" customWidth="1"/>
    <col min="2" max="2" width="10.85546875" bestFit="1" customWidth="1"/>
    <col min="3" max="3" width="25" bestFit="1" customWidth="1"/>
  </cols>
  <sheetData>
    <row r="1" spans="1:6">
      <c r="A1" s="108" t="e" vm="1">
        <v>#VALUE!</v>
      </c>
    </row>
    <row r="2" spans="1:6">
      <c r="B2" s="46" t="s">
        <v>166</v>
      </c>
      <c r="C2" s="37"/>
    </row>
    <row r="3" spans="1:6">
      <c r="B3" s="47" t="s">
        <v>167</v>
      </c>
      <c r="C3" s="48" t="s">
        <v>310</v>
      </c>
      <c r="D3" s="171"/>
    </row>
    <row r="4" spans="1:6">
      <c r="B4" s="47" t="s">
        <v>169</v>
      </c>
      <c r="C4" s="49" t="s">
        <v>311</v>
      </c>
      <c r="D4" s="171"/>
    </row>
    <row r="5" spans="1:6">
      <c r="B5" s="47" t="s">
        <v>171</v>
      </c>
      <c r="C5" s="50">
        <v>4379807227</v>
      </c>
      <c r="D5" s="171"/>
    </row>
    <row r="6" spans="1:6">
      <c r="C6" s="37"/>
    </row>
    <row r="7" spans="1:6">
      <c r="B7" s="64" t="s">
        <v>6</v>
      </c>
      <c r="C7" s="65" t="s">
        <v>24</v>
      </c>
    </row>
    <row r="8" spans="1:6" ht="5.0999999999999996" customHeight="1">
      <c r="C8" s="37"/>
    </row>
    <row r="9" spans="1:6">
      <c r="B9" s="66" t="s">
        <v>175</v>
      </c>
      <c r="C9" s="170"/>
      <c r="D9" s="170"/>
      <c r="E9" s="170"/>
      <c r="F9" s="170"/>
    </row>
    <row r="10" spans="1:6">
      <c r="B10" s="27"/>
      <c r="C10" s="37"/>
    </row>
    <row r="11" spans="1:6">
      <c r="B11" s="45" t="s">
        <v>190</v>
      </c>
      <c r="C11" s="37"/>
    </row>
    <row r="12" spans="1:6">
      <c r="B12" s="57" t="s">
        <v>191</v>
      </c>
      <c r="C12" s="172"/>
      <c r="D12" s="172"/>
    </row>
    <row r="13" spans="1:6">
      <c r="B13" s="62" t="s">
        <v>193</v>
      </c>
      <c r="C13" s="173"/>
      <c r="D13" s="172"/>
    </row>
    <row r="14" spans="1:6">
      <c r="B14" s="57" t="s">
        <v>195</v>
      </c>
      <c r="C14" s="172"/>
      <c r="D14" s="172"/>
    </row>
    <row r="15" spans="1:6">
      <c r="B15" s="58" t="s">
        <v>169</v>
      </c>
      <c r="C15" s="174"/>
      <c r="D15" s="174"/>
    </row>
    <row r="16" spans="1:6">
      <c r="B16" s="58" t="s">
        <v>196</v>
      </c>
      <c r="C16" s="169"/>
      <c r="D16" s="169"/>
    </row>
    <row r="17" spans="2:3" ht="5.0999999999999996" customHeight="1">
      <c r="C17" s="37"/>
    </row>
    <row r="18" spans="2:3">
      <c r="B18" s="57" t="s">
        <v>197</v>
      </c>
      <c r="C18" s="43" t="s">
        <v>198</v>
      </c>
    </row>
    <row r="19" spans="2:3" ht="5.0999999999999996" customHeight="1">
      <c r="B19" s="27"/>
    </row>
    <row r="20" spans="2:3">
      <c r="B20" s="57" t="s">
        <v>6</v>
      </c>
      <c r="C20" s="43" t="s">
        <v>12</v>
      </c>
    </row>
  </sheetData>
  <mergeCells count="7">
    <mergeCell ref="C16:D16"/>
    <mergeCell ref="D3:D5"/>
    <mergeCell ref="C9:F9"/>
    <mergeCell ref="C12:D12"/>
    <mergeCell ref="C13:D13"/>
    <mergeCell ref="C14:D14"/>
    <mergeCell ref="C15:D15"/>
  </mergeCells>
  <hyperlinks>
    <hyperlink ref="C4" r:id="rId1" xr:uid="{893BDFEA-4AF0-41DD-943E-6D7AF22426D8}"/>
    <hyperlink ref="A1" location="Summary!A1" display="Summary!A1" xr:uid="{E9FA0DE0-D8E3-4BD6-BA59-1CB457144073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EFA8F-E553-401D-8E8E-95D5EF09A114}">
  <sheetPr>
    <tabColor rgb="FFF1BE04"/>
  </sheetPr>
  <dimension ref="A1:D689"/>
  <sheetViews>
    <sheetView workbookViewId="0"/>
  </sheetViews>
  <sheetFormatPr defaultRowHeight="15"/>
  <cols>
    <col min="1" max="1" width="5.7109375" customWidth="1"/>
    <col min="2" max="2" width="20.7109375" bestFit="1" customWidth="1"/>
    <col min="3" max="3" width="55.5703125" bestFit="1" customWidth="1"/>
    <col min="4" max="4" width="7" bestFit="1" customWidth="1"/>
    <col min="6" max="6" width="12.140625" bestFit="1" customWidth="1"/>
  </cols>
  <sheetData>
    <row r="1" spans="1:4">
      <c r="A1" s="108" t="e" vm="1">
        <v>#VALUE!</v>
      </c>
    </row>
    <row r="2" spans="1:4">
      <c r="B2" s="15" t="s">
        <v>199</v>
      </c>
    </row>
    <row r="3" spans="1:4">
      <c r="B3" s="7" t="s">
        <v>312</v>
      </c>
    </row>
    <row r="4" spans="1:4" ht="5.0999999999999996" customHeight="1">
      <c r="B4" s="7"/>
    </row>
    <row r="5" spans="1:4">
      <c r="B5" s="13" t="s">
        <v>200</v>
      </c>
    </row>
    <row r="6" spans="1:4">
      <c r="B6" s="8">
        <f>DATE(2025,8,1)</f>
        <v>45870</v>
      </c>
    </row>
    <row r="7" spans="1:4" ht="5.0999999999999996" customHeight="1">
      <c r="B7" s="8"/>
      <c r="C7" s="8"/>
    </row>
    <row r="8" spans="1:4">
      <c r="B8" s="13" t="s">
        <v>201</v>
      </c>
      <c r="C8" s="8"/>
    </row>
    <row r="9" spans="1:4">
      <c r="B9" s="8">
        <f>DATE(2025,8,31)</f>
        <v>45900</v>
      </c>
      <c r="C9" s="8"/>
    </row>
    <row r="10" spans="1:4" ht="5.0999999999999996" customHeight="1">
      <c r="B10" s="7"/>
    </row>
    <row r="11" spans="1:4">
      <c r="A11" s="4" t="b">
        <v>0</v>
      </c>
      <c r="B11" s="14" t="s">
        <v>5</v>
      </c>
    </row>
    <row r="12" spans="1:4">
      <c r="B12" s="11"/>
      <c r="C12" s="9"/>
    </row>
    <row r="13" spans="1:4">
      <c r="B13" s="7"/>
    </row>
    <row r="14" spans="1:4">
      <c r="B14" s="175" t="s">
        <v>204</v>
      </c>
      <c r="C14" s="175"/>
      <c r="D14" s="175"/>
    </row>
    <row r="15" spans="1:4">
      <c r="B15" s="15" t="s">
        <v>205</v>
      </c>
      <c r="C15" s="16" t="s">
        <v>206</v>
      </c>
      <c r="D15" s="16" t="s">
        <v>8</v>
      </c>
    </row>
    <row r="16" spans="1:4">
      <c r="B16" s="7" t="s">
        <v>313</v>
      </c>
      <c r="C16" t="s">
        <v>314</v>
      </c>
      <c r="D16" s="83">
        <v>0.05</v>
      </c>
    </row>
    <row r="17" spans="2:4">
      <c r="B17" s="7" t="s">
        <v>315</v>
      </c>
      <c r="C17" t="s">
        <v>316</v>
      </c>
      <c r="D17" s="83">
        <v>0.05</v>
      </c>
    </row>
    <row r="18" spans="2:4">
      <c r="B18" s="7" t="s">
        <v>317</v>
      </c>
      <c r="C18" t="s">
        <v>318</v>
      </c>
      <c r="D18" s="83">
        <v>0.05</v>
      </c>
    </row>
    <row r="19" spans="2:4">
      <c r="B19" s="7" t="s">
        <v>319</v>
      </c>
      <c r="C19" t="s">
        <v>320</v>
      </c>
      <c r="D19" s="83">
        <v>0.05</v>
      </c>
    </row>
    <row r="20" spans="2:4">
      <c r="B20" s="7" t="s">
        <v>321</v>
      </c>
      <c r="C20" t="s">
        <v>322</v>
      </c>
      <c r="D20" s="83">
        <v>0.05</v>
      </c>
    </row>
    <row r="21" spans="2:4">
      <c r="B21" s="7" t="s">
        <v>323</v>
      </c>
      <c r="C21" t="s">
        <v>324</v>
      </c>
      <c r="D21" s="83">
        <v>0.05</v>
      </c>
    </row>
    <row r="22" spans="2:4">
      <c r="B22" s="7" t="s">
        <v>325</v>
      </c>
      <c r="C22" t="s">
        <v>326</v>
      </c>
      <c r="D22" s="83">
        <v>0.05</v>
      </c>
    </row>
    <row r="23" spans="2:4">
      <c r="B23" s="7" t="s">
        <v>327</v>
      </c>
      <c r="C23" t="s">
        <v>328</v>
      </c>
      <c r="D23" s="83">
        <v>0.05</v>
      </c>
    </row>
    <row r="24" spans="2:4">
      <c r="B24" s="7" t="s">
        <v>329</v>
      </c>
      <c r="C24" t="s">
        <v>330</v>
      </c>
      <c r="D24" s="83">
        <v>0.05</v>
      </c>
    </row>
    <row r="25" spans="2:4">
      <c r="B25" s="7" t="s">
        <v>331</v>
      </c>
      <c r="C25" t="s">
        <v>332</v>
      </c>
      <c r="D25" s="83">
        <v>0.05</v>
      </c>
    </row>
    <row r="26" spans="2:4">
      <c r="B26" s="7" t="s">
        <v>333</v>
      </c>
      <c r="C26" t="s">
        <v>334</v>
      </c>
      <c r="D26" s="83">
        <v>0.05</v>
      </c>
    </row>
    <row r="27" spans="2:4">
      <c r="B27" s="7" t="s">
        <v>335</v>
      </c>
      <c r="C27" t="s">
        <v>336</v>
      </c>
      <c r="D27" s="83">
        <v>0.05</v>
      </c>
    </row>
    <row r="28" spans="2:4">
      <c r="B28" s="7" t="s">
        <v>337</v>
      </c>
      <c r="C28" t="s">
        <v>338</v>
      </c>
      <c r="D28" s="83">
        <v>0.05</v>
      </c>
    </row>
    <row r="29" spans="2:4">
      <c r="B29" s="7" t="s">
        <v>339</v>
      </c>
      <c r="C29" t="s">
        <v>340</v>
      </c>
      <c r="D29" s="83">
        <v>0.05</v>
      </c>
    </row>
    <row r="30" spans="2:4">
      <c r="B30" s="7" t="s">
        <v>341</v>
      </c>
      <c r="C30" t="s">
        <v>342</v>
      </c>
      <c r="D30" s="83">
        <v>0.05</v>
      </c>
    </row>
    <row r="31" spans="2:4">
      <c r="B31" s="7" t="s">
        <v>343</v>
      </c>
      <c r="C31" t="s">
        <v>344</v>
      </c>
      <c r="D31" s="83">
        <v>0.05</v>
      </c>
    </row>
    <row r="32" spans="2:4">
      <c r="B32" s="7" t="s">
        <v>345</v>
      </c>
      <c r="C32" t="s">
        <v>346</v>
      </c>
      <c r="D32" s="83">
        <v>0.05</v>
      </c>
    </row>
    <row r="33" spans="2:4">
      <c r="B33" s="7" t="s">
        <v>347</v>
      </c>
      <c r="C33" t="s">
        <v>348</v>
      </c>
      <c r="D33" s="83">
        <v>0.05</v>
      </c>
    </row>
    <row r="34" spans="2:4">
      <c r="B34" s="7" t="s">
        <v>349</v>
      </c>
      <c r="C34" t="s">
        <v>350</v>
      </c>
      <c r="D34" s="83">
        <v>0.05</v>
      </c>
    </row>
    <row r="35" spans="2:4">
      <c r="B35" s="7" t="s">
        <v>351</v>
      </c>
      <c r="C35" t="s">
        <v>352</v>
      </c>
      <c r="D35" s="83">
        <v>0.05</v>
      </c>
    </row>
    <row r="36" spans="2:4">
      <c r="B36" s="7" t="s">
        <v>353</v>
      </c>
      <c r="C36" t="s">
        <v>354</v>
      </c>
      <c r="D36" s="83">
        <v>0.05</v>
      </c>
    </row>
    <row r="37" spans="2:4">
      <c r="B37" s="7" t="s">
        <v>355</v>
      </c>
      <c r="C37" t="s">
        <v>356</v>
      </c>
      <c r="D37" s="83">
        <v>0.05</v>
      </c>
    </row>
    <row r="38" spans="2:4">
      <c r="B38" s="7" t="s">
        <v>357</v>
      </c>
      <c r="C38" t="s">
        <v>358</v>
      </c>
      <c r="D38" s="83">
        <v>0.05</v>
      </c>
    </row>
    <row r="39" spans="2:4">
      <c r="B39" s="7" t="s">
        <v>359</v>
      </c>
      <c r="C39" t="s">
        <v>360</v>
      </c>
      <c r="D39" s="83">
        <v>0.05</v>
      </c>
    </row>
    <row r="40" spans="2:4">
      <c r="B40" s="7" t="s">
        <v>361</v>
      </c>
      <c r="C40" t="s">
        <v>360</v>
      </c>
      <c r="D40" s="83">
        <v>0.05</v>
      </c>
    </row>
    <row r="41" spans="2:4">
      <c r="B41" s="7" t="s">
        <v>362</v>
      </c>
      <c r="C41" t="s">
        <v>363</v>
      </c>
      <c r="D41" s="83">
        <v>0.05</v>
      </c>
    </row>
    <row r="42" spans="2:4">
      <c r="B42" s="7" t="s">
        <v>364</v>
      </c>
      <c r="C42" t="s">
        <v>365</v>
      </c>
      <c r="D42" s="83">
        <v>0.05</v>
      </c>
    </row>
    <row r="43" spans="2:4">
      <c r="B43" s="7" t="s">
        <v>366</v>
      </c>
      <c r="C43" t="s">
        <v>367</v>
      </c>
      <c r="D43" s="83">
        <v>0.06</v>
      </c>
    </row>
    <row r="44" spans="2:4">
      <c r="B44" s="7" t="s">
        <v>368</v>
      </c>
      <c r="C44" t="s">
        <v>369</v>
      </c>
      <c r="D44" s="83">
        <v>0.06</v>
      </c>
    </row>
    <row r="45" spans="2:4">
      <c r="B45" s="7" t="s">
        <v>370</v>
      </c>
      <c r="C45" t="s">
        <v>371</v>
      </c>
      <c r="D45" s="83">
        <v>0.06</v>
      </c>
    </row>
    <row r="46" spans="2:4">
      <c r="B46" s="7" t="s">
        <v>372</v>
      </c>
      <c r="C46" t="s">
        <v>373</v>
      </c>
      <c r="D46" s="83">
        <v>0.06</v>
      </c>
    </row>
    <row r="47" spans="2:4">
      <c r="B47" s="7" t="s">
        <v>374</v>
      </c>
      <c r="C47" t="s">
        <v>375</v>
      </c>
      <c r="D47" s="83">
        <v>0.03</v>
      </c>
    </row>
    <row r="48" spans="2:4">
      <c r="B48" s="7" t="s">
        <v>376</v>
      </c>
      <c r="C48" t="s">
        <v>377</v>
      </c>
      <c r="D48" s="83">
        <v>0.03</v>
      </c>
    </row>
    <row r="49" spans="2:4">
      <c r="B49" s="7" t="s">
        <v>378</v>
      </c>
      <c r="C49" t="s">
        <v>379</v>
      </c>
      <c r="D49" s="83">
        <v>0.05</v>
      </c>
    </row>
    <row r="50" spans="2:4">
      <c r="B50" s="7" t="s">
        <v>380</v>
      </c>
      <c r="C50" t="s">
        <v>381</v>
      </c>
      <c r="D50" s="83">
        <v>0.05</v>
      </c>
    </row>
    <row r="51" spans="2:4">
      <c r="B51" s="7" t="s">
        <v>382</v>
      </c>
      <c r="C51" t="s">
        <v>383</v>
      </c>
      <c r="D51" s="83">
        <v>7.0000000000000007E-2</v>
      </c>
    </row>
    <row r="52" spans="2:4">
      <c r="B52" s="7" t="s">
        <v>384</v>
      </c>
      <c r="C52" t="s">
        <v>385</v>
      </c>
      <c r="D52" s="83">
        <v>0.05</v>
      </c>
    </row>
    <row r="53" spans="2:4">
      <c r="B53" s="7" t="s">
        <v>386</v>
      </c>
      <c r="C53" t="s">
        <v>387</v>
      </c>
      <c r="D53" s="83">
        <v>7.0000000000000007E-2</v>
      </c>
    </row>
    <row r="54" spans="2:4">
      <c r="B54" s="7" t="s">
        <v>388</v>
      </c>
      <c r="C54" t="s">
        <v>389</v>
      </c>
      <c r="D54" s="83">
        <v>0.05</v>
      </c>
    </row>
    <row r="55" spans="2:4">
      <c r="B55" s="7" t="s">
        <v>390</v>
      </c>
      <c r="C55" t="s">
        <v>391</v>
      </c>
      <c r="D55" s="83">
        <v>0.05</v>
      </c>
    </row>
    <row r="56" spans="2:4">
      <c r="B56" s="7" t="s">
        <v>392</v>
      </c>
      <c r="C56" t="s">
        <v>393</v>
      </c>
      <c r="D56" s="83">
        <v>0.05</v>
      </c>
    </row>
    <row r="57" spans="2:4">
      <c r="B57" s="7" t="s">
        <v>394</v>
      </c>
      <c r="C57" t="s">
        <v>395</v>
      </c>
      <c r="D57" s="83">
        <v>0.03</v>
      </c>
    </row>
    <row r="58" spans="2:4">
      <c r="B58" s="7" t="s">
        <v>396</v>
      </c>
      <c r="C58" t="s">
        <v>397</v>
      </c>
      <c r="D58" s="83">
        <v>0.05</v>
      </c>
    </row>
    <row r="59" spans="2:4">
      <c r="B59" s="7" t="s">
        <v>398</v>
      </c>
      <c r="C59" t="s">
        <v>399</v>
      </c>
      <c r="D59" s="83">
        <v>7.0000000000000007E-2</v>
      </c>
    </row>
    <row r="60" spans="2:4">
      <c r="B60" s="7" t="s">
        <v>400</v>
      </c>
      <c r="C60" t="s">
        <v>401</v>
      </c>
      <c r="D60" s="83">
        <v>0.1</v>
      </c>
    </row>
    <row r="61" spans="2:4">
      <c r="B61" s="7" t="s">
        <v>402</v>
      </c>
      <c r="C61" t="s">
        <v>403</v>
      </c>
      <c r="D61" s="83">
        <v>0.05</v>
      </c>
    </row>
    <row r="62" spans="2:4">
      <c r="B62" s="7" t="s">
        <v>404</v>
      </c>
      <c r="C62" t="s">
        <v>405</v>
      </c>
      <c r="D62" s="83">
        <v>0.05</v>
      </c>
    </row>
    <row r="63" spans="2:4">
      <c r="B63" s="7" t="s">
        <v>406</v>
      </c>
      <c r="C63" t="s">
        <v>407</v>
      </c>
      <c r="D63" s="83">
        <v>0.05</v>
      </c>
    </row>
    <row r="64" spans="2:4">
      <c r="B64" s="7" t="s">
        <v>408</v>
      </c>
      <c r="C64" t="s">
        <v>409</v>
      </c>
      <c r="D64" s="83">
        <v>0.05</v>
      </c>
    </row>
    <row r="65" spans="2:4">
      <c r="B65" s="7" t="s">
        <v>410</v>
      </c>
      <c r="C65" t="s">
        <v>411</v>
      </c>
      <c r="D65" s="83">
        <v>0.05</v>
      </c>
    </row>
    <row r="66" spans="2:4">
      <c r="B66" s="7" t="s">
        <v>412</v>
      </c>
      <c r="C66" t="s">
        <v>413</v>
      </c>
      <c r="D66" s="83">
        <v>0.05</v>
      </c>
    </row>
    <row r="67" spans="2:4">
      <c r="B67" s="7" t="s">
        <v>414</v>
      </c>
      <c r="C67" t="s">
        <v>415</v>
      </c>
      <c r="D67" s="83">
        <v>0.05</v>
      </c>
    </row>
    <row r="68" spans="2:4">
      <c r="B68" s="7" t="s">
        <v>416</v>
      </c>
      <c r="C68" t="s">
        <v>417</v>
      </c>
      <c r="D68" s="83">
        <v>0.05</v>
      </c>
    </row>
    <row r="69" spans="2:4">
      <c r="B69" s="7" t="s">
        <v>418</v>
      </c>
      <c r="C69" t="s">
        <v>419</v>
      </c>
      <c r="D69" s="83">
        <v>0.05</v>
      </c>
    </row>
    <row r="70" spans="2:4">
      <c r="B70" s="7" t="s">
        <v>420</v>
      </c>
      <c r="C70" t="s">
        <v>421</v>
      </c>
      <c r="D70" s="83">
        <v>0.05</v>
      </c>
    </row>
    <row r="71" spans="2:4">
      <c r="B71" s="7" t="s">
        <v>422</v>
      </c>
      <c r="C71" t="s">
        <v>421</v>
      </c>
      <c r="D71" s="83">
        <v>0.05</v>
      </c>
    </row>
    <row r="72" spans="2:4">
      <c r="B72" s="7" t="s">
        <v>423</v>
      </c>
      <c r="C72" t="s">
        <v>424</v>
      </c>
      <c r="D72" s="83">
        <v>0.05</v>
      </c>
    </row>
    <row r="73" spans="2:4">
      <c r="B73" s="7" t="s">
        <v>425</v>
      </c>
      <c r="C73" t="s">
        <v>426</v>
      </c>
      <c r="D73" s="83">
        <v>0.05</v>
      </c>
    </row>
    <row r="74" spans="2:4">
      <c r="B74" s="7" t="s">
        <v>427</v>
      </c>
      <c r="C74" t="s">
        <v>428</v>
      </c>
      <c r="D74" s="83">
        <v>0.09</v>
      </c>
    </row>
    <row r="75" spans="2:4">
      <c r="B75" s="7" t="s">
        <v>429</v>
      </c>
      <c r="C75" t="s">
        <v>430</v>
      </c>
      <c r="D75" s="83">
        <v>0.09</v>
      </c>
    </row>
    <row r="76" spans="2:4">
      <c r="B76" s="7" t="s">
        <v>431</v>
      </c>
      <c r="C76" t="s">
        <v>432</v>
      </c>
      <c r="D76" s="83">
        <v>0.09</v>
      </c>
    </row>
    <row r="77" spans="2:4">
      <c r="B77" s="7" t="s">
        <v>433</v>
      </c>
      <c r="C77" t="s">
        <v>434</v>
      </c>
      <c r="D77" s="83">
        <v>0.09</v>
      </c>
    </row>
    <row r="78" spans="2:4">
      <c r="B78" s="7" t="s">
        <v>435</v>
      </c>
      <c r="C78" t="s">
        <v>436</v>
      </c>
      <c r="D78" s="83">
        <v>0.17</v>
      </c>
    </row>
    <row r="79" spans="2:4">
      <c r="B79" s="7" t="s">
        <v>437</v>
      </c>
      <c r="C79" t="s">
        <v>438</v>
      </c>
      <c r="D79" s="83">
        <v>0.1</v>
      </c>
    </row>
    <row r="80" spans="2:4">
      <c r="B80" s="7" t="s">
        <v>439</v>
      </c>
      <c r="C80" t="s">
        <v>440</v>
      </c>
      <c r="D80" s="83">
        <v>0.1</v>
      </c>
    </row>
    <row r="81" spans="2:4">
      <c r="B81" s="7" t="s">
        <v>441</v>
      </c>
      <c r="C81" t="s">
        <v>442</v>
      </c>
      <c r="D81" s="83">
        <v>0.1</v>
      </c>
    </row>
    <row r="82" spans="2:4">
      <c r="B82" s="7" t="s">
        <v>443</v>
      </c>
      <c r="C82" t="s">
        <v>444</v>
      </c>
      <c r="D82" s="83">
        <v>0.15</v>
      </c>
    </row>
    <row r="83" spans="2:4">
      <c r="B83" s="7" t="s">
        <v>445</v>
      </c>
      <c r="C83" t="s">
        <v>446</v>
      </c>
      <c r="D83" s="83">
        <v>0.1</v>
      </c>
    </row>
    <row r="84" spans="2:4">
      <c r="B84" s="7" t="s">
        <v>447</v>
      </c>
      <c r="C84" t="s">
        <v>448</v>
      </c>
      <c r="D84" s="83">
        <v>0.15</v>
      </c>
    </row>
    <row r="85" spans="2:4">
      <c r="B85" s="7" t="s">
        <v>449</v>
      </c>
      <c r="C85" t="s">
        <v>450</v>
      </c>
      <c r="D85" s="83">
        <v>0.08</v>
      </c>
    </row>
    <row r="86" spans="2:4">
      <c r="B86" s="7" t="s">
        <v>451</v>
      </c>
      <c r="C86" t="s">
        <v>452</v>
      </c>
      <c r="D86" s="83">
        <v>0.06</v>
      </c>
    </row>
    <row r="87" spans="2:4">
      <c r="B87" s="7" t="s">
        <v>453</v>
      </c>
      <c r="C87" t="s">
        <v>454</v>
      </c>
      <c r="D87" s="83">
        <v>0.06</v>
      </c>
    </row>
    <row r="88" spans="2:4">
      <c r="B88" s="7" t="s">
        <v>455</v>
      </c>
      <c r="C88" t="s">
        <v>456</v>
      </c>
      <c r="D88" s="83">
        <v>0.1</v>
      </c>
    </row>
    <row r="89" spans="2:4">
      <c r="B89" s="7" t="s">
        <v>457</v>
      </c>
      <c r="C89" t="s">
        <v>458</v>
      </c>
      <c r="D89" s="83">
        <v>0.17</v>
      </c>
    </row>
    <row r="90" spans="2:4">
      <c r="B90" s="7" t="s">
        <v>459</v>
      </c>
      <c r="C90" t="s">
        <v>460</v>
      </c>
      <c r="D90" s="83">
        <v>0.05</v>
      </c>
    </row>
    <row r="91" spans="2:4">
      <c r="B91" s="7" t="s">
        <v>461</v>
      </c>
      <c r="C91" t="s">
        <v>462</v>
      </c>
      <c r="D91" s="83">
        <v>0.05</v>
      </c>
    </row>
    <row r="92" spans="2:4">
      <c r="B92" s="7" t="s">
        <v>463</v>
      </c>
      <c r="C92" t="s">
        <v>464</v>
      </c>
      <c r="D92" s="83">
        <v>0.05</v>
      </c>
    </row>
    <row r="93" spans="2:4">
      <c r="B93" s="7" t="s">
        <v>465</v>
      </c>
      <c r="C93" t="s">
        <v>466</v>
      </c>
      <c r="D93" s="83">
        <v>0.05</v>
      </c>
    </row>
    <row r="94" spans="2:4">
      <c r="B94" s="7" t="s">
        <v>463</v>
      </c>
      <c r="C94" t="s">
        <v>467</v>
      </c>
      <c r="D94" s="83">
        <v>0.05</v>
      </c>
    </row>
    <row r="95" spans="2:4">
      <c r="B95" s="7" t="s">
        <v>468</v>
      </c>
      <c r="C95" t="s">
        <v>469</v>
      </c>
      <c r="D95" s="83">
        <v>0.05</v>
      </c>
    </row>
    <row r="96" spans="2:4">
      <c r="B96" s="7" t="s">
        <v>470</v>
      </c>
      <c r="C96" t="s">
        <v>471</v>
      </c>
      <c r="D96" s="83">
        <v>0.05</v>
      </c>
    </row>
    <row r="97" spans="2:4">
      <c r="B97" s="7" t="s">
        <v>472</v>
      </c>
      <c r="C97" t="s">
        <v>473</v>
      </c>
      <c r="D97" s="83">
        <v>0.05</v>
      </c>
    </row>
    <row r="98" spans="2:4">
      <c r="B98" s="7" t="s">
        <v>474</v>
      </c>
      <c r="C98" t="s">
        <v>475</v>
      </c>
      <c r="D98" s="83">
        <v>0.05</v>
      </c>
    </row>
    <row r="99" spans="2:4">
      <c r="B99" s="7" t="s">
        <v>476</v>
      </c>
      <c r="C99" t="s">
        <v>477</v>
      </c>
      <c r="D99" s="83">
        <v>0.05</v>
      </c>
    </row>
    <row r="100" spans="2:4">
      <c r="B100" s="7" t="s">
        <v>478</v>
      </c>
      <c r="C100" t="s">
        <v>479</v>
      </c>
      <c r="D100" s="83">
        <v>0.05</v>
      </c>
    </row>
    <row r="101" spans="2:4">
      <c r="B101" s="7" t="s">
        <v>480</v>
      </c>
      <c r="C101" t="s">
        <v>481</v>
      </c>
      <c r="D101" s="83">
        <v>0.05</v>
      </c>
    </row>
    <row r="102" spans="2:4">
      <c r="B102" s="7" t="s">
        <v>482</v>
      </c>
      <c r="C102" t="s">
        <v>483</v>
      </c>
      <c r="D102" s="83">
        <v>0.05</v>
      </c>
    </row>
    <row r="103" spans="2:4">
      <c r="B103" s="7" t="s">
        <v>484</v>
      </c>
      <c r="C103" t="s">
        <v>485</v>
      </c>
      <c r="D103" s="83">
        <v>0.05</v>
      </c>
    </row>
    <row r="104" spans="2:4">
      <c r="B104" s="7" t="s">
        <v>486</v>
      </c>
      <c r="C104" t="s">
        <v>487</v>
      </c>
      <c r="D104" s="83">
        <v>0.05</v>
      </c>
    </row>
    <row r="105" spans="2:4">
      <c r="B105" s="7" t="s">
        <v>488</v>
      </c>
      <c r="C105" t="s">
        <v>489</v>
      </c>
      <c r="D105" s="83">
        <v>0.05</v>
      </c>
    </row>
    <row r="106" spans="2:4">
      <c r="B106" s="7" t="s">
        <v>490</v>
      </c>
      <c r="C106" t="s">
        <v>491</v>
      </c>
      <c r="D106" s="83">
        <v>0.02</v>
      </c>
    </row>
    <row r="107" spans="2:4">
      <c r="B107" s="7" t="s">
        <v>492</v>
      </c>
      <c r="C107" t="s">
        <v>493</v>
      </c>
      <c r="D107" s="83">
        <v>0.02</v>
      </c>
    </row>
    <row r="108" spans="2:4">
      <c r="B108" s="7" t="s">
        <v>494</v>
      </c>
      <c r="C108" t="s">
        <v>495</v>
      </c>
      <c r="D108" s="83">
        <v>0.03</v>
      </c>
    </row>
    <row r="109" spans="2:4">
      <c r="B109" s="7" t="s">
        <v>496</v>
      </c>
      <c r="C109" t="s">
        <v>497</v>
      </c>
      <c r="D109" s="83">
        <v>0.05</v>
      </c>
    </row>
    <row r="110" spans="2:4">
      <c r="B110" s="7" t="s">
        <v>498</v>
      </c>
      <c r="C110" t="s">
        <v>499</v>
      </c>
      <c r="D110" s="83">
        <v>0.05</v>
      </c>
    </row>
    <row r="111" spans="2:4">
      <c r="B111" s="7" t="s">
        <v>500</v>
      </c>
      <c r="C111" t="s">
        <v>501</v>
      </c>
      <c r="D111" s="83">
        <v>0.03</v>
      </c>
    </row>
    <row r="112" spans="2:4">
      <c r="B112" s="7" t="s">
        <v>502</v>
      </c>
      <c r="C112" t="s">
        <v>503</v>
      </c>
      <c r="D112" s="83">
        <v>0.02</v>
      </c>
    </row>
    <row r="113" spans="2:4">
      <c r="B113" s="7" t="s">
        <v>504</v>
      </c>
      <c r="C113" t="s">
        <v>505</v>
      </c>
      <c r="D113" s="83">
        <v>0.02</v>
      </c>
    </row>
    <row r="114" spans="2:4">
      <c r="B114" s="7" t="s">
        <v>506</v>
      </c>
      <c r="C114" t="s">
        <v>507</v>
      </c>
      <c r="D114" s="83">
        <v>0.02</v>
      </c>
    </row>
    <row r="115" spans="2:4">
      <c r="B115" s="7" t="s">
        <v>508</v>
      </c>
      <c r="C115" t="s">
        <v>509</v>
      </c>
      <c r="D115" s="83">
        <v>0.02</v>
      </c>
    </row>
    <row r="116" spans="2:4">
      <c r="B116" s="7" t="s">
        <v>510</v>
      </c>
      <c r="C116" t="s">
        <v>511</v>
      </c>
      <c r="D116" s="83">
        <v>0.02</v>
      </c>
    </row>
    <row r="117" spans="2:4">
      <c r="B117" s="7" t="s">
        <v>512</v>
      </c>
      <c r="C117" t="s">
        <v>513</v>
      </c>
      <c r="D117" s="83">
        <v>7.0000000000000007E-2</v>
      </c>
    </row>
    <row r="118" spans="2:4">
      <c r="B118" s="7" t="s">
        <v>514</v>
      </c>
      <c r="C118" t="s">
        <v>515</v>
      </c>
      <c r="D118" s="83">
        <v>7.0000000000000007E-2</v>
      </c>
    </row>
    <row r="119" spans="2:4">
      <c r="B119" s="7" t="s">
        <v>516</v>
      </c>
      <c r="C119" t="s">
        <v>517</v>
      </c>
      <c r="D119" s="83">
        <v>7.0000000000000007E-2</v>
      </c>
    </row>
    <row r="120" spans="2:4">
      <c r="B120" s="7" t="s">
        <v>518</v>
      </c>
      <c r="C120" t="s">
        <v>519</v>
      </c>
      <c r="D120" s="83">
        <v>7.0000000000000007E-2</v>
      </c>
    </row>
    <row r="121" spans="2:4">
      <c r="B121" s="7" t="s">
        <v>520</v>
      </c>
      <c r="C121" t="s">
        <v>521</v>
      </c>
      <c r="D121" s="83">
        <v>7.0000000000000007E-2</v>
      </c>
    </row>
    <row r="122" spans="2:4">
      <c r="B122" s="7" t="s">
        <v>522</v>
      </c>
      <c r="C122" t="s">
        <v>523</v>
      </c>
      <c r="D122" s="83">
        <v>7.0000000000000007E-2</v>
      </c>
    </row>
    <row r="123" spans="2:4">
      <c r="B123" s="7" t="s">
        <v>524</v>
      </c>
      <c r="C123" t="s">
        <v>525</v>
      </c>
      <c r="D123" s="83">
        <v>0.08</v>
      </c>
    </row>
    <row r="124" spans="2:4">
      <c r="B124" s="7" t="s">
        <v>526</v>
      </c>
      <c r="C124" t="s">
        <v>527</v>
      </c>
      <c r="D124" s="83">
        <v>0.08</v>
      </c>
    </row>
    <row r="125" spans="2:4">
      <c r="B125" s="7" t="s">
        <v>528</v>
      </c>
      <c r="C125" t="s">
        <v>529</v>
      </c>
      <c r="D125" s="83">
        <v>0.1</v>
      </c>
    </row>
    <row r="126" spans="2:4">
      <c r="B126" s="7" t="s">
        <v>530</v>
      </c>
      <c r="C126" t="s">
        <v>531</v>
      </c>
      <c r="D126" s="83">
        <v>0.1</v>
      </c>
    </row>
    <row r="127" spans="2:4">
      <c r="B127" s="7" t="s">
        <v>532</v>
      </c>
      <c r="C127" t="s">
        <v>533</v>
      </c>
      <c r="D127" s="83">
        <v>0.1</v>
      </c>
    </row>
    <row r="128" spans="2:4">
      <c r="B128" s="7" t="s">
        <v>534</v>
      </c>
      <c r="C128" t="s">
        <v>535</v>
      </c>
      <c r="D128" s="83">
        <v>0.1</v>
      </c>
    </row>
    <row r="129" spans="2:4">
      <c r="B129" s="7" t="s">
        <v>536</v>
      </c>
      <c r="C129" t="s">
        <v>537</v>
      </c>
      <c r="D129" s="83">
        <v>0.1</v>
      </c>
    </row>
    <row r="130" spans="2:4">
      <c r="B130" s="7" t="s">
        <v>538</v>
      </c>
      <c r="C130" t="s">
        <v>539</v>
      </c>
      <c r="D130" s="83">
        <v>0.1</v>
      </c>
    </row>
    <row r="131" spans="2:4">
      <c r="B131" s="7" t="s">
        <v>540</v>
      </c>
      <c r="C131" t="s">
        <v>541</v>
      </c>
      <c r="D131" s="83">
        <v>0.1</v>
      </c>
    </row>
    <row r="132" spans="2:4">
      <c r="B132" s="7" t="s">
        <v>542</v>
      </c>
      <c r="C132" t="s">
        <v>543</v>
      </c>
      <c r="D132" s="83">
        <v>0.1</v>
      </c>
    </row>
    <row r="133" spans="2:4">
      <c r="B133" s="7" t="s">
        <v>544</v>
      </c>
      <c r="C133" t="s">
        <v>545</v>
      </c>
      <c r="D133" s="83">
        <v>0.1</v>
      </c>
    </row>
    <row r="134" spans="2:4">
      <c r="B134" s="7" t="s">
        <v>546</v>
      </c>
      <c r="C134" t="s">
        <v>547</v>
      </c>
      <c r="D134" s="83">
        <v>0.1</v>
      </c>
    </row>
    <row r="135" spans="2:4">
      <c r="B135" s="7" t="s">
        <v>548</v>
      </c>
      <c r="C135" t="s">
        <v>549</v>
      </c>
      <c r="D135" s="83">
        <v>0.1</v>
      </c>
    </row>
    <row r="136" spans="2:4">
      <c r="B136" s="7" t="s">
        <v>550</v>
      </c>
      <c r="C136" t="s">
        <v>551</v>
      </c>
      <c r="D136" s="83">
        <v>0.1</v>
      </c>
    </row>
    <row r="137" spans="2:4">
      <c r="B137" s="7" t="s">
        <v>552</v>
      </c>
      <c r="C137" t="s">
        <v>553</v>
      </c>
      <c r="D137" s="83">
        <v>0.1</v>
      </c>
    </row>
    <row r="138" spans="2:4">
      <c r="B138" s="7" t="s">
        <v>554</v>
      </c>
      <c r="C138" t="s">
        <v>555</v>
      </c>
      <c r="D138" s="83">
        <v>0.06</v>
      </c>
    </row>
    <row r="139" spans="2:4">
      <c r="B139" s="7" t="s">
        <v>556</v>
      </c>
      <c r="C139" t="s">
        <v>557</v>
      </c>
      <c r="D139" s="83">
        <v>0.06</v>
      </c>
    </row>
    <row r="140" spans="2:4">
      <c r="B140" s="7" t="s">
        <v>558</v>
      </c>
      <c r="C140" t="s">
        <v>559</v>
      </c>
      <c r="D140" s="83">
        <v>0.1</v>
      </c>
    </row>
    <row r="141" spans="2:4">
      <c r="B141" s="7" t="s">
        <v>560</v>
      </c>
      <c r="C141" t="s">
        <v>561</v>
      </c>
      <c r="D141" s="83">
        <v>0.1</v>
      </c>
    </row>
    <row r="142" spans="2:4">
      <c r="B142" s="7" t="s">
        <v>562</v>
      </c>
      <c r="C142" t="s">
        <v>563</v>
      </c>
      <c r="D142" s="83">
        <v>0.1</v>
      </c>
    </row>
    <row r="143" spans="2:4">
      <c r="B143" s="7" t="s">
        <v>564</v>
      </c>
      <c r="C143" t="s">
        <v>565</v>
      </c>
      <c r="D143" s="83">
        <v>0.1</v>
      </c>
    </row>
    <row r="144" spans="2:4">
      <c r="B144" s="7" t="s">
        <v>566</v>
      </c>
      <c r="C144" t="s">
        <v>567</v>
      </c>
      <c r="D144" s="83">
        <v>0.1</v>
      </c>
    </row>
    <row r="145" spans="2:4">
      <c r="B145" s="7" t="s">
        <v>568</v>
      </c>
      <c r="C145" t="s">
        <v>569</v>
      </c>
      <c r="D145" s="83">
        <v>0.1</v>
      </c>
    </row>
    <row r="146" spans="2:4">
      <c r="B146" s="7" t="s">
        <v>570</v>
      </c>
      <c r="C146" t="s">
        <v>571</v>
      </c>
      <c r="D146" s="83">
        <v>0.1</v>
      </c>
    </row>
    <row r="147" spans="2:4">
      <c r="B147" s="7" t="s">
        <v>572</v>
      </c>
      <c r="C147" t="s">
        <v>573</v>
      </c>
      <c r="D147" s="83">
        <v>0.1</v>
      </c>
    </row>
    <row r="148" spans="2:4">
      <c r="B148" s="7" t="s">
        <v>574</v>
      </c>
      <c r="C148" t="s">
        <v>575</v>
      </c>
      <c r="D148" s="83">
        <v>0.1</v>
      </c>
    </row>
    <row r="149" spans="2:4">
      <c r="B149" s="7" t="s">
        <v>576</v>
      </c>
      <c r="C149" t="s">
        <v>577</v>
      </c>
      <c r="D149" s="83">
        <v>0.1</v>
      </c>
    </row>
    <row r="150" spans="2:4">
      <c r="B150" s="7" t="s">
        <v>578</v>
      </c>
      <c r="C150" t="s">
        <v>579</v>
      </c>
      <c r="D150" s="83">
        <v>0.1</v>
      </c>
    </row>
    <row r="151" spans="2:4">
      <c r="B151" s="7" t="s">
        <v>580</v>
      </c>
      <c r="C151" t="s">
        <v>581</v>
      </c>
      <c r="D151" s="83">
        <v>0.1</v>
      </c>
    </row>
    <row r="152" spans="2:4">
      <c r="B152" s="7" t="s">
        <v>582</v>
      </c>
      <c r="C152" t="s">
        <v>583</v>
      </c>
      <c r="D152" s="83">
        <v>0.1</v>
      </c>
    </row>
    <row r="153" spans="2:4">
      <c r="B153" s="7" t="s">
        <v>584</v>
      </c>
      <c r="C153" t="s">
        <v>585</v>
      </c>
      <c r="D153" s="83">
        <v>0.1</v>
      </c>
    </row>
    <row r="154" spans="2:4">
      <c r="B154" s="7" t="s">
        <v>586</v>
      </c>
      <c r="C154" t="s">
        <v>587</v>
      </c>
      <c r="D154" s="83">
        <v>0.1</v>
      </c>
    </row>
    <row r="155" spans="2:4">
      <c r="B155" s="7" t="s">
        <v>588</v>
      </c>
      <c r="C155" t="s">
        <v>589</v>
      </c>
      <c r="D155" s="83">
        <v>0.1</v>
      </c>
    </row>
    <row r="156" spans="2:4">
      <c r="B156" s="7" t="s">
        <v>590</v>
      </c>
      <c r="C156" t="s">
        <v>591</v>
      </c>
      <c r="D156" s="83">
        <v>0.1</v>
      </c>
    </row>
    <row r="157" spans="2:4">
      <c r="B157" s="7" t="s">
        <v>592</v>
      </c>
      <c r="C157" t="s">
        <v>593</v>
      </c>
      <c r="D157" s="83">
        <v>0.1</v>
      </c>
    </row>
    <row r="158" spans="2:4">
      <c r="B158" s="7" t="s">
        <v>594</v>
      </c>
      <c r="C158" t="s">
        <v>595</v>
      </c>
      <c r="D158" s="83">
        <v>0.1</v>
      </c>
    </row>
    <row r="159" spans="2:4">
      <c r="B159" s="7" t="s">
        <v>596</v>
      </c>
      <c r="C159" t="s">
        <v>597</v>
      </c>
      <c r="D159" s="83">
        <v>0.1</v>
      </c>
    </row>
    <row r="160" spans="2:4">
      <c r="B160" s="7" t="s">
        <v>598</v>
      </c>
      <c r="C160" t="s">
        <v>599</v>
      </c>
      <c r="D160" s="83">
        <v>0.1</v>
      </c>
    </row>
    <row r="161" spans="2:4">
      <c r="B161" s="7" t="s">
        <v>600</v>
      </c>
      <c r="C161" t="s">
        <v>601</v>
      </c>
      <c r="D161" s="83">
        <v>0.1</v>
      </c>
    </row>
    <row r="162" spans="2:4">
      <c r="B162" s="7" t="s">
        <v>602</v>
      </c>
      <c r="C162" t="s">
        <v>603</v>
      </c>
      <c r="D162" s="83">
        <v>0.1</v>
      </c>
    </row>
    <row r="163" spans="2:4">
      <c r="B163" s="7" t="s">
        <v>604</v>
      </c>
      <c r="C163" t="s">
        <v>605</v>
      </c>
      <c r="D163" s="83">
        <v>0.08</v>
      </c>
    </row>
    <row r="164" spans="2:4">
      <c r="B164" s="7" t="s">
        <v>606</v>
      </c>
      <c r="C164" t="s">
        <v>607</v>
      </c>
      <c r="D164" s="83">
        <v>0.08</v>
      </c>
    </row>
    <row r="165" spans="2:4">
      <c r="B165" s="7" t="s">
        <v>608</v>
      </c>
      <c r="C165" t="s">
        <v>609</v>
      </c>
      <c r="D165" s="83">
        <v>0.08</v>
      </c>
    </row>
    <row r="166" spans="2:4">
      <c r="B166" s="7" t="s">
        <v>610</v>
      </c>
      <c r="C166" t="s">
        <v>611</v>
      </c>
      <c r="D166" s="83">
        <v>0.08</v>
      </c>
    </row>
    <row r="167" spans="2:4">
      <c r="B167" s="7" t="s">
        <v>612</v>
      </c>
      <c r="C167" t="s">
        <v>613</v>
      </c>
      <c r="D167" s="83">
        <v>0.08</v>
      </c>
    </row>
    <row r="168" spans="2:4">
      <c r="B168" s="7" t="s">
        <v>614</v>
      </c>
      <c r="C168" t="s">
        <v>615</v>
      </c>
      <c r="D168" s="83">
        <v>0.08</v>
      </c>
    </row>
    <row r="169" spans="2:4">
      <c r="B169" s="7" t="s">
        <v>616</v>
      </c>
      <c r="C169" t="s">
        <v>617</v>
      </c>
      <c r="D169" s="83">
        <v>0.08</v>
      </c>
    </row>
    <row r="170" spans="2:4">
      <c r="B170" s="7" t="s">
        <v>618</v>
      </c>
      <c r="C170" t="s">
        <v>619</v>
      </c>
      <c r="D170" s="83">
        <v>0.08</v>
      </c>
    </row>
    <row r="171" spans="2:4">
      <c r="B171" s="7" t="s">
        <v>620</v>
      </c>
      <c r="C171" t="s">
        <v>621</v>
      </c>
      <c r="D171" s="83">
        <v>7.0000000000000007E-2</v>
      </c>
    </row>
    <row r="172" spans="2:4">
      <c r="B172" s="7" t="s">
        <v>622</v>
      </c>
      <c r="C172" t="s">
        <v>623</v>
      </c>
      <c r="D172" s="83">
        <v>7.0000000000000007E-2</v>
      </c>
    </row>
    <row r="173" spans="2:4">
      <c r="B173" s="7" t="s">
        <v>624</v>
      </c>
      <c r="C173" t="s">
        <v>625</v>
      </c>
      <c r="D173" s="83">
        <v>0.05</v>
      </c>
    </row>
    <row r="174" spans="2:4">
      <c r="B174" s="7" t="s">
        <v>626</v>
      </c>
      <c r="C174" t="s">
        <v>627</v>
      </c>
      <c r="D174" s="83">
        <v>0.1</v>
      </c>
    </row>
    <row r="175" spans="2:4">
      <c r="B175" s="7" t="s">
        <v>628</v>
      </c>
      <c r="C175" t="s">
        <v>629</v>
      </c>
      <c r="D175" s="83">
        <v>0.05</v>
      </c>
    </row>
    <row r="176" spans="2:4">
      <c r="B176" s="7" t="s">
        <v>630</v>
      </c>
      <c r="C176" t="s">
        <v>631</v>
      </c>
      <c r="D176" s="83">
        <v>0.05</v>
      </c>
    </row>
    <row r="177" spans="2:4">
      <c r="B177" s="7" t="s">
        <v>632</v>
      </c>
      <c r="C177" t="s">
        <v>633</v>
      </c>
      <c r="D177" s="83">
        <v>0.1</v>
      </c>
    </row>
    <row r="178" spans="2:4">
      <c r="B178" s="7" t="s">
        <v>634</v>
      </c>
      <c r="C178" t="s">
        <v>635</v>
      </c>
      <c r="D178" s="83">
        <v>0.1</v>
      </c>
    </row>
    <row r="179" spans="2:4">
      <c r="B179" s="7" t="s">
        <v>636</v>
      </c>
      <c r="C179" t="s">
        <v>637</v>
      </c>
      <c r="D179" s="83">
        <v>0.1</v>
      </c>
    </row>
    <row r="180" spans="2:4">
      <c r="B180" s="7" t="s">
        <v>638</v>
      </c>
      <c r="C180" t="s">
        <v>639</v>
      </c>
      <c r="D180" s="83">
        <v>0.1</v>
      </c>
    </row>
    <row r="181" spans="2:4">
      <c r="B181" s="7" t="s">
        <v>640</v>
      </c>
      <c r="C181" t="s">
        <v>641</v>
      </c>
      <c r="D181" s="83">
        <v>7.0000000000000007E-2</v>
      </c>
    </row>
    <row r="182" spans="2:4">
      <c r="B182" s="7" t="s">
        <v>642</v>
      </c>
      <c r="C182" t="s">
        <v>643</v>
      </c>
      <c r="D182" s="83">
        <v>7.0000000000000007E-2</v>
      </c>
    </row>
    <row r="183" spans="2:4">
      <c r="B183" s="7" t="s">
        <v>644</v>
      </c>
      <c r="C183" t="s">
        <v>645</v>
      </c>
      <c r="D183" s="83">
        <v>7.0000000000000007E-2</v>
      </c>
    </row>
    <row r="184" spans="2:4">
      <c r="B184" s="7" t="s">
        <v>646</v>
      </c>
      <c r="C184" t="s">
        <v>647</v>
      </c>
      <c r="D184" s="83">
        <v>7.0000000000000007E-2</v>
      </c>
    </row>
    <row r="185" spans="2:4">
      <c r="B185" s="7" t="s">
        <v>648</v>
      </c>
      <c r="C185" t="s">
        <v>649</v>
      </c>
      <c r="D185" s="83">
        <v>7.0000000000000007E-2</v>
      </c>
    </row>
    <row r="186" spans="2:4">
      <c r="B186" s="7" t="s">
        <v>650</v>
      </c>
      <c r="C186" t="s">
        <v>651</v>
      </c>
      <c r="D186" s="83">
        <v>7.0000000000000007E-2</v>
      </c>
    </row>
    <row r="187" spans="2:4">
      <c r="B187" s="7" t="s">
        <v>652</v>
      </c>
      <c r="C187" t="s">
        <v>653</v>
      </c>
      <c r="D187" s="83">
        <v>7.0000000000000007E-2</v>
      </c>
    </row>
    <row r="188" spans="2:4">
      <c r="B188" s="7" t="s">
        <v>654</v>
      </c>
      <c r="C188" t="s">
        <v>655</v>
      </c>
      <c r="D188" s="83">
        <v>0.05</v>
      </c>
    </row>
    <row r="189" spans="2:4">
      <c r="B189" s="7" t="s">
        <v>656</v>
      </c>
      <c r="C189" t="s">
        <v>657</v>
      </c>
      <c r="D189" s="83">
        <v>0.05</v>
      </c>
    </row>
    <row r="190" spans="2:4">
      <c r="B190" s="7" t="s">
        <v>658</v>
      </c>
      <c r="C190" t="s">
        <v>659</v>
      </c>
      <c r="D190" s="83">
        <v>0.05</v>
      </c>
    </row>
    <row r="191" spans="2:4">
      <c r="B191" s="7" t="s">
        <v>660</v>
      </c>
      <c r="C191" t="s">
        <v>661</v>
      </c>
      <c r="D191" s="83">
        <v>0.08</v>
      </c>
    </row>
    <row r="192" spans="2:4">
      <c r="B192" s="7" t="s">
        <v>662</v>
      </c>
      <c r="C192" t="s">
        <v>663</v>
      </c>
      <c r="D192" s="83">
        <v>0.08</v>
      </c>
    </row>
    <row r="193" spans="2:4">
      <c r="B193" s="7" t="s">
        <v>664</v>
      </c>
      <c r="C193" t="s">
        <v>665</v>
      </c>
      <c r="D193" s="83">
        <v>0.08</v>
      </c>
    </row>
    <row r="194" spans="2:4">
      <c r="B194" s="7" t="s">
        <v>666</v>
      </c>
      <c r="C194" t="s">
        <v>667</v>
      </c>
      <c r="D194" s="83">
        <v>0.08</v>
      </c>
    </row>
    <row r="195" spans="2:4">
      <c r="B195" s="7" t="s">
        <v>668</v>
      </c>
      <c r="C195" t="s">
        <v>669</v>
      </c>
      <c r="D195" s="83">
        <v>0.08</v>
      </c>
    </row>
    <row r="196" spans="2:4">
      <c r="B196" s="7" t="s">
        <v>670</v>
      </c>
      <c r="C196" t="s">
        <v>671</v>
      </c>
      <c r="D196" s="83">
        <v>0.08</v>
      </c>
    </row>
    <row r="197" spans="2:4">
      <c r="B197" s="7" t="s">
        <v>672</v>
      </c>
      <c r="C197" t="s">
        <v>673</v>
      </c>
      <c r="D197" s="83">
        <v>0.08</v>
      </c>
    </row>
    <row r="198" spans="2:4">
      <c r="B198" s="7" t="s">
        <v>674</v>
      </c>
      <c r="C198" t="s">
        <v>675</v>
      </c>
      <c r="D198" s="83">
        <v>0.1</v>
      </c>
    </row>
    <row r="199" spans="2:4">
      <c r="B199" s="7" t="s">
        <v>676</v>
      </c>
      <c r="C199" t="s">
        <v>677</v>
      </c>
      <c r="D199" s="83">
        <v>7.0000000000000007E-2</v>
      </c>
    </row>
    <row r="200" spans="2:4">
      <c r="B200" s="7" t="s">
        <v>678</v>
      </c>
      <c r="C200" t="s">
        <v>679</v>
      </c>
      <c r="D200" s="83">
        <v>7.0000000000000007E-2</v>
      </c>
    </row>
    <row r="201" spans="2:4">
      <c r="B201" s="7" t="s">
        <v>680</v>
      </c>
      <c r="C201" t="s">
        <v>681</v>
      </c>
      <c r="D201" s="83">
        <v>0.2</v>
      </c>
    </row>
    <row r="202" spans="2:4">
      <c r="B202" s="7" t="s">
        <v>682</v>
      </c>
      <c r="C202" t="s">
        <v>683</v>
      </c>
      <c r="D202" s="83">
        <v>0.2</v>
      </c>
    </row>
    <row r="203" spans="2:4">
      <c r="B203" s="7" t="s">
        <v>684</v>
      </c>
      <c r="C203" t="s">
        <v>685</v>
      </c>
      <c r="D203" s="83">
        <v>7.0000000000000007E-2</v>
      </c>
    </row>
    <row r="204" spans="2:4">
      <c r="B204" s="7" t="s">
        <v>686</v>
      </c>
      <c r="C204" t="s">
        <v>687</v>
      </c>
      <c r="D204" s="83">
        <v>7.0000000000000007E-2</v>
      </c>
    </row>
    <row r="205" spans="2:4">
      <c r="B205" s="7" t="s">
        <v>688</v>
      </c>
      <c r="C205" t="s">
        <v>689</v>
      </c>
      <c r="D205" s="83">
        <v>7.0000000000000007E-2</v>
      </c>
    </row>
    <row r="206" spans="2:4">
      <c r="B206" s="7" t="s">
        <v>690</v>
      </c>
      <c r="C206" t="s">
        <v>691</v>
      </c>
      <c r="D206" s="83">
        <v>7.0000000000000007E-2</v>
      </c>
    </row>
    <row r="207" spans="2:4">
      <c r="B207" s="7" t="s">
        <v>692</v>
      </c>
      <c r="C207" t="s">
        <v>693</v>
      </c>
      <c r="D207" s="83">
        <v>7.0000000000000007E-2</v>
      </c>
    </row>
    <row r="208" spans="2:4">
      <c r="B208" s="7" t="s">
        <v>694</v>
      </c>
      <c r="C208" t="s">
        <v>695</v>
      </c>
      <c r="D208" s="83">
        <v>7.0000000000000007E-2</v>
      </c>
    </row>
    <row r="209" spans="2:4">
      <c r="B209" s="7" t="s">
        <v>696</v>
      </c>
      <c r="C209" t="s">
        <v>697</v>
      </c>
      <c r="D209" s="83">
        <v>0.05</v>
      </c>
    </row>
    <row r="210" spans="2:4">
      <c r="B210" s="7" t="s">
        <v>698</v>
      </c>
      <c r="C210" t="s">
        <v>699</v>
      </c>
      <c r="D210" s="83">
        <v>0.05</v>
      </c>
    </row>
    <row r="211" spans="2:4">
      <c r="B211" s="7" t="s">
        <v>700</v>
      </c>
      <c r="C211" t="s">
        <v>701</v>
      </c>
      <c r="D211" s="83">
        <v>0.1</v>
      </c>
    </row>
    <row r="212" spans="2:4">
      <c r="B212" s="7" t="s">
        <v>702</v>
      </c>
      <c r="C212" t="s">
        <v>703</v>
      </c>
      <c r="D212" s="83">
        <v>0.1</v>
      </c>
    </row>
    <row r="213" spans="2:4">
      <c r="B213" s="7" t="s">
        <v>704</v>
      </c>
      <c r="C213" t="s">
        <v>705</v>
      </c>
      <c r="D213" s="83">
        <v>0.1</v>
      </c>
    </row>
    <row r="214" spans="2:4">
      <c r="B214" s="7" t="s">
        <v>706</v>
      </c>
      <c r="C214" t="s">
        <v>707</v>
      </c>
      <c r="D214" s="83">
        <v>0.1</v>
      </c>
    </row>
    <row r="215" spans="2:4">
      <c r="B215" s="7" t="s">
        <v>708</v>
      </c>
      <c r="C215" t="s">
        <v>709</v>
      </c>
      <c r="D215" s="83">
        <v>0.08</v>
      </c>
    </row>
    <row r="216" spans="2:4">
      <c r="B216" s="7" t="s">
        <v>710</v>
      </c>
      <c r="C216" t="s">
        <v>711</v>
      </c>
      <c r="D216" s="83">
        <v>0.08</v>
      </c>
    </row>
    <row r="217" spans="2:4">
      <c r="B217" s="7" t="s">
        <v>712</v>
      </c>
      <c r="C217" t="s">
        <v>713</v>
      </c>
      <c r="D217" s="83">
        <v>0.17</v>
      </c>
    </row>
    <row r="218" spans="2:4">
      <c r="B218" s="7" t="s">
        <v>714</v>
      </c>
      <c r="C218" t="s">
        <v>715</v>
      </c>
      <c r="D218" s="83">
        <v>0.08</v>
      </c>
    </row>
    <row r="219" spans="2:4">
      <c r="B219" s="7" t="s">
        <v>716</v>
      </c>
      <c r="C219" t="s">
        <v>717</v>
      </c>
      <c r="D219" s="83">
        <v>0.1</v>
      </c>
    </row>
    <row r="220" spans="2:4">
      <c r="B220" s="7" t="s">
        <v>718</v>
      </c>
      <c r="C220" t="s">
        <v>719</v>
      </c>
      <c r="D220" s="83">
        <v>0.08</v>
      </c>
    </row>
    <row r="221" spans="2:4">
      <c r="B221" s="7" t="s">
        <v>720</v>
      </c>
      <c r="C221" t="s">
        <v>721</v>
      </c>
      <c r="D221" s="83">
        <v>0.08</v>
      </c>
    </row>
    <row r="222" spans="2:4">
      <c r="B222" s="7" t="s">
        <v>722</v>
      </c>
      <c r="C222" t="s">
        <v>723</v>
      </c>
      <c r="D222" s="83">
        <v>0.08</v>
      </c>
    </row>
    <row r="223" spans="2:4">
      <c r="B223" s="7" t="s">
        <v>724</v>
      </c>
      <c r="C223" t="s">
        <v>725</v>
      </c>
      <c r="D223" s="83">
        <v>0.08</v>
      </c>
    </row>
    <row r="224" spans="2:4">
      <c r="B224" s="7" t="s">
        <v>726</v>
      </c>
      <c r="C224" t="s">
        <v>727</v>
      </c>
      <c r="D224" s="83">
        <v>0.08</v>
      </c>
    </row>
    <row r="225" spans="2:4">
      <c r="B225" s="7" t="s">
        <v>728</v>
      </c>
      <c r="C225" t="s">
        <v>729</v>
      </c>
      <c r="D225" s="83">
        <v>0.08</v>
      </c>
    </row>
    <row r="226" spans="2:4">
      <c r="B226" s="7" t="s">
        <v>730</v>
      </c>
      <c r="C226" t="s">
        <v>731</v>
      </c>
      <c r="D226" s="83">
        <v>0.08</v>
      </c>
    </row>
    <row r="227" spans="2:4">
      <c r="B227" s="7" t="s">
        <v>732</v>
      </c>
      <c r="C227" t="s">
        <v>733</v>
      </c>
      <c r="D227" s="83">
        <v>0.05</v>
      </c>
    </row>
    <row r="228" spans="2:4">
      <c r="B228" s="7" t="s">
        <v>734</v>
      </c>
      <c r="C228" t="s">
        <v>735</v>
      </c>
      <c r="D228" s="83">
        <v>0.05</v>
      </c>
    </row>
    <row r="229" spans="2:4">
      <c r="B229" s="7" t="s">
        <v>736</v>
      </c>
      <c r="C229" t="s">
        <v>737</v>
      </c>
      <c r="D229" s="83">
        <v>0.05</v>
      </c>
    </row>
    <row r="230" spans="2:4">
      <c r="B230" s="7" t="s">
        <v>738</v>
      </c>
      <c r="C230" t="s">
        <v>739</v>
      </c>
      <c r="D230" s="83">
        <v>0.05</v>
      </c>
    </row>
    <row r="231" spans="2:4">
      <c r="B231" s="7" t="s">
        <v>740</v>
      </c>
      <c r="C231" t="s">
        <v>741</v>
      </c>
      <c r="D231" s="83">
        <v>0.05</v>
      </c>
    </row>
    <row r="232" spans="2:4">
      <c r="B232" s="7" t="s">
        <v>742</v>
      </c>
      <c r="C232" t="s">
        <v>743</v>
      </c>
      <c r="D232" s="83">
        <v>0.08</v>
      </c>
    </row>
    <row r="233" spans="2:4">
      <c r="B233" s="7" t="s">
        <v>744</v>
      </c>
      <c r="C233" t="s">
        <v>745</v>
      </c>
      <c r="D233" s="83">
        <v>0.08</v>
      </c>
    </row>
    <row r="234" spans="2:4">
      <c r="B234" s="7" t="s">
        <v>746</v>
      </c>
      <c r="C234" t="s">
        <v>747</v>
      </c>
      <c r="D234" s="83">
        <v>0.05</v>
      </c>
    </row>
    <row r="235" spans="2:4">
      <c r="B235" s="7" t="s">
        <v>748</v>
      </c>
      <c r="C235" t="s">
        <v>749</v>
      </c>
      <c r="D235" s="83">
        <v>0.08</v>
      </c>
    </row>
    <row r="236" spans="2:4">
      <c r="B236" s="7" t="s">
        <v>750</v>
      </c>
      <c r="C236" t="s">
        <v>751</v>
      </c>
      <c r="D236" s="83">
        <v>0.05</v>
      </c>
    </row>
    <row r="237" spans="2:4">
      <c r="B237" s="7" t="s">
        <v>752</v>
      </c>
      <c r="C237" t="s">
        <v>753</v>
      </c>
      <c r="D237" s="83">
        <v>0.05</v>
      </c>
    </row>
    <row r="238" spans="2:4">
      <c r="B238" s="7" t="s">
        <v>754</v>
      </c>
      <c r="C238" t="s">
        <v>755</v>
      </c>
      <c r="D238" s="83">
        <v>0.08</v>
      </c>
    </row>
    <row r="239" spans="2:4">
      <c r="B239" s="7" t="s">
        <v>756</v>
      </c>
      <c r="C239" t="s">
        <v>757</v>
      </c>
      <c r="D239" s="83">
        <v>0.08</v>
      </c>
    </row>
    <row r="240" spans="2:4">
      <c r="B240" s="7" t="s">
        <v>758</v>
      </c>
      <c r="C240" t="s">
        <v>759</v>
      </c>
      <c r="D240" s="83">
        <v>0.05</v>
      </c>
    </row>
    <row r="241" spans="2:4">
      <c r="B241" s="7" t="s">
        <v>760</v>
      </c>
      <c r="C241" t="s">
        <v>761</v>
      </c>
      <c r="D241" s="83">
        <v>0.08</v>
      </c>
    </row>
    <row r="242" spans="2:4">
      <c r="B242" s="7" t="s">
        <v>762</v>
      </c>
      <c r="C242" t="s">
        <v>763</v>
      </c>
      <c r="D242" s="83">
        <v>0.05</v>
      </c>
    </row>
    <row r="243" spans="2:4">
      <c r="B243" s="7" t="s">
        <v>764</v>
      </c>
      <c r="C243" t="s">
        <v>765</v>
      </c>
      <c r="D243" s="83">
        <v>0.05</v>
      </c>
    </row>
    <row r="244" spans="2:4">
      <c r="B244" s="7" t="s">
        <v>766</v>
      </c>
      <c r="C244" t="s">
        <v>767</v>
      </c>
      <c r="D244" s="83">
        <v>0.08</v>
      </c>
    </row>
    <row r="245" spans="2:4">
      <c r="B245" s="7" t="s">
        <v>768</v>
      </c>
      <c r="C245" t="s">
        <v>769</v>
      </c>
      <c r="D245" s="83">
        <v>0.05</v>
      </c>
    </row>
    <row r="246" spans="2:4">
      <c r="B246" s="7" t="s">
        <v>770</v>
      </c>
      <c r="C246" t="s">
        <v>771</v>
      </c>
      <c r="D246" s="83">
        <v>0.08</v>
      </c>
    </row>
    <row r="247" spans="2:4">
      <c r="B247" s="7" t="s">
        <v>772</v>
      </c>
      <c r="C247" t="s">
        <v>773</v>
      </c>
      <c r="D247" s="83">
        <v>0.08</v>
      </c>
    </row>
    <row r="248" spans="2:4">
      <c r="B248" s="7" t="s">
        <v>774</v>
      </c>
      <c r="C248" t="s">
        <v>775</v>
      </c>
      <c r="D248" s="83">
        <v>0.05</v>
      </c>
    </row>
    <row r="249" spans="2:4">
      <c r="B249" s="7" t="s">
        <v>776</v>
      </c>
      <c r="C249" t="s">
        <v>777</v>
      </c>
      <c r="D249" s="83">
        <v>0.05</v>
      </c>
    </row>
    <row r="250" spans="2:4">
      <c r="B250" s="7" t="s">
        <v>778</v>
      </c>
      <c r="C250" t="s">
        <v>779</v>
      </c>
      <c r="D250" s="83">
        <v>7.0000000000000007E-2</v>
      </c>
    </row>
    <row r="251" spans="2:4">
      <c r="B251" s="7" t="s">
        <v>778</v>
      </c>
      <c r="C251" t="s">
        <v>780</v>
      </c>
      <c r="D251" s="83">
        <v>7.0000000000000007E-2</v>
      </c>
    </row>
    <row r="252" spans="2:4">
      <c r="B252" s="7" t="s">
        <v>778</v>
      </c>
      <c r="C252" t="s">
        <v>781</v>
      </c>
      <c r="D252" s="83">
        <v>7.0000000000000007E-2</v>
      </c>
    </row>
    <row r="253" spans="2:4">
      <c r="B253" s="7" t="s">
        <v>782</v>
      </c>
      <c r="C253" t="s">
        <v>783</v>
      </c>
      <c r="D253" s="83">
        <v>0.08</v>
      </c>
    </row>
    <row r="254" spans="2:4">
      <c r="B254" s="7" t="s">
        <v>784</v>
      </c>
      <c r="C254" t="s">
        <v>785</v>
      </c>
      <c r="D254" s="83">
        <v>0.05</v>
      </c>
    </row>
    <row r="255" spans="2:4">
      <c r="B255" s="7" t="s">
        <v>786</v>
      </c>
      <c r="C255" t="s">
        <v>787</v>
      </c>
      <c r="D255" s="83">
        <v>0.1</v>
      </c>
    </row>
    <row r="256" spans="2:4">
      <c r="B256" s="7" t="s">
        <v>788</v>
      </c>
      <c r="C256" t="s">
        <v>789</v>
      </c>
      <c r="D256" s="83">
        <v>0.15</v>
      </c>
    </row>
    <row r="257" spans="2:4">
      <c r="B257" s="7" t="s">
        <v>790</v>
      </c>
      <c r="C257" t="s">
        <v>791</v>
      </c>
      <c r="D257" s="83">
        <v>7.4999999999999997E-2</v>
      </c>
    </row>
    <row r="258" spans="2:4">
      <c r="B258" s="7" t="s">
        <v>792</v>
      </c>
      <c r="C258" t="s">
        <v>793</v>
      </c>
      <c r="D258" s="83">
        <v>0.05</v>
      </c>
    </row>
    <row r="259" spans="2:4">
      <c r="B259" s="7" t="s">
        <v>794</v>
      </c>
      <c r="C259" t="s">
        <v>795</v>
      </c>
      <c r="D259" s="83">
        <v>0.08</v>
      </c>
    </row>
    <row r="260" spans="2:4">
      <c r="B260" s="7" t="s">
        <v>796</v>
      </c>
      <c r="C260" t="s">
        <v>797</v>
      </c>
      <c r="D260" s="83">
        <v>0.08</v>
      </c>
    </row>
    <row r="261" spans="2:4">
      <c r="B261" s="7" t="s">
        <v>798</v>
      </c>
      <c r="C261" t="s">
        <v>799</v>
      </c>
      <c r="D261" s="83">
        <v>0.08</v>
      </c>
    </row>
    <row r="262" spans="2:4">
      <c r="B262" s="7" t="s">
        <v>800</v>
      </c>
      <c r="C262" t="s">
        <v>801</v>
      </c>
      <c r="D262" s="83">
        <v>0.05</v>
      </c>
    </row>
    <row r="263" spans="2:4">
      <c r="B263" s="7" t="s">
        <v>802</v>
      </c>
      <c r="C263" t="s">
        <v>803</v>
      </c>
      <c r="D263" s="83">
        <v>0.08</v>
      </c>
    </row>
    <row r="264" spans="2:4">
      <c r="B264" s="7" t="s">
        <v>804</v>
      </c>
      <c r="C264" t="s">
        <v>805</v>
      </c>
      <c r="D264" s="83">
        <v>0.08</v>
      </c>
    </row>
    <row r="265" spans="2:4">
      <c r="B265" s="7" t="s">
        <v>806</v>
      </c>
      <c r="C265" t="s">
        <v>807</v>
      </c>
      <c r="D265" s="83">
        <v>0.08</v>
      </c>
    </row>
    <row r="266" spans="2:4">
      <c r="B266" s="7" t="s">
        <v>808</v>
      </c>
      <c r="C266" t="s">
        <v>809</v>
      </c>
      <c r="D266" s="83">
        <v>0.05</v>
      </c>
    </row>
    <row r="267" spans="2:4">
      <c r="B267" s="7" t="s">
        <v>810</v>
      </c>
      <c r="C267" t="s">
        <v>811</v>
      </c>
      <c r="D267" s="83">
        <v>0.05</v>
      </c>
    </row>
    <row r="268" spans="2:4">
      <c r="B268" s="7" t="s">
        <v>812</v>
      </c>
      <c r="C268" t="s">
        <v>813</v>
      </c>
      <c r="D268" s="83">
        <v>0.08</v>
      </c>
    </row>
    <row r="269" spans="2:4">
      <c r="B269" s="7" t="s">
        <v>814</v>
      </c>
      <c r="C269" t="s">
        <v>815</v>
      </c>
      <c r="D269" s="83">
        <v>0.05</v>
      </c>
    </row>
    <row r="270" spans="2:4">
      <c r="B270" s="7" t="s">
        <v>816</v>
      </c>
      <c r="C270" t="s">
        <v>817</v>
      </c>
      <c r="D270" s="83">
        <v>0.05</v>
      </c>
    </row>
    <row r="271" spans="2:4">
      <c r="B271" s="7" t="s">
        <v>818</v>
      </c>
      <c r="C271" t="s">
        <v>819</v>
      </c>
      <c r="D271" s="83">
        <v>0.05</v>
      </c>
    </row>
    <row r="272" spans="2:4">
      <c r="B272" s="7" t="s">
        <v>820</v>
      </c>
      <c r="C272" t="s">
        <v>821</v>
      </c>
      <c r="D272" s="83">
        <v>0.05</v>
      </c>
    </row>
    <row r="273" spans="2:4">
      <c r="B273" s="7" t="s">
        <v>822</v>
      </c>
      <c r="C273" t="s">
        <v>823</v>
      </c>
      <c r="D273" s="83">
        <v>0.05</v>
      </c>
    </row>
    <row r="274" spans="2:4">
      <c r="B274" s="7" t="s">
        <v>824</v>
      </c>
      <c r="C274" t="s">
        <v>825</v>
      </c>
      <c r="D274" s="83">
        <v>0.08</v>
      </c>
    </row>
    <row r="275" spans="2:4">
      <c r="B275" s="7" t="s">
        <v>826</v>
      </c>
      <c r="C275" t="s">
        <v>827</v>
      </c>
      <c r="D275" s="83">
        <v>0.08</v>
      </c>
    </row>
    <row r="276" spans="2:4">
      <c r="B276" s="7" t="s">
        <v>828</v>
      </c>
      <c r="C276" t="s">
        <v>829</v>
      </c>
      <c r="D276" s="83">
        <v>0.08</v>
      </c>
    </row>
    <row r="277" spans="2:4">
      <c r="B277" s="7" t="s">
        <v>830</v>
      </c>
      <c r="C277" t="s">
        <v>831</v>
      </c>
      <c r="D277" s="83">
        <v>0.08</v>
      </c>
    </row>
    <row r="278" spans="2:4">
      <c r="B278" s="7" t="s">
        <v>832</v>
      </c>
      <c r="C278" t="s">
        <v>833</v>
      </c>
      <c r="D278" s="83">
        <v>0.05</v>
      </c>
    </row>
    <row r="279" spans="2:4">
      <c r="B279" s="7" t="s">
        <v>834</v>
      </c>
      <c r="C279" t="s">
        <v>835</v>
      </c>
      <c r="D279" s="83">
        <v>0.05</v>
      </c>
    </row>
    <row r="280" spans="2:4">
      <c r="B280" s="7" t="s">
        <v>836</v>
      </c>
      <c r="C280" t="s">
        <v>837</v>
      </c>
      <c r="D280" s="83">
        <v>0.05</v>
      </c>
    </row>
    <row r="281" spans="2:4">
      <c r="B281" s="7" t="s">
        <v>838</v>
      </c>
      <c r="C281" t="s">
        <v>839</v>
      </c>
      <c r="D281" s="83">
        <v>0.08</v>
      </c>
    </row>
    <row r="282" spans="2:4">
      <c r="B282" s="7" t="s">
        <v>840</v>
      </c>
      <c r="C282" t="s">
        <v>841</v>
      </c>
      <c r="D282" s="83">
        <v>0.08</v>
      </c>
    </row>
    <row r="283" spans="2:4">
      <c r="B283" s="7" t="s">
        <v>842</v>
      </c>
      <c r="C283" t="s">
        <v>843</v>
      </c>
      <c r="D283" s="83">
        <v>0.1</v>
      </c>
    </row>
    <row r="284" spans="2:4">
      <c r="B284" s="7" t="s">
        <v>844</v>
      </c>
      <c r="C284" t="s">
        <v>845</v>
      </c>
      <c r="D284" s="83">
        <v>0.1</v>
      </c>
    </row>
    <row r="285" spans="2:4">
      <c r="B285" s="7" t="s">
        <v>846</v>
      </c>
      <c r="C285" t="s">
        <v>847</v>
      </c>
      <c r="D285" s="83">
        <v>0.1</v>
      </c>
    </row>
    <row r="286" spans="2:4">
      <c r="B286" s="7" t="s">
        <v>848</v>
      </c>
      <c r="C286" t="s">
        <v>849</v>
      </c>
      <c r="D286" s="83">
        <v>0.1</v>
      </c>
    </row>
    <row r="287" spans="2:4">
      <c r="B287" s="7" t="s">
        <v>850</v>
      </c>
      <c r="C287" t="s">
        <v>851</v>
      </c>
      <c r="D287" s="83">
        <v>0.1</v>
      </c>
    </row>
    <row r="288" spans="2:4">
      <c r="B288" s="7" t="s">
        <v>852</v>
      </c>
      <c r="C288" t="s">
        <v>853</v>
      </c>
      <c r="D288" s="83">
        <v>0.1</v>
      </c>
    </row>
    <row r="289" spans="2:4">
      <c r="B289" s="7" t="s">
        <v>854</v>
      </c>
      <c r="C289" t="s">
        <v>855</v>
      </c>
      <c r="D289" s="83">
        <v>0.1</v>
      </c>
    </row>
    <row r="290" spans="2:4">
      <c r="B290" s="7" t="s">
        <v>856</v>
      </c>
      <c r="C290" t="s">
        <v>855</v>
      </c>
      <c r="D290" s="83">
        <v>0.1</v>
      </c>
    </row>
    <row r="291" spans="2:4">
      <c r="B291" s="7" t="s">
        <v>857</v>
      </c>
      <c r="C291" t="s">
        <v>858</v>
      </c>
      <c r="D291" s="83">
        <v>0.1</v>
      </c>
    </row>
    <row r="292" spans="2:4">
      <c r="B292" s="7" t="s">
        <v>859</v>
      </c>
      <c r="C292" t="s">
        <v>860</v>
      </c>
      <c r="D292" s="83">
        <v>0.1</v>
      </c>
    </row>
    <row r="293" spans="2:4">
      <c r="B293" s="7" t="s">
        <v>861</v>
      </c>
      <c r="C293" t="s">
        <v>862</v>
      </c>
      <c r="D293" s="83">
        <v>0.06</v>
      </c>
    </row>
    <row r="294" spans="2:4">
      <c r="B294" s="7" t="s">
        <v>863</v>
      </c>
      <c r="C294" t="s">
        <v>864</v>
      </c>
      <c r="D294" s="83">
        <v>0.06</v>
      </c>
    </row>
    <row r="295" spans="2:4">
      <c r="B295" s="7" t="s">
        <v>865</v>
      </c>
      <c r="C295" t="s">
        <v>866</v>
      </c>
      <c r="D295" s="83">
        <v>0.06</v>
      </c>
    </row>
    <row r="296" spans="2:4">
      <c r="B296" s="7" t="s">
        <v>867</v>
      </c>
      <c r="C296" t="s">
        <v>868</v>
      </c>
      <c r="D296" s="83">
        <v>0.04</v>
      </c>
    </row>
    <row r="297" spans="2:4">
      <c r="B297" s="7" t="s">
        <v>869</v>
      </c>
      <c r="C297" t="s">
        <v>870</v>
      </c>
      <c r="D297" s="83">
        <v>0.04</v>
      </c>
    </row>
    <row r="298" spans="2:4">
      <c r="B298" s="7" t="s">
        <v>871</v>
      </c>
      <c r="C298" t="s">
        <v>872</v>
      </c>
      <c r="D298" s="83">
        <v>0.04</v>
      </c>
    </row>
    <row r="299" spans="2:4">
      <c r="B299" s="7" t="s">
        <v>873</v>
      </c>
      <c r="C299" t="s">
        <v>874</v>
      </c>
      <c r="D299" s="83">
        <v>0.05</v>
      </c>
    </row>
    <row r="300" spans="2:4">
      <c r="B300" s="7" t="s">
        <v>875</v>
      </c>
      <c r="C300" t="s">
        <v>876</v>
      </c>
      <c r="D300" s="83">
        <v>0.08</v>
      </c>
    </row>
    <row r="301" spans="2:4">
      <c r="B301" s="7" t="s">
        <v>877</v>
      </c>
      <c r="C301" t="s">
        <v>878</v>
      </c>
      <c r="D301" s="83">
        <v>0.06</v>
      </c>
    </row>
    <row r="302" spans="2:4">
      <c r="B302" s="7" t="s">
        <v>879</v>
      </c>
      <c r="C302" t="s">
        <v>880</v>
      </c>
      <c r="D302" s="83">
        <v>0.06</v>
      </c>
    </row>
    <row r="303" spans="2:4">
      <c r="B303" s="7" t="s">
        <v>881</v>
      </c>
      <c r="C303" t="s">
        <v>882</v>
      </c>
      <c r="D303" s="83">
        <v>0.05</v>
      </c>
    </row>
    <row r="304" spans="2:4">
      <c r="B304" s="7" t="s">
        <v>883</v>
      </c>
      <c r="C304" t="s">
        <v>884</v>
      </c>
      <c r="D304" s="83">
        <v>0.06</v>
      </c>
    </row>
    <row r="305" spans="2:4">
      <c r="B305" s="7" t="s">
        <v>885</v>
      </c>
      <c r="C305" t="s">
        <v>886</v>
      </c>
      <c r="D305" s="83">
        <v>0.04</v>
      </c>
    </row>
    <row r="306" spans="2:4">
      <c r="B306" s="7" t="s">
        <v>887</v>
      </c>
      <c r="C306" t="s">
        <v>888</v>
      </c>
      <c r="D306" s="83">
        <v>0.04</v>
      </c>
    </row>
    <row r="307" spans="2:4">
      <c r="B307" s="7" t="s">
        <v>889</v>
      </c>
      <c r="C307" t="s">
        <v>890</v>
      </c>
      <c r="D307" s="83">
        <v>0.04</v>
      </c>
    </row>
    <row r="308" spans="2:4">
      <c r="B308" s="7" t="s">
        <v>891</v>
      </c>
      <c r="C308" t="s">
        <v>892</v>
      </c>
      <c r="D308" s="83">
        <v>0.04</v>
      </c>
    </row>
    <row r="309" spans="2:4">
      <c r="B309" s="7" t="s">
        <v>893</v>
      </c>
      <c r="C309" t="s">
        <v>894</v>
      </c>
      <c r="D309" s="83">
        <v>0.04</v>
      </c>
    </row>
    <row r="310" spans="2:4">
      <c r="B310" s="7" t="s">
        <v>895</v>
      </c>
      <c r="C310" t="s">
        <v>896</v>
      </c>
      <c r="D310" s="83">
        <v>0.04</v>
      </c>
    </row>
    <row r="311" spans="2:4">
      <c r="B311" s="7" t="s">
        <v>897</v>
      </c>
      <c r="C311" t="s">
        <v>898</v>
      </c>
      <c r="D311" s="83">
        <v>0.08</v>
      </c>
    </row>
    <row r="312" spans="2:4">
      <c r="B312" s="7" t="s">
        <v>899</v>
      </c>
      <c r="C312" t="s">
        <v>900</v>
      </c>
      <c r="D312" s="83">
        <v>0.08</v>
      </c>
    </row>
    <row r="313" spans="2:4">
      <c r="B313" s="7" t="s">
        <v>901</v>
      </c>
      <c r="C313" t="s">
        <v>902</v>
      </c>
      <c r="D313" s="83">
        <v>0.09</v>
      </c>
    </row>
    <row r="314" spans="2:4">
      <c r="B314" s="7" t="s">
        <v>903</v>
      </c>
      <c r="C314" t="s">
        <v>904</v>
      </c>
      <c r="D314" s="83">
        <v>0.08</v>
      </c>
    </row>
    <row r="315" spans="2:4">
      <c r="B315" s="7" t="s">
        <v>905</v>
      </c>
      <c r="C315" t="s">
        <v>906</v>
      </c>
      <c r="D315" s="83">
        <v>0.09</v>
      </c>
    </row>
    <row r="316" spans="2:4">
      <c r="B316" s="7" t="s">
        <v>907</v>
      </c>
      <c r="C316" t="s">
        <v>908</v>
      </c>
      <c r="D316" s="83">
        <v>0.12</v>
      </c>
    </row>
    <row r="317" spans="2:4">
      <c r="B317" s="7" t="s">
        <v>909</v>
      </c>
      <c r="C317" t="s">
        <v>910</v>
      </c>
      <c r="D317" s="83">
        <v>0.12</v>
      </c>
    </row>
    <row r="318" spans="2:4">
      <c r="B318" s="7" t="s">
        <v>911</v>
      </c>
      <c r="C318" t="s">
        <v>912</v>
      </c>
      <c r="D318" s="83">
        <v>0.12</v>
      </c>
    </row>
    <row r="319" spans="2:4">
      <c r="B319" s="7" t="s">
        <v>913</v>
      </c>
      <c r="C319" t="s">
        <v>914</v>
      </c>
      <c r="D319" s="83">
        <v>0.4</v>
      </c>
    </row>
    <row r="320" spans="2:4">
      <c r="B320" s="7" t="s">
        <v>915</v>
      </c>
      <c r="C320" t="s">
        <v>916</v>
      </c>
      <c r="D320" s="83">
        <v>0.4</v>
      </c>
    </row>
    <row r="321" spans="2:4">
      <c r="B321" s="7" t="s">
        <v>917</v>
      </c>
      <c r="C321" t="s">
        <v>918</v>
      </c>
      <c r="D321" s="83">
        <v>0.06</v>
      </c>
    </row>
    <row r="322" spans="2:4">
      <c r="B322" s="7" t="s">
        <v>919</v>
      </c>
      <c r="C322" t="s">
        <v>920</v>
      </c>
      <c r="D322" s="83">
        <v>7.0000000000000007E-2</v>
      </c>
    </row>
    <row r="323" spans="2:4">
      <c r="B323" s="7" t="s">
        <v>921</v>
      </c>
      <c r="C323" t="s">
        <v>922</v>
      </c>
      <c r="D323" s="83">
        <v>0.08</v>
      </c>
    </row>
    <row r="324" spans="2:4">
      <c r="B324" s="7" t="s">
        <v>923</v>
      </c>
      <c r="C324" t="s">
        <v>924</v>
      </c>
      <c r="D324" s="83">
        <v>0.08</v>
      </c>
    </row>
    <row r="325" spans="2:4">
      <c r="B325" s="7" t="s">
        <v>925</v>
      </c>
      <c r="C325" t="s">
        <v>926</v>
      </c>
      <c r="D325" s="83">
        <v>7.0000000000000007E-2</v>
      </c>
    </row>
    <row r="326" spans="2:4">
      <c r="B326" s="7" t="s">
        <v>927</v>
      </c>
      <c r="C326" t="s">
        <v>928</v>
      </c>
      <c r="D326" s="83">
        <v>0.08</v>
      </c>
    </row>
    <row r="327" spans="2:4">
      <c r="B327" s="7" t="s">
        <v>929</v>
      </c>
      <c r="C327" t="s">
        <v>930</v>
      </c>
      <c r="D327" s="83">
        <v>0.05</v>
      </c>
    </row>
    <row r="328" spans="2:4">
      <c r="B328" s="7" t="s">
        <v>931</v>
      </c>
      <c r="C328" t="s">
        <v>932</v>
      </c>
      <c r="D328" s="83">
        <v>7.0000000000000007E-2</v>
      </c>
    </row>
    <row r="329" spans="2:4">
      <c r="B329" s="7" t="s">
        <v>933</v>
      </c>
      <c r="C329" t="s">
        <v>934</v>
      </c>
      <c r="D329" s="83">
        <v>0.12</v>
      </c>
    </row>
    <row r="330" spans="2:4">
      <c r="B330" s="7" t="s">
        <v>935</v>
      </c>
      <c r="C330" t="s">
        <v>936</v>
      </c>
      <c r="D330" s="83">
        <v>0.08</v>
      </c>
    </row>
    <row r="331" spans="2:4">
      <c r="B331" s="7" t="s">
        <v>937</v>
      </c>
      <c r="C331" t="s">
        <v>938</v>
      </c>
      <c r="D331" s="83">
        <v>0.08</v>
      </c>
    </row>
    <row r="332" spans="2:4">
      <c r="B332" s="7" t="s">
        <v>939</v>
      </c>
      <c r="C332" t="s">
        <v>940</v>
      </c>
      <c r="D332" s="83">
        <v>0.12</v>
      </c>
    </row>
    <row r="333" spans="2:4">
      <c r="B333" s="7" t="s">
        <v>941</v>
      </c>
      <c r="C333" t="s">
        <v>942</v>
      </c>
      <c r="D333" s="83">
        <v>0.12</v>
      </c>
    </row>
    <row r="334" spans="2:4">
      <c r="B334" s="7" t="s">
        <v>943</v>
      </c>
      <c r="C334" t="s">
        <v>944</v>
      </c>
      <c r="D334" s="83">
        <v>0.05</v>
      </c>
    </row>
    <row r="335" spans="2:4">
      <c r="B335" s="7" t="s">
        <v>945</v>
      </c>
      <c r="C335" t="s">
        <v>946</v>
      </c>
      <c r="D335" s="83">
        <v>0.05</v>
      </c>
    </row>
    <row r="336" spans="2:4">
      <c r="B336" s="7" t="s">
        <v>947</v>
      </c>
      <c r="C336" t="s">
        <v>948</v>
      </c>
      <c r="D336" s="83">
        <v>0.1</v>
      </c>
    </row>
    <row r="337" spans="2:4">
      <c r="B337" s="7" t="s">
        <v>949</v>
      </c>
      <c r="C337" t="s">
        <v>950</v>
      </c>
      <c r="D337" s="83">
        <v>0.05</v>
      </c>
    </row>
    <row r="338" spans="2:4">
      <c r="B338" s="7" t="s">
        <v>951</v>
      </c>
      <c r="C338" t="s">
        <v>952</v>
      </c>
      <c r="D338" s="83">
        <v>0.05</v>
      </c>
    </row>
    <row r="339" spans="2:4">
      <c r="B339" s="7" t="s">
        <v>953</v>
      </c>
      <c r="C339" t="s">
        <v>954</v>
      </c>
      <c r="D339" s="83">
        <v>0.1</v>
      </c>
    </row>
    <row r="340" spans="2:4">
      <c r="B340" s="7" t="s">
        <v>955</v>
      </c>
      <c r="C340" t="s">
        <v>956</v>
      </c>
      <c r="D340" s="83">
        <v>0.05</v>
      </c>
    </row>
    <row r="341" spans="2:4">
      <c r="B341" s="7" t="s">
        <v>957</v>
      </c>
      <c r="C341" t="s">
        <v>958</v>
      </c>
      <c r="D341" s="83">
        <v>0.1</v>
      </c>
    </row>
    <row r="342" spans="2:4">
      <c r="B342" s="7" t="s">
        <v>959</v>
      </c>
      <c r="C342" t="s">
        <v>960</v>
      </c>
      <c r="D342" s="83">
        <v>0.05</v>
      </c>
    </row>
    <row r="343" spans="2:4">
      <c r="B343" s="7" t="s">
        <v>961</v>
      </c>
      <c r="C343" t="s">
        <v>962</v>
      </c>
      <c r="D343" s="83">
        <v>0.06</v>
      </c>
    </row>
    <row r="344" spans="2:4">
      <c r="B344" s="7" t="s">
        <v>963</v>
      </c>
      <c r="C344" t="s">
        <v>964</v>
      </c>
      <c r="D344" s="83">
        <v>0.06</v>
      </c>
    </row>
    <row r="345" spans="2:4">
      <c r="B345" s="7" t="s">
        <v>965</v>
      </c>
      <c r="C345" t="s">
        <v>966</v>
      </c>
      <c r="D345" s="83">
        <v>0.06</v>
      </c>
    </row>
    <row r="346" spans="2:4">
      <c r="B346" s="7" t="s">
        <v>967</v>
      </c>
      <c r="C346" t="s">
        <v>968</v>
      </c>
      <c r="D346" s="83">
        <v>0.06</v>
      </c>
    </row>
    <row r="347" spans="2:4">
      <c r="B347" s="7" t="s">
        <v>969</v>
      </c>
      <c r="C347" t="s">
        <v>970</v>
      </c>
      <c r="D347" s="83">
        <v>0.03</v>
      </c>
    </row>
    <row r="348" spans="2:4">
      <c r="B348" s="7" t="s">
        <v>971</v>
      </c>
      <c r="C348" t="s">
        <v>972</v>
      </c>
      <c r="D348" s="83">
        <v>0.1</v>
      </c>
    </row>
    <row r="349" spans="2:4">
      <c r="B349" s="7" t="s">
        <v>973</v>
      </c>
      <c r="C349" t="s">
        <v>974</v>
      </c>
      <c r="D349" s="83">
        <v>0.1</v>
      </c>
    </row>
    <row r="350" spans="2:4">
      <c r="B350" s="7" t="s">
        <v>975</v>
      </c>
      <c r="C350" t="s">
        <v>976</v>
      </c>
      <c r="D350" s="83">
        <v>0.12</v>
      </c>
    </row>
    <row r="351" spans="2:4">
      <c r="B351" s="7" t="s">
        <v>977</v>
      </c>
      <c r="C351" t="s">
        <v>978</v>
      </c>
      <c r="D351" s="83">
        <v>0.12</v>
      </c>
    </row>
    <row r="352" spans="2:4">
      <c r="B352" s="7" t="s">
        <v>979</v>
      </c>
      <c r="C352" t="s">
        <v>980</v>
      </c>
      <c r="D352" s="83">
        <v>0.12</v>
      </c>
    </row>
    <row r="353" spans="2:4">
      <c r="B353" s="7" t="s">
        <v>981</v>
      </c>
      <c r="C353" t="s">
        <v>982</v>
      </c>
      <c r="D353" s="83">
        <v>0.1</v>
      </c>
    </row>
    <row r="354" spans="2:4">
      <c r="B354" s="7" t="s">
        <v>983</v>
      </c>
      <c r="C354" t="s">
        <v>984</v>
      </c>
      <c r="D354" s="83">
        <v>0.12</v>
      </c>
    </row>
    <row r="355" spans="2:4">
      <c r="B355" s="7" t="s">
        <v>985</v>
      </c>
      <c r="C355" t="s">
        <v>986</v>
      </c>
      <c r="D355" s="83">
        <v>0.1</v>
      </c>
    </row>
    <row r="356" spans="2:4">
      <c r="B356" s="7" t="s">
        <v>987</v>
      </c>
      <c r="C356" t="s">
        <v>988</v>
      </c>
      <c r="D356" s="83">
        <v>0.12</v>
      </c>
    </row>
    <row r="357" spans="2:4">
      <c r="B357" s="7" t="s">
        <v>989</v>
      </c>
      <c r="C357" t="s">
        <v>990</v>
      </c>
      <c r="D357" s="83">
        <v>0.03</v>
      </c>
    </row>
    <row r="358" spans="2:4">
      <c r="B358" s="7" t="s">
        <v>991</v>
      </c>
      <c r="C358" t="s">
        <v>992</v>
      </c>
      <c r="D358" s="83">
        <v>0.1</v>
      </c>
    </row>
    <row r="359" spans="2:4">
      <c r="B359" s="7" t="s">
        <v>993</v>
      </c>
      <c r="C359" t="s">
        <v>994</v>
      </c>
      <c r="D359" s="83">
        <v>7.0000000000000007E-2</v>
      </c>
    </row>
    <row r="360" spans="2:4">
      <c r="B360" s="7" t="s">
        <v>995</v>
      </c>
      <c r="C360" t="s">
        <v>996</v>
      </c>
      <c r="D360" s="83">
        <v>7.0000000000000007E-2</v>
      </c>
    </row>
    <row r="361" spans="2:4">
      <c r="B361" s="7" t="s">
        <v>997</v>
      </c>
      <c r="C361" t="s">
        <v>998</v>
      </c>
      <c r="D361" s="83">
        <v>0.1</v>
      </c>
    </row>
    <row r="362" spans="2:4">
      <c r="B362" s="7" t="s">
        <v>999</v>
      </c>
      <c r="C362" t="s">
        <v>1000</v>
      </c>
      <c r="D362" s="83">
        <v>0.06</v>
      </c>
    </row>
    <row r="363" spans="2:4">
      <c r="B363" s="7" t="s">
        <v>1001</v>
      </c>
      <c r="C363" t="s">
        <v>1002</v>
      </c>
      <c r="D363" s="83">
        <v>0.06</v>
      </c>
    </row>
    <row r="364" spans="2:4">
      <c r="B364" s="7" t="s">
        <v>1003</v>
      </c>
      <c r="C364" t="s">
        <v>1004</v>
      </c>
      <c r="D364" s="83">
        <v>0.06</v>
      </c>
    </row>
    <row r="365" spans="2:4">
      <c r="B365" s="7" t="s">
        <v>1005</v>
      </c>
      <c r="C365" t="s">
        <v>1006</v>
      </c>
      <c r="D365" s="83">
        <v>0.06</v>
      </c>
    </row>
    <row r="366" spans="2:4">
      <c r="B366" s="7" t="s">
        <v>1007</v>
      </c>
      <c r="C366" t="s">
        <v>1008</v>
      </c>
      <c r="D366" s="83">
        <v>0.06</v>
      </c>
    </row>
    <row r="367" spans="2:4">
      <c r="B367" s="7" t="s">
        <v>1009</v>
      </c>
      <c r="C367" t="s">
        <v>1010</v>
      </c>
      <c r="D367" s="83">
        <v>0.06</v>
      </c>
    </row>
    <row r="368" spans="2:4">
      <c r="B368" s="7" t="s">
        <v>1011</v>
      </c>
      <c r="C368" t="s">
        <v>1012</v>
      </c>
      <c r="D368" s="83">
        <v>0.06</v>
      </c>
    </row>
    <row r="369" spans="2:4">
      <c r="B369" s="7" t="s">
        <v>1013</v>
      </c>
      <c r="C369" t="s">
        <v>1014</v>
      </c>
      <c r="D369" s="83">
        <v>0.06</v>
      </c>
    </row>
    <row r="370" spans="2:4">
      <c r="B370" s="7" t="s">
        <v>1015</v>
      </c>
      <c r="C370" t="s">
        <v>1016</v>
      </c>
      <c r="D370" s="83">
        <v>0.06</v>
      </c>
    </row>
    <row r="371" spans="2:4">
      <c r="B371" s="7" t="s">
        <v>1017</v>
      </c>
      <c r="C371" t="s">
        <v>1018</v>
      </c>
      <c r="D371" s="83">
        <v>0.06</v>
      </c>
    </row>
    <row r="372" spans="2:4">
      <c r="B372" s="7" t="s">
        <v>1019</v>
      </c>
      <c r="C372" t="s">
        <v>1020</v>
      </c>
      <c r="D372" s="83">
        <v>0.06</v>
      </c>
    </row>
    <row r="373" spans="2:4">
      <c r="B373" s="7" t="s">
        <v>1021</v>
      </c>
      <c r="C373" t="s">
        <v>1022</v>
      </c>
      <c r="D373" s="83">
        <v>0.06</v>
      </c>
    </row>
    <row r="374" spans="2:4">
      <c r="B374" s="7" t="s">
        <v>1023</v>
      </c>
      <c r="C374" t="s">
        <v>1024</v>
      </c>
      <c r="D374" s="83">
        <v>0.06</v>
      </c>
    </row>
    <row r="375" spans="2:4">
      <c r="B375" s="7" t="s">
        <v>1025</v>
      </c>
      <c r="C375" t="s">
        <v>1026</v>
      </c>
      <c r="D375" s="83">
        <v>0.06</v>
      </c>
    </row>
    <row r="376" spans="2:4">
      <c r="B376" s="7" t="s">
        <v>1027</v>
      </c>
      <c r="C376" t="s">
        <v>1028</v>
      </c>
      <c r="D376" s="83">
        <v>0.06</v>
      </c>
    </row>
    <row r="377" spans="2:4">
      <c r="B377" s="7" t="s">
        <v>1029</v>
      </c>
      <c r="C377" t="s">
        <v>1030</v>
      </c>
      <c r="D377" s="83">
        <v>0.06</v>
      </c>
    </row>
    <row r="378" spans="2:4">
      <c r="B378" s="7" t="s">
        <v>1031</v>
      </c>
      <c r="C378" t="s">
        <v>1032</v>
      </c>
      <c r="D378" s="83">
        <v>0.1</v>
      </c>
    </row>
    <row r="379" spans="2:4">
      <c r="B379" s="7" t="s">
        <v>1033</v>
      </c>
      <c r="C379" t="s">
        <v>1034</v>
      </c>
      <c r="D379" s="83">
        <v>0.1</v>
      </c>
    </row>
    <row r="380" spans="2:4">
      <c r="B380" s="7" t="s">
        <v>1035</v>
      </c>
      <c r="C380" t="s">
        <v>1036</v>
      </c>
      <c r="D380" s="83">
        <v>0.1</v>
      </c>
    </row>
    <row r="381" spans="2:4">
      <c r="B381" s="7" t="s">
        <v>1037</v>
      </c>
      <c r="C381" t="s">
        <v>1038</v>
      </c>
      <c r="D381" s="83">
        <v>0.1</v>
      </c>
    </row>
    <row r="382" spans="2:4">
      <c r="B382" s="7" t="s">
        <v>1039</v>
      </c>
      <c r="C382" t="s">
        <v>1040</v>
      </c>
      <c r="D382" s="83">
        <v>0.1</v>
      </c>
    </row>
    <row r="383" spans="2:4">
      <c r="B383" s="7" t="s">
        <v>1041</v>
      </c>
      <c r="C383" t="s">
        <v>1042</v>
      </c>
      <c r="D383" s="83">
        <v>0.1</v>
      </c>
    </row>
    <row r="384" spans="2:4">
      <c r="B384" s="7" t="s">
        <v>1043</v>
      </c>
      <c r="C384" t="s">
        <v>1044</v>
      </c>
      <c r="D384" s="83">
        <v>0.1</v>
      </c>
    </row>
    <row r="385" spans="2:4">
      <c r="B385" s="7" t="s">
        <v>1045</v>
      </c>
      <c r="C385" t="s">
        <v>1046</v>
      </c>
      <c r="D385" s="83">
        <v>0.1</v>
      </c>
    </row>
    <row r="386" spans="2:4">
      <c r="B386" s="7" t="s">
        <v>1047</v>
      </c>
      <c r="C386" t="s">
        <v>1048</v>
      </c>
      <c r="D386" s="83">
        <v>0.1</v>
      </c>
    </row>
    <row r="387" spans="2:4">
      <c r="B387" s="7" t="s">
        <v>1049</v>
      </c>
      <c r="C387" t="s">
        <v>1050</v>
      </c>
      <c r="D387" s="83">
        <v>0.1</v>
      </c>
    </row>
    <row r="388" spans="2:4">
      <c r="B388" s="7" t="s">
        <v>1051</v>
      </c>
      <c r="C388" t="s">
        <v>1052</v>
      </c>
      <c r="D388" s="83">
        <v>0.1</v>
      </c>
    </row>
    <row r="389" spans="2:4">
      <c r="B389" s="7" t="s">
        <v>1053</v>
      </c>
      <c r="C389" t="s">
        <v>1054</v>
      </c>
      <c r="D389" s="83">
        <v>0.1</v>
      </c>
    </row>
    <row r="390" spans="2:4">
      <c r="B390" s="7" t="s">
        <v>1055</v>
      </c>
      <c r="C390" t="s">
        <v>1056</v>
      </c>
      <c r="D390" s="83">
        <v>0.1</v>
      </c>
    </row>
    <row r="391" spans="2:4">
      <c r="B391" s="7" t="s">
        <v>1057</v>
      </c>
      <c r="C391" t="s">
        <v>1058</v>
      </c>
      <c r="D391" s="83">
        <v>0.1</v>
      </c>
    </row>
    <row r="392" spans="2:4">
      <c r="B392" s="7" t="s">
        <v>1059</v>
      </c>
      <c r="C392" t="s">
        <v>1060</v>
      </c>
      <c r="D392" s="83">
        <v>0.06</v>
      </c>
    </row>
    <row r="393" spans="2:4">
      <c r="B393" s="7" t="s">
        <v>1061</v>
      </c>
      <c r="C393" t="s">
        <v>1062</v>
      </c>
      <c r="D393" s="83">
        <v>0.06</v>
      </c>
    </row>
    <row r="394" spans="2:4">
      <c r="B394" s="7" t="s">
        <v>1063</v>
      </c>
      <c r="C394" t="s">
        <v>1064</v>
      </c>
      <c r="D394" s="83">
        <v>0.06</v>
      </c>
    </row>
    <row r="395" spans="2:4">
      <c r="B395" s="7" t="s">
        <v>1065</v>
      </c>
      <c r="C395" t="s">
        <v>1066</v>
      </c>
      <c r="D395" s="83">
        <v>0.06</v>
      </c>
    </row>
    <row r="396" spans="2:4">
      <c r="B396" s="7" t="s">
        <v>1067</v>
      </c>
      <c r="C396" t="s">
        <v>1068</v>
      </c>
      <c r="D396" s="83">
        <v>0.08</v>
      </c>
    </row>
    <row r="397" spans="2:4">
      <c r="B397" s="7" t="s">
        <v>1069</v>
      </c>
      <c r="C397" t="s">
        <v>1070</v>
      </c>
      <c r="D397" s="83">
        <v>0.08</v>
      </c>
    </row>
    <row r="398" spans="2:4">
      <c r="B398" s="7" t="s">
        <v>1071</v>
      </c>
      <c r="C398" t="s">
        <v>1072</v>
      </c>
      <c r="D398" s="83">
        <v>0.08</v>
      </c>
    </row>
    <row r="399" spans="2:4">
      <c r="B399" s="7" t="s">
        <v>1073</v>
      </c>
      <c r="C399" t="s">
        <v>1074</v>
      </c>
      <c r="D399" s="83">
        <v>0.08</v>
      </c>
    </row>
    <row r="400" spans="2:4">
      <c r="B400" s="7" t="s">
        <v>1075</v>
      </c>
      <c r="C400" t="s">
        <v>1076</v>
      </c>
      <c r="D400" s="83">
        <v>0.08</v>
      </c>
    </row>
    <row r="401" spans="2:4">
      <c r="B401" s="7" t="s">
        <v>1077</v>
      </c>
      <c r="C401" t="s">
        <v>1078</v>
      </c>
      <c r="D401" s="83">
        <v>0.06</v>
      </c>
    </row>
    <row r="402" spans="2:4">
      <c r="B402" s="7" t="s">
        <v>1079</v>
      </c>
      <c r="C402" t="s">
        <v>1080</v>
      </c>
      <c r="D402" s="83">
        <v>0.06</v>
      </c>
    </row>
    <row r="403" spans="2:4">
      <c r="B403" s="7" t="s">
        <v>1081</v>
      </c>
      <c r="C403" t="s">
        <v>1082</v>
      </c>
      <c r="D403" s="83">
        <v>0.06</v>
      </c>
    </row>
    <row r="404" spans="2:4">
      <c r="B404" s="7" t="s">
        <v>1083</v>
      </c>
      <c r="C404" t="s">
        <v>1084</v>
      </c>
      <c r="D404" s="83">
        <v>0.05</v>
      </c>
    </row>
    <row r="405" spans="2:4">
      <c r="B405" s="7" t="s">
        <v>1085</v>
      </c>
      <c r="C405" t="s">
        <v>1086</v>
      </c>
      <c r="D405" s="83">
        <v>0.08</v>
      </c>
    </row>
    <row r="406" spans="2:4">
      <c r="B406" s="7" t="s">
        <v>1087</v>
      </c>
      <c r="C406" t="s">
        <v>1088</v>
      </c>
      <c r="D406" s="83">
        <v>0.08</v>
      </c>
    </row>
    <row r="407" spans="2:4">
      <c r="B407" s="7" t="s">
        <v>1089</v>
      </c>
      <c r="C407" t="s">
        <v>1090</v>
      </c>
      <c r="D407" s="83">
        <v>0.08</v>
      </c>
    </row>
    <row r="408" spans="2:4">
      <c r="B408" s="7" t="s">
        <v>1091</v>
      </c>
      <c r="C408" t="s">
        <v>1092</v>
      </c>
      <c r="D408" s="83">
        <v>0.08</v>
      </c>
    </row>
    <row r="409" spans="2:4">
      <c r="B409" s="7" t="s">
        <v>1093</v>
      </c>
      <c r="C409" t="s">
        <v>1094</v>
      </c>
      <c r="D409" s="83">
        <v>0.08</v>
      </c>
    </row>
    <row r="410" spans="2:4">
      <c r="B410" s="7" t="s">
        <v>1095</v>
      </c>
      <c r="C410" t="s">
        <v>1096</v>
      </c>
      <c r="D410" s="83">
        <v>0.05</v>
      </c>
    </row>
    <row r="411" spans="2:4">
      <c r="B411" s="7" t="s">
        <v>1097</v>
      </c>
      <c r="C411" t="s">
        <v>1098</v>
      </c>
      <c r="D411" s="83">
        <v>0.1</v>
      </c>
    </row>
    <row r="412" spans="2:4">
      <c r="B412" s="7" t="s">
        <v>1099</v>
      </c>
      <c r="C412" t="s">
        <v>1100</v>
      </c>
      <c r="D412" s="83">
        <v>0.1</v>
      </c>
    </row>
    <row r="413" spans="2:4">
      <c r="B413" s="7" t="s">
        <v>1101</v>
      </c>
      <c r="C413" t="s">
        <v>1102</v>
      </c>
      <c r="D413" s="83">
        <v>0.1</v>
      </c>
    </row>
    <row r="414" spans="2:4">
      <c r="B414" s="7" t="s">
        <v>1103</v>
      </c>
      <c r="C414" t="s">
        <v>1104</v>
      </c>
      <c r="D414" s="83">
        <v>0.1</v>
      </c>
    </row>
    <row r="415" spans="2:4">
      <c r="B415" s="7" t="s">
        <v>1105</v>
      </c>
      <c r="C415" t="s">
        <v>1106</v>
      </c>
      <c r="D415" s="83">
        <v>0.1</v>
      </c>
    </row>
    <row r="416" spans="2:4">
      <c r="B416" s="7" t="s">
        <v>1107</v>
      </c>
      <c r="C416" t="s">
        <v>1108</v>
      </c>
      <c r="D416" s="83">
        <v>0.1</v>
      </c>
    </row>
    <row r="417" spans="2:4">
      <c r="B417" s="7" t="s">
        <v>1109</v>
      </c>
      <c r="C417" t="s">
        <v>1110</v>
      </c>
      <c r="D417" s="83">
        <v>0.1</v>
      </c>
    </row>
    <row r="418" spans="2:4">
      <c r="B418" s="7" t="s">
        <v>1111</v>
      </c>
      <c r="C418" t="s">
        <v>1112</v>
      </c>
      <c r="D418" s="83">
        <v>0.1</v>
      </c>
    </row>
    <row r="419" spans="2:4">
      <c r="B419" s="7" t="s">
        <v>1113</v>
      </c>
      <c r="C419" t="s">
        <v>1114</v>
      </c>
      <c r="D419" s="83">
        <v>0.1</v>
      </c>
    </row>
    <row r="420" spans="2:4">
      <c r="B420" s="7" t="s">
        <v>1115</v>
      </c>
      <c r="C420" t="s">
        <v>1116</v>
      </c>
      <c r="D420" s="83">
        <v>0.1</v>
      </c>
    </row>
    <row r="421" spans="2:4">
      <c r="B421" s="7" t="s">
        <v>1117</v>
      </c>
      <c r="C421" t="s">
        <v>1118</v>
      </c>
      <c r="D421" s="83">
        <v>0.1</v>
      </c>
    </row>
    <row r="422" spans="2:4">
      <c r="B422" s="7" t="s">
        <v>1119</v>
      </c>
      <c r="C422" t="s">
        <v>1120</v>
      </c>
      <c r="D422" s="83">
        <v>0.1</v>
      </c>
    </row>
    <row r="423" spans="2:4">
      <c r="B423" s="7" t="s">
        <v>1121</v>
      </c>
      <c r="C423" t="s">
        <v>1122</v>
      </c>
      <c r="D423" s="83">
        <v>0.2</v>
      </c>
    </row>
    <row r="424" spans="2:4">
      <c r="B424" s="7" t="s">
        <v>1123</v>
      </c>
      <c r="C424" t="s">
        <v>1124</v>
      </c>
      <c r="D424" s="83">
        <v>0.2</v>
      </c>
    </row>
    <row r="425" spans="2:4">
      <c r="B425" s="7" t="s">
        <v>1125</v>
      </c>
      <c r="C425" t="s">
        <v>1126</v>
      </c>
      <c r="D425" s="83">
        <v>0.2</v>
      </c>
    </row>
    <row r="426" spans="2:4">
      <c r="B426" s="7" t="s">
        <v>1127</v>
      </c>
      <c r="C426" t="s">
        <v>1128</v>
      </c>
      <c r="D426" s="83">
        <v>0.2</v>
      </c>
    </row>
    <row r="427" spans="2:4">
      <c r="B427" s="7" t="s">
        <v>1129</v>
      </c>
      <c r="C427" t="s">
        <v>1130</v>
      </c>
      <c r="D427" s="83">
        <v>0.2</v>
      </c>
    </row>
    <row r="428" spans="2:4">
      <c r="B428" s="7" t="s">
        <v>1131</v>
      </c>
      <c r="C428" t="s">
        <v>1132</v>
      </c>
      <c r="D428" s="83">
        <v>0.2</v>
      </c>
    </row>
    <row r="429" spans="2:4">
      <c r="B429" s="7" t="s">
        <v>1133</v>
      </c>
      <c r="C429" t="s">
        <v>1134</v>
      </c>
      <c r="D429" s="83">
        <v>0.2</v>
      </c>
    </row>
    <row r="430" spans="2:4">
      <c r="B430" s="7" t="s">
        <v>1135</v>
      </c>
      <c r="C430" t="s">
        <v>1136</v>
      </c>
      <c r="D430" s="83">
        <v>0.2</v>
      </c>
    </row>
    <row r="431" spans="2:4">
      <c r="B431" s="7" t="s">
        <v>1137</v>
      </c>
      <c r="C431" t="s">
        <v>1138</v>
      </c>
      <c r="D431" s="83">
        <v>0.02</v>
      </c>
    </row>
    <row r="432" spans="2:4">
      <c r="B432" s="7" t="s">
        <v>1139</v>
      </c>
      <c r="C432" t="s">
        <v>1140</v>
      </c>
      <c r="D432" s="83">
        <v>0.1</v>
      </c>
    </row>
    <row r="433" spans="2:4">
      <c r="B433" s="7" t="s">
        <v>1141</v>
      </c>
      <c r="C433" t="s">
        <v>1142</v>
      </c>
      <c r="D433" s="83">
        <v>0.1</v>
      </c>
    </row>
    <row r="434" spans="2:4">
      <c r="B434" s="7" t="s">
        <v>1143</v>
      </c>
      <c r="C434" t="s">
        <v>1144</v>
      </c>
      <c r="D434" s="83">
        <v>0.1</v>
      </c>
    </row>
    <row r="435" spans="2:4">
      <c r="B435" s="7" t="s">
        <v>1145</v>
      </c>
      <c r="C435" t="s">
        <v>1146</v>
      </c>
      <c r="D435" s="83">
        <v>0.1</v>
      </c>
    </row>
    <row r="436" spans="2:4">
      <c r="B436" s="7" t="s">
        <v>1147</v>
      </c>
      <c r="C436" t="s">
        <v>1148</v>
      </c>
      <c r="D436" s="83">
        <v>0.1</v>
      </c>
    </row>
    <row r="437" spans="2:4">
      <c r="B437" s="7" t="s">
        <v>1149</v>
      </c>
      <c r="C437" t="s">
        <v>1150</v>
      </c>
      <c r="D437" s="83">
        <v>0.1</v>
      </c>
    </row>
    <row r="438" spans="2:4">
      <c r="B438" s="7" t="s">
        <v>1151</v>
      </c>
      <c r="C438" t="s">
        <v>1152</v>
      </c>
      <c r="D438" s="83">
        <v>0.02</v>
      </c>
    </row>
    <row r="439" spans="2:4">
      <c r="B439" s="7" t="s">
        <v>1153</v>
      </c>
      <c r="C439" t="s">
        <v>1154</v>
      </c>
      <c r="D439" s="83">
        <v>0.02</v>
      </c>
    </row>
    <row r="440" spans="2:4">
      <c r="B440" s="7" t="s">
        <v>1155</v>
      </c>
      <c r="C440" t="s">
        <v>1156</v>
      </c>
      <c r="D440" s="83">
        <v>0.02</v>
      </c>
    </row>
    <row r="441" spans="2:4">
      <c r="B441" s="7" t="s">
        <v>1157</v>
      </c>
      <c r="C441" t="s">
        <v>1158</v>
      </c>
      <c r="D441" s="83">
        <v>0.02</v>
      </c>
    </row>
    <row r="442" spans="2:4">
      <c r="B442" s="7" t="s">
        <v>1159</v>
      </c>
      <c r="C442" t="s">
        <v>1160</v>
      </c>
      <c r="D442" s="83">
        <v>0.02</v>
      </c>
    </row>
    <row r="443" spans="2:4">
      <c r="B443" s="7" t="s">
        <v>1161</v>
      </c>
      <c r="C443" t="s">
        <v>1160</v>
      </c>
      <c r="D443" s="83">
        <v>0.02</v>
      </c>
    </row>
    <row r="444" spans="2:4">
      <c r="B444" s="7" t="s">
        <v>1162</v>
      </c>
      <c r="C444" t="s">
        <v>1163</v>
      </c>
      <c r="D444" s="83">
        <v>0.17</v>
      </c>
    </row>
    <row r="445" spans="2:4">
      <c r="B445" s="7" t="s">
        <v>1164</v>
      </c>
      <c r="C445" t="s">
        <v>1165</v>
      </c>
      <c r="D445" s="83">
        <v>0.17</v>
      </c>
    </row>
    <row r="446" spans="2:4">
      <c r="B446" s="7" t="s">
        <v>1166</v>
      </c>
      <c r="C446" t="s">
        <v>1167</v>
      </c>
      <c r="D446" s="83">
        <v>0.3</v>
      </c>
    </row>
    <row r="447" spans="2:4">
      <c r="B447" s="7" t="s">
        <v>1168</v>
      </c>
      <c r="C447" t="s">
        <v>1169</v>
      </c>
      <c r="D447" s="83">
        <v>0.15</v>
      </c>
    </row>
    <row r="448" spans="2:4">
      <c r="B448" s="7" t="s">
        <v>1170</v>
      </c>
      <c r="C448" t="s">
        <v>1171</v>
      </c>
      <c r="D448" s="83">
        <v>0.08</v>
      </c>
    </row>
    <row r="449" spans="2:4">
      <c r="B449" s="7" t="s">
        <v>1172</v>
      </c>
      <c r="C449" t="s">
        <v>1173</v>
      </c>
      <c r="D449" s="83">
        <v>0.35</v>
      </c>
    </row>
    <row r="450" spans="2:4">
      <c r="B450" s="7" t="s">
        <v>1174</v>
      </c>
      <c r="C450" t="s">
        <v>1175</v>
      </c>
      <c r="D450" s="83">
        <v>0.17</v>
      </c>
    </row>
    <row r="451" spans="2:4">
      <c r="B451" s="7" t="s">
        <v>1176</v>
      </c>
      <c r="C451" t="s">
        <v>1177</v>
      </c>
      <c r="D451" s="83">
        <v>0.08</v>
      </c>
    </row>
    <row r="452" spans="2:4">
      <c r="B452" s="7" t="s">
        <v>1178</v>
      </c>
      <c r="C452" t="s">
        <v>1179</v>
      </c>
      <c r="D452" s="83">
        <v>0.17</v>
      </c>
    </row>
    <row r="453" spans="2:4">
      <c r="B453" s="7" t="s">
        <v>1180</v>
      </c>
      <c r="C453" t="s">
        <v>1181</v>
      </c>
      <c r="D453" s="83">
        <v>0.08</v>
      </c>
    </row>
    <row r="454" spans="2:4">
      <c r="B454" s="7" t="s">
        <v>1182</v>
      </c>
      <c r="C454" t="s">
        <v>1183</v>
      </c>
      <c r="D454" s="83">
        <v>0.17</v>
      </c>
    </row>
    <row r="455" spans="2:4">
      <c r="B455" s="7" t="s">
        <v>1184</v>
      </c>
      <c r="C455" t="s">
        <v>1185</v>
      </c>
      <c r="D455" s="83">
        <v>0.08</v>
      </c>
    </row>
    <row r="456" spans="2:4">
      <c r="B456" s="7" t="s">
        <v>1186</v>
      </c>
      <c r="C456" t="s">
        <v>1187</v>
      </c>
      <c r="D456" s="83">
        <v>0.08</v>
      </c>
    </row>
    <row r="457" spans="2:4">
      <c r="B457" s="7" t="s">
        <v>1188</v>
      </c>
      <c r="C457" t="s">
        <v>1189</v>
      </c>
      <c r="D457" s="83">
        <v>0.08</v>
      </c>
    </row>
    <row r="458" spans="2:4">
      <c r="B458" s="7" t="s">
        <v>1190</v>
      </c>
      <c r="C458" t="s">
        <v>1191</v>
      </c>
      <c r="D458" s="83">
        <v>0.05</v>
      </c>
    </row>
    <row r="459" spans="2:4">
      <c r="B459" s="7" t="s">
        <v>1192</v>
      </c>
      <c r="C459" t="s">
        <v>1193</v>
      </c>
      <c r="D459" s="83">
        <v>0.05</v>
      </c>
    </row>
    <row r="460" spans="2:4">
      <c r="B460" s="7" t="s">
        <v>1194</v>
      </c>
      <c r="C460" t="s">
        <v>1195</v>
      </c>
      <c r="D460" s="83">
        <v>2.5000000000000001E-2</v>
      </c>
    </row>
    <row r="461" spans="2:4">
      <c r="B461" s="7" t="s">
        <v>1196</v>
      </c>
      <c r="C461" t="s">
        <v>1197</v>
      </c>
      <c r="D461" s="83">
        <v>0.05</v>
      </c>
    </row>
    <row r="462" spans="2:4">
      <c r="B462" s="7" t="s">
        <v>1198</v>
      </c>
      <c r="C462" t="s">
        <v>1199</v>
      </c>
      <c r="D462" s="83">
        <v>0.05</v>
      </c>
    </row>
    <row r="463" spans="2:4">
      <c r="B463" s="7" t="s">
        <v>1200</v>
      </c>
      <c r="C463" t="s">
        <v>1201</v>
      </c>
      <c r="D463" s="83">
        <v>0.05</v>
      </c>
    </row>
    <row r="464" spans="2:4">
      <c r="B464" s="7" t="s">
        <v>1202</v>
      </c>
      <c r="C464" t="s">
        <v>1203</v>
      </c>
      <c r="D464" s="83">
        <v>0.05</v>
      </c>
    </row>
    <row r="465" spans="2:4">
      <c r="B465" s="7" t="s">
        <v>1204</v>
      </c>
      <c r="C465" t="s">
        <v>1205</v>
      </c>
      <c r="D465" s="83">
        <v>0.05</v>
      </c>
    </row>
    <row r="466" spans="2:4">
      <c r="B466" s="7" t="s">
        <v>1206</v>
      </c>
      <c r="C466" t="s">
        <v>1207</v>
      </c>
      <c r="D466" s="83">
        <v>0.05</v>
      </c>
    </row>
    <row r="467" spans="2:4">
      <c r="B467" s="7" t="s">
        <v>1208</v>
      </c>
      <c r="C467" t="s">
        <v>1209</v>
      </c>
      <c r="D467" s="83">
        <v>0.05</v>
      </c>
    </row>
    <row r="468" spans="2:4">
      <c r="B468" s="7" t="s">
        <v>1210</v>
      </c>
      <c r="C468" t="s">
        <v>1211</v>
      </c>
      <c r="D468" s="83">
        <v>0.1</v>
      </c>
    </row>
    <row r="469" spans="2:4">
      <c r="B469" s="7" t="s">
        <v>1212</v>
      </c>
      <c r="C469" t="s">
        <v>1213</v>
      </c>
      <c r="D469" s="83">
        <v>0.05</v>
      </c>
    </row>
    <row r="470" spans="2:4">
      <c r="B470" s="7" t="s">
        <v>1214</v>
      </c>
      <c r="C470" t="s">
        <v>1215</v>
      </c>
      <c r="D470" s="83">
        <v>7.0000000000000007E-2</v>
      </c>
    </row>
    <row r="471" spans="2:4">
      <c r="B471" s="7" t="s">
        <v>1216</v>
      </c>
      <c r="C471" t="s">
        <v>1217</v>
      </c>
      <c r="D471" s="83">
        <v>0.1</v>
      </c>
    </row>
    <row r="472" spans="2:4">
      <c r="B472" s="7" t="s">
        <v>1218</v>
      </c>
      <c r="C472" t="s">
        <v>1219</v>
      </c>
      <c r="D472" s="83">
        <v>0.12</v>
      </c>
    </row>
    <row r="473" spans="2:4">
      <c r="B473" s="7" t="s">
        <v>1220</v>
      </c>
      <c r="C473" t="s">
        <v>1221</v>
      </c>
      <c r="D473" s="83">
        <v>0.1</v>
      </c>
    </row>
    <row r="474" spans="2:4">
      <c r="B474" s="7" t="s">
        <v>1222</v>
      </c>
      <c r="C474" t="s">
        <v>1223</v>
      </c>
      <c r="D474" s="83">
        <v>0.1</v>
      </c>
    </row>
    <row r="475" spans="2:4">
      <c r="B475" s="7" t="s">
        <v>1224</v>
      </c>
      <c r="C475" t="s">
        <v>1225</v>
      </c>
      <c r="D475" s="83">
        <v>0.1</v>
      </c>
    </row>
    <row r="476" spans="2:4">
      <c r="B476" s="7" t="s">
        <v>1226</v>
      </c>
      <c r="C476" t="s">
        <v>1227</v>
      </c>
      <c r="D476" s="83">
        <v>0.1</v>
      </c>
    </row>
    <row r="477" spans="2:4">
      <c r="B477" s="7" t="s">
        <v>1228</v>
      </c>
      <c r="C477" t="s">
        <v>1229</v>
      </c>
      <c r="D477" s="83">
        <v>0.12</v>
      </c>
    </row>
    <row r="478" spans="2:4">
      <c r="B478" s="7" t="s">
        <v>1230</v>
      </c>
      <c r="C478" t="s">
        <v>1231</v>
      </c>
      <c r="D478" s="83">
        <v>0.1</v>
      </c>
    </row>
    <row r="479" spans="2:4">
      <c r="B479" s="7" t="s">
        <v>1232</v>
      </c>
      <c r="C479" t="s">
        <v>1233</v>
      </c>
      <c r="D479" s="83">
        <v>0.12</v>
      </c>
    </row>
    <row r="480" spans="2:4">
      <c r="B480" s="7" t="s">
        <v>1234</v>
      </c>
      <c r="C480" t="s">
        <v>1235</v>
      </c>
      <c r="D480" s="83">
        <v>0.1</v>
      </c>
    </row>
    <row r="481" spans="2:4">
      <c r="B481" s="7" t="s">
        <v>1236</v>
      </c>
      <c r="C481" t="s">
        <v>1237</v>
      </c>
      <c r="D481" s="83">
        <v>0.12</v>
      </c>
    </row>
    <row r="482" spans="2:4">
      <c r="B482" s="7" t="s">
        <v>1238</v>
      </c>
      <c r="C482" t="s">
        <v>1239</v>
      </c>
      <c r="D482" s="83">
        <v>0.1</v>
      </c>
    </row>
    <row r="483" spans="2:4">
      <c r="B483" s="7" t="s">
        <v>1240</v>
      </c>
      <c r="C483" t="s">
        <v>1241</v>
      </c>
      <c r="D483" s="83">
        <v>0.1</v>
      </c>
    </row>
    <row r="484" spans="2:4">
      <c r="B484" s="7" t="s">
        <v>1242</v>
      </c>
      <c r="C484" t="s">
        <v>1243</v>
      </c>
      <c r="D484" s="83">
        <v>0.1</v>
      </c>
    </row>
    <row r="485" spans="2:4">
      <c r="B485" s="7" t="s">
        <v>1244</v>
      </c>
      <c r="C485" t="s">
        <v>1245</v>
      </c>
      <c r="D485" s="83">
        <v>0.1</v>
      </c>
    </row>
    <row r="486" spans="2:4">
      <c r="B486" s="7" t="s">
        <v>1246</v>
      </c>
      <c r="C486" t="s">
        <v>1247</v>
      </c>
      <c r="D486" s="83">
        <v>0.1</v>
      </c>
    </row>
    <row r="487" spans="2:4">
      <c r="B487" s="7" t="s">
        <v>1248</v>
      </c>
      <c r="C487" t="s">
        <v>1249</v>
      </c>
      <c r="D487" s="83">
        <v>0.12</v>
      </c>
    </row>
    <row r="488" spans="2:4">
      <c r="B488" s="7" t="s">
        <v>1250</v>
      </c>
      <c r="C488" t="s">
        <v>1251</v>
      </c>
      <c r="D488" s="83">
        <v>0.1</v>
      </c>
    </row>
    <row r="489" spans="2:4">
      <c r="B489" s="7" t="s">
        <v>1252</v>
      </c>
      <c r="C489" t="s">
        <v>1253</v>
      </c>
      <c r="D489" s="83">
        <v>0.1</v>
      </c>
    </row>
    <row r="490" spans="2:4">
      <c r="B490" s="7" t="s">
        <v>1254</v>
      </c>
      <c r="C490" t="s">
        <v>1255</v>
      </c>
      <c r="D490" s="83">
        <v>0.1</v>
      </c>
    </row>
    <row r="491" spans="2:4">
      <c r="B491" s="7" t="s">
        <v>1256</v>
      </c>
      <c r="C491" t="s">
        <v>1257</v>
      </c>
      <c r="D491" s="83">
        <v>0.12</v>
      </c>
    </row>
    <row r="492" spans="2:4">
      <c r="B492" s="7" t="s">
        <v>1258</v>
      </c>
      <c r="C492" t="s">
        <v>1259</v>
      </c>
      <c r="D492" s="83">
        <v>0.1</v>
      </c>
    </row>
    <row r="493" spans="2:4">
      <c r="B493" s="7" t="s">
        <v>1260</v>
      </c>
      <c r="C493" t="s">
        <v>1261</v>
      </c>
      <c r="D493" s="83">
        <v>0.1</v>
      </c>
    </row>
    <row r="494" spans="2:4">
      <c r="B494" s="7" t="s">
        <v>1262</v>
      </c>
      <c r="C494" t="s">
        <v>1263</v>
      </c>
      <c r="D494" s="83">
        <v>0.12</v>
      </c>
    </row>
    <row r="495" spans="2:4">
      <c r="B495" s="7" t="s">
        <v>1264</v>
      </c>
      <c r="C495" t="s">
        <v>1265</v>
      </c>
      <c r="D495" s="83">
        <v>0.1</v>
      </c>
    </row>
    <row r="496" spans="2:4">
      <c r="B496" s="7" t="s">
        <v>1266</v>
      </c>
      <c r="C496" t="s">
        <v>1267</v>
      </c>
      <c r="D496" s="83">
        <v>0.1</v>
      </c>
    </row>
    <row r="497" spans="2:4">
      <c r="B497" s="7" t="s">
        <v>1268</v>
      </c>
      <c r="C497" t="s">
        <v>1269</v>
      </c>
      <c r="D497" s="83">
        <v>0.1</v>
      </c>
    </row>
    <row r="498" spans="2:4">
      <c r="B498" s="7" t="s">
        <v>1270</v>
      </c>
      <c r="C498" t="s">
        <v>1271</v>
      </c>
      <c r="D498" s="83">
        <v>0.08</v>
      </c>
    </row>
    <row r="499" spans="2:4">
      <c r="B499" s="7" t="s">
        <v>1272</v>
      </c>
      <c r="C499" t="s">
        <v>1273</v>
      </c>
      <c r="D499" s="83">
        <v>0.08</v>
      </c>
    </row>
    <row r="500" spans="2:4">
      <c r="B500" s="7" t="s">
        <v>1274</v>
      </c>
      <c r="C500" t="s">
        <v>1275</v>
      </c>
      <c r="D500" s="83">
        <v>0.08</v>
      </c>
    </row>
    <row r="501" spans="2:4">
      <c r="B501" s="7" t="s">
        <v>1276</v>
      </c>
      <c r="C501" t="s">
        <v>1277</v>
      </c>
      <c r="D501" s="83">
        <v>0.08</v>
      </c>
    </row>
    <row r="502" spans="2:4">
      <c r="B502" s="7" t="s">
        <v>1278</v>
      </c>
      <c r="C502" t="s">
        <v>1279</v>
      </c>
      <c r="D502" s="83">
        <v>0.08</v>
      </c>
    </row>
    <row r="503" spans="2:4">
      <c r="B503" s="7" t="s">
        <v>1280</v>
      </c>
      <c r="C503" t="s">
        <v>1281</v>
      </c>
      <c r="D503" s="83">
        <v>0.08</v>
      </c>
    </row>
    <row r="504" spans="2:4">
      <c r="B504" s="7" t="s">
        <v>1282</v>
      </c>
      <c r="C504" t="s">
        <v>1283</v>
      </c>
      <c r="D504" s="83">
        <v>0.08</v>
      </c>
    </row>
    <row r="505" spans="2:4">
      <c r="B505" s="7" t="s">
        <v>1284</v>
      </c>
      <c r="C505" t="s">
        <v>1285</v>
      </c>
      <c r="D505" s="83">
        <v>0.08</v>
      </c>
    </row>
    <row r="506" spans="2:4">
      <c r="B506" s="7" t="s">
        <v>1286</v>
      </c>
      <c r="C506" t="s">
        <v>1287</v>
      </c>
      <c r="D506" s="83">
        <v>0.08</v>
      </c>
    </row>
    <row r="507" spans="2:4">
      <c r="B507" s="7" t="s">
        <v>1288</v>
      </c>
      <c r="C507" t="s">
        <v>1289</v>
      </c>
      <c r="D507" s="83">
        <v>0.05</v>
      </c>
    </row>
    <row r="508" spans="2:4">
      <c r="B508" s="7" t="s">
        <v>1290</v>
      </c>
      <c r="C508" t="s">
        <v>1291</v>
      </c>
      <c r="D508" s="83">
        <v>0.05</v>
      </c>
    </row>
    <row r="509" spans="2:4">
      <c r="B509" s="7" t="s">
        <v>1292</v>
      </c>
      <c r="C509" t="s">
        <v>1293</v>
      </c>
      <c r="D509" s="83">
        <v>7.0000000000000007E-2</v>
      </c>
    </row>
    <row r="510" spans="2:4">
      <c r="B510" s="7" t="s">
        <v>1294</v>
      </c>
      <c r="C510" t="s">
        <v>1295</v>
      </c>
      <c r="D510" s="83">
        <v>0.05</v>
      </c>
    </row>
    <row r="511" spans="2:4">
      <c r="B511" s="7" t="s">
        <v>1296</v>
      </c>
      <c r="C511" t="s">
        <v>1297</v>
      </c>
      <c r="D511" s="83">
        <v>0.05</v>
      </c>
    </row>
    <row r="512" spans="2:4">
      <c r="B512" s="7" t="s">
        <v>1298</v>
      </c>
      <c r="C512" t="s">
        <v>1299</v>
      </c>
      <c r="D512" s="83">
        <v>0.05</v>
      </c>
    </row>
    <row r="513" spans="2:4">
      <c r="B513" s="7" t="s">
        <v>1300</v>
      </c>
      <c r="C513" t="s">
        <v>1301</v>
      </c>
      <c r="D513" s="83">
        <v>0.05</v>
      </c>
    </row>
    <row r="514" spans="2:4">
      <c r="B514" s="7" t="s">
        <v>1302</v>
      </c>
      <c r="C514" t="s">
        <v>1303</v>
      </c>
      <c r="D514" s="83">
        <v>0.2</v>
      </c>
    </row>
    <row r="515" spans="2:4">
      <c r="B515" s="7" t="s">
        <v>1304</v>
      </c>
      <c r="C515" t="s">
        <v>1305</v>
      </c>
      <c r="D515" s="83">
        <v>0.2</v>
      </c>
    </row>
    <row r="516" spans="2:4">
      <c r="B516" s="7" t="s">
        <v>1306</v>
      </c>
      <c r="C516" t="s">
        <v>1307</v>
      </c>
      <c r="D516" s="83">
        <v>0.2</v>
      </c>
    </row>
    <row r="517" spans="2:4">
      <c r="B517" s="7" t="s">
        <v>1308</v>
      </c>
      <c r="C517" t="s">
        <v>1309</v>
      </c>
      <c r="D517" s="83">
        <v>0.2</v>
      </c>
    </row>
    <row r="518" spans="2:4">
      <c r="B518" s="7" t="s">
        <v>1310</v>
      </c>
      <c r="C518" t="s">
        <v>1311</v>
      </c>
      <c r="D518" s="83">
        <v>0.05</v>
      </c>
    </row>
    <row r="519" spans="2:4">
      <c r="B519" s="7" t="s">
        <v>1312</v>
      </c>
      <c r="C519" t="s">
        <v>1313</v>
      </c>
      <c r="D519" s="83">
        <v>2.5000000000000001E-2</v>
      </c>
    </row>
    <row r="520" spans="2:4">
      <c r="B520" s="7" t="s">
        <v>1314</v>
      </c>
      <c r="C520" t="s">
        <v>1315</v>
      </c>
      <c r="D520" s="83">
        <v>0.05</v>
      </c>
    </row>
    <row r="521" spans="2:4">
      <c r="B521" s="7" t="s">
        <v>1316</v>
      </c>
      <c r="C521" t="s">
        <v>1317</v>
      </c>
      <c r="D521" s="83">
        <v>0.08</v>
      </c>
    </row>
    <row r="522" spans="2:4">
      <c r="B522" s="7" t="s">
        <v>1318</v>
      </c>
      <c r="C522" t="s">
        <v>1319</v>
      </c>
      <c r="D522" s="83">
        <v>2.5000000000000001E-2</v>
      </c>
    </row>
    <row r="523" spans="2:4">
      <c r="B523" s="7" t="s">
        <v>1320</v>
      </c>
      <c r="C523" t="s">
        <v>1321</v>
      </c>
      <c r="D523" s="83">
        <v>0.1</v>
      </c>
    </row>
    <row r="524" spans="2:4">
      <c r="B524" s="7" t="s">
        <v>1322</v>
      </c>
      <c r="C524" t="s">
        <v>1323</v>
      </c>
      <c r="D524" s="83">
        <v>0.05</v>
      </c>
    </row>
    <row r="525" spans="2:4">
      <c r="B525" s="7" t="s">
        <v>1324</v>
      </c>
      <c r="C525" t="s">
        <v>1325</v>
      </c>
      <c r="D525" s="83">
        <v>0.05</v>
      </c>
    </row>
    <row r="526" spans="2:4">
      <c r="B526" s="7" t="s">
        <v>1326</v>
      </c>
      <c r="C526" t="s">
        <v>1327</v>
      </c>
      <c r="D526" s="83">
        <v>0.15</v>
      </c>
    </row>
    <row r="527" spans="2:4">
      <c r="B527" s="7" t="s">
        <v>1328</v>
      </c>
      <c r="C527" t="s">
        <v>1329</v>
      </c>
      <c r="D527" s="83">
        <v>0.1</v>
      </c>
    </row>
    <row r="528" spans="2:4">
      <c r="B528" s="7" t="s">
        <v>1330</v>
      </c>
      <c r="C528" t="s">
        <v>1331</v>
      </c>
      <c r="D528" s="83">
        <v>0.05</v>
      </c>
    </row>
    <row r="529" spans="2:4">
      <c r="B529" s="7" t="s">
        <v>1332</v>
      </c>
      <c r="C529" t="s">
        <v>1333</v>
      </c>
      <c r="D529" s="83">
        <v>0.05</v>
      </c>
    </row>
    <row r="530" spans="2:4">
      <c r="B530" s="7" t="s">
        <v>1334</v>
      </c>
      <c r="C530" t="s">
        <v>1335</v>
      </c>
      <c r="D530" s="83">
        <v>0.05</v>
      </c>
    </row>
    <row r="531" spans="2:4">
      <c r="B531" s="7" t="s">
        <v>1336</v>
      </c>
      <c r="C531" t="s">
        <v>1337</v>
      </c>
      <c r="D531" s="83">
        <v>0.05</v>
      </c>
    </row>
    <row r="532" spans="2:4">
      <c r="B532" s="7" t="s">
        <v>1338</v>
      </c>
      <c r="C532" t="s">
        <v>1339</v>
      </c>
      <c r="D532" s="83">
        <v>0.05</v>
      </c>
    </row>
    <row r="533" spans="2:4">
      <c r="B533" s="7" t="s">
        <v>1340</v>
      </c>
      <c r="C533" t="s">
        <v>1341</v>
      </c>
      <c r="D533" s="83">
        <v>0.05</v>
      </c>
    </row>
    <row r="534" spans="2:4">
      <c r="B534" s="7" t="s">
        <v>1342</v>
      </c>
      <c r="C534" t="s">
        <v>1343</v>
      </c>
      <c r="D534" s="83">
        <v>0.05</v>
      </c>
    </row>
    <row r="535" spans="2:4">
      <c r="B535" s="7" t="s">
        <v>131</v>
      </c>
      <c r="C535" t="s">
        <v>1344</v>
      </c>
      <c r="D535" s="83">
        <v>0.1</v>
      </c>
    </row>
    <row r="536" spans="2:4">
      <c r="B536" s="7" t="s">
        <v>131</v>
      </c>
      <c r="C536" t="s">
        <v>1345</v>
      </c>
      <c r="D536" s="83">
        <v>0.05</v>
      </c>
    </row>
    <row r="537" spans="2:4">
      <c r="B537" s="7" t="s">
        <v>131</v>
      </c>
      <c r="C537" t="s">
        <v>1346</v>
      </c>
      <c r="D537" s="83">
        <v>0.05</v>
      </c>
    </row>
    <row r="538" spans="2:4">
      <c r="B538" s="7" t="s">
        <v>131</v>
      </c>
      <c r="C538" t="s">
        <v>1347</v>
      </c>
      <c r="D538" s="83">
        <v>0.1</v>
      </c>
    </row>
    <row r="539" spans="2:4">
      <c r="B539" s="7" t="s">
        <v>131</v>
      </c>
      <c r="C539" t="s">
        <v>1348</v>
      </c>
      <c r="D539" s="83">
        <v>0.1</v>
      </c>
    </row>
    <row r="540" spans="2:4">
      <c r="B540" s="7" t="s">
        <v>1349</v>
      </c>
      <c r="C540" t="s">
        <v>1350</v>
      </c>
      <c r="D540" s="83">
        <v>7.0000000000000007E-2</v>
      </c>
    </row>
    <row r="541" spans="2:4">
      <c r="B541" s="7" t="s">
        <v>1351</v>
      </c>
      <c r="C541" t="s">
        <v>1352</v>
      </c>
      <c r="D541" s="83">
        <v>7.0000000000000007E-2</v>
      </c>
    </row>
    <row r="542" spans="2:4">
      <c r="B542" s="7" t="s">
        <v>1353</v>
      </c>
      <c r="C542" t="s">
        <v>1354</v>
      </c>
      <c r="D542" s="83">
        <v>7.0000000000000007E-2</v>
      </c>
    </row>
    <row r="543" spans="2:4">
      <c r="B543" s="7" t="s">
        <v>1355</v>
      </c>
      <c r="C543" t="s">
        <v>1356</v>
      </c>
      <c r="D543" s="83">
        <v>7.0000000000000007E-2</v>
      </c>
    </row>
    <row r="544" spans="2:4">
      <c r="B544" s="7" t="s">
        <v>1357</v>
      </c>
      <c r="C544" t="s">
        <v>1358</v>
      </c>
      <c r="D544" s="83">
        <v>7.0000000000000007E-2</v>
      </c>
    </row>
    <row r="545" spans="2:4">
      <c r="B545" s="7" t="s">
        <v>1359</v>
      </c>
      <c r="C545" t="s">
        <v>1360</v>
      </c>
      <c r="D545" s="83">
        <v>7.0000000000000007E-2</v>
      </c>
    </row>
    <row r="546" spans="2:4">
      <c r="B546" s="7" t="s">
        <v>1361</v>
      </c>
      <c r="C546" t="s">
        <v>1362</v>
      </c>
      <c r="D546" s="83">
        <v>7.0000000000000007E-2</v>
      </c>
    </row>
    <row r="547" spans="2:4">
      <c r="B547" s="7" t="s">
        <v>1363</v>
      </c>
      <c r="C547" t="s">
        <v>1364</v>
      </c>
      <c r="D547" s="83">
        <v>0.1</v>
      </c>
    </row>
    <row r="548" spans="2:4">
      <c r="B548" s="7" t="s">
        <v>1365</v>
      </c>
      <c r="C548" t="s">
        <v>1366</v>
      </c>
      <c r="D548" s="83">
        <v>0.1</v>
      </c>
    </row>
    <row r="549" spans="2:4">
      <c r="B549" s="7" t="s">
        <v>1367</v>
      </c>
      <c r="C549" t="s">
        <v>1368</v>
      </c>
      <c r="D549" s="83">
        <v>0.1</v>
      </c>
    </row>
    <row r="550" spans="2:4">
      <c r="B550" s="7" t="s">
        <v>1369</v>
      </c>
      <c r="C550" t="s">
        <v>1370</v>
      </c>
      <c r="D550" s="83">
        <v>0.1</v>
      </c>
    </row>
    <row r="551" spans="2:4">
      <c r="B551" s="7" t="s">
        <v>1371</v>
      </c>
      <c r="C551" t="s">
        <v>1372</v>
      </c>
      <c r="D551" s="83">
        <v>0.1</v>
      </c>
    </row>
    <row r="552" spans="2:4">
      <c r="B552" s="7" t="s">
        <v>1373</v>
      </c>
      <c r="C552" t="s">
        <v>1374</v>
      </c>
      <c r="D552" s="83">
        <v>0.1</v>
      </c>
    </row>
    <row r="553" spans="2:4">
      <c r="B553" s="7" t="s">
        <v>1375</v>
      </c>
      <c r="C553" t="s">
        <v>1376</v>
      </c>
      <c r="D553" s="83">
        <v>0.1</v>
      </c>
    </row>
    <row r="554" spans="2:4">
      <c r="B554" s="7" t="s">
        <v>1377</v>
      </c>
      <c r="C554" t="s">
        <v>1378</v>
      </c>
      <c r="D554" s="83">
        <v>0.1</v>
      </c>
    </row>
    <row r="555" spans="2:4">
      <c r="B555" s="7" t="s">
        <v>1379</v>
      </c>
      <c r="C555" t="s">
        <v>1380</v>
      </c>
      <c r="D555" s="83">
        <v>7.0000000000000007E-2</v>
      </c>
    </row>
    <row r="556" spans="2:4">
      <c r="B556" s="7" t="s">
        <v>1381</v>
      </c>
      <c r="C556" t="s">
        <v>1382</v>
      </c>
      <c r="D556" s="83">
        <v>7.0000000000000007E-2</v>
      </c>
    </row>
    <row r="557" spans="2:4">
      <c r="B557" s="7" t="s">
        <v>1379</v>
      </c>
      <c r="C557" t="s">
        <v>1383</v>
      </c>
      <c r="D557" s="83">
        <v>7.0000000000000007E-2</v>
      </c>
    </row>
    <row r="558" spans="2:4">
      <c r="B558" s="7" t="s">
        <v>1379</v>
      </c>
      <c r="C558" t="s">
        <v>1384</v>
      </c>
      <c r="D558" s="83">
        <v>7.0000000000000007E-2</v>
      </c>
    </row>
    <row r="559" spans="2:4">
      <c r="B559" s="7" t="s">
        <v>1385</v>
      </c>
      <c r="C559" t="s">
        <v>1386</v>
      </c>
      <c r="D559" s="83">
        <v>7.0000000000000007E-2</v>
      </c>
    </row>
    <row r="560" spans="2:4">
      <c r="B560" s="7" t="s">
        <v>1387</v>
      </c>
      <c r="C560" t="s">
        <v>1388</v>
      </c>
      <c r="D560" s="83">
        <v>0.02</v>
      </c>
    </row>
    <row r="561" spans="2:4">
      <c r="B561" s="7" t="s">
        <v>1389</v>
      </c>
      <c r="C561" t="s">
        <v>1390</v>
      </c>
      <c r="D561" s="83">
        <v>0.02</v>
      </c>
    </row>
    <row r="562" spans="2:4">
      <c r="B562" s="7" t="s">
        <v>1391</v>
      </c>
      <c r="C562" t="s">
        <v>1392</v>
      </c>
      <c r="D562" s="83">
        <v>0.02</v>
      </c>
    </row>
    <row r="563" spans="2:4">
      <c r="B563" s="7" t="s">
        <v>1393</v>
      </c>
      <c r="C563" t="s">
        <v>1394</v>
      </c>
      <c r="D563" s="83">
        <v>0.02</v>
      </c>
    </row>
    <row r="564" spans="2:4">
      <c r="B564" s="7" t="s">
        <v>1395</v>
      </c>
      <c r="C564" t="s">
        <v>1396</v>
      </c>
      <c r="D564" s="83">
        <v>0.02</v>
      </c>
    </row>
    <row r="565" spans="2:4">
      <c r="B565" s="7" t="s">
        <v>1397</v>
      </c>
      <c r="C565" t="s">
        <v>1398</v>
      </c>
      <c r="D565" s="83">
        <v>0.02</v>
      </c>
    </row>
    <row r="566" spans="2:4">
      <c r="B566" s="7" t="s">
        <v>1399</v>
      </c>
      <c r="C566" t="s">
        <v>1400</v>
      </c>
      <c r="D566" s="83">
        <v>0.02</v>
      </c>
    </row>
    <row r="567" spans="2:4">
      <c r="B567" s="7" t="s">
        <v>1401</v>
      </c>
      <c r="C567" t="s">
        <v>1402</v>
      </c>
      <c r="D567" s="83">
        <v>0.02</v>
      </c>
    </row>
    <row r="568" spans="2:4">
      <c r="B568" s="7" t="s">
        <v>1403</v>
      </c>
      <c r="C568" t="s">
        <v>1404</v>
      </c>
      <c r="D568" s="83">
        <v>0.02</v>
      </c>
    </row>
    <row r="569" spans="2:4">
      <c r="B569" s="7" t="s">
        <v>1405</v>
      </c>
      <c r="C569" t="s">
        <v>1406</v>
      </c>
      <c r="D569" s="83">
        <v>0.02</v>
      </c>
    </row>
    <row r="570" spans="2:4">
      <c r="B570" s="7" t="s">
        <v>1407</v>
      </c>
      <c r="C570" t="s">
        <v>1408</v>
      </c>
      <c r="D570" s="83">
        <v>0.08</v>
      </c>
    </row>
    <row r="571" spans="2:4">
      <c r="B571" s="7" t="s">
        <v>1409</v>
      </c>
      <c r="C571" t="s">
        <v>1410</v>
      </c>
      <c r="D571" s="83">
        <v>0.08</v>
      </c>
    </row>
    <row r="572" spans="2:4">
      <c r="B572" s="7" t="s">
        <v>1411</v>
      </c>
      <c r="C572" t="s">
        <v>1412</v>
      </c>
      <c r="D572" s="83">
        <v>0.08</v>
      </c>
    </row>
    <row r="573" spans="2:4">
      <c r="B573" s="7" t="s">
        <v>1413</v>
      </c>
      <c r="C573" t="s">
        <v>1414</v>
      </c>
      <c r="D573" s="83">
        <v>0.05</v>
      </c>
    </row>
    <row r="574" spans="2:4">
      <c r="B574" s="7" t="s">
        <v>1415</v>
      </c>
      <c r="C574" t="s">
        <v>1416</v>
      </c>
      <c r="D574" s="83">
        <v>0.08</v>
      </c>
    </row>
    <row r="575" spans="2:4">
      <c r="B575" s="7" t="s">
        <v>1417</v>
      </c>
      <c r="C575" t="s">
        <v>1418</v>
      </c>
      <c r="D575" s="83">
        <v>0.08</v>
      </c>
    </row>
    <row r="576" spans="2:4">
      <c r="B576" s="7" t="s">
        <v>1419</v>
      </c>
      <c r="C576" t="s">
        <v>1420</v>
      </c>
      <c r="D576" s="83">
        <v>0.08</v>
      </c>
    </row>
    <row r="577" spans="2:4">
      <c r="B577" s="7" t="s">
        <v>1421</v>
      </c>
      <c r="C577" t="s">
        <v>1422</v>
      </c>
      <c r="D577" s="83">
        <v>0.08</v>
      </c>
    </row>
    <row r="578" spans="2:4">
      <c r="B578" s="7" t="s">
        <v>1423</v>
      </c>
      <c r="C578" t="s">
        <v>1424</v>
      </c>
      <c r="D578" s="83">
        <v>0.08</v>
      </c>
    </row>
    <row r="579" spans="2:4">
      <c r="B579" s="7" t="s">
        <v>1425</v>
      </c>
      <c r="C579" t="s">
        <v>1426</v>
      </c>
      <c r="D579" s="83">
        <v>0.08</v>
      </c>
    </row>
    <row r="580" spans="2:4">
      <c r="B580" s="7" t="s">
        <v>1427</v>
      </c>
      <c r="C580" t="s">
        <v>1428</v>
      </c>
      <c r="D580" s="83">
        <v>0.05</v>
      </c>
    </row>
    <row r="581" spans="2:4">
      <c r="B581" s="7" t="s">
        <v>1429</v>
      </c>
      <c r="C581" t="s">
        <v>1430</v>
      </c>
      <c r="D581" s="83">
        <v>0.08</v>
      </c>
    </row>
    <row r="582" spans="2:4">
      <c r="B582" s="7" t="s">
        <v>1431</v>
      </c>
      <c r="C582" t="s">
        <v>1432</v>
      </c>
      <c r="D582" s="83">
        <v>0.08</v>
      </c>
    </row>
    <row r="583" spans="2:4">
      <c r="B583" s="7" t="s">
        <v>1433</v>
      </c>
      <c r="C583" t="s">
        <v>1434</v>
      </c>
      <c r="D583" s="83">
        <v>0.08</v>
      </c>
    </row>
    <row r="584" spans="2:4">
      <c r="B584" s="7" t="s">
        <v>1435</v>
      </c>
      <c r="C584" t="s">
        <v>1436</v>
      </c>
      <c r="D584" s="83">
        <v>0.15</v>
      </c>
    </row>
    <row r="585" spans="2:4">
      <c r="B585" s="7" t="s">
        <v>1437</v>
      </c>
      <c r="C585" t="s">
        <v>1438</v>
      </c>
      <c r="D585" s="83">
        <v>0.15</v>
      </c>
    </row>
    <row r="586" spans="2:4">
      <c r="B586" s="7" t="s">
        <v>1439</v>
      </c>
      <c r="C586" t="s">
        <v>1440</v>
      </c>
      <c r="D586" s="83">
        <v>0.05</v>
      </c>
    </row>
    <row r="587" spans="2:4">
      <c r="B587" s="7" t="s">
        <v>1441</v>
      </c>
      <c r="C587" t="s">
        <v>1442</v>
      </c>
      <c r="D587" s="83">
        <v>0.05</v>
      </c>
    </row>
    <row r="588" spans="2:4">
      <c r="B588" s="7" t="s">
        <v>1443</v>
      </c>
      <c r="C588" t="s">
        <v>1444</v>
      </c>
      <c r="D588" s="83">
        <v>0.05</v>
      </c>
    </row>
    <row r="589" spans="2:4">
      <c r="B589" s="7" t="s">
        <v>1445</v>
      </c>
      <c r="C589" t="s">
        <v>1446</v>
      </c>
      <c r="D589" s="83">
        <v>0.05</v>
      </c>
    </row>
    <row r="590" spans="2:4">
      <c r="B590" s="7" t="s">
        <v>1447</v>
      </c>
      <c r="C590" t="s">
        <v>1448</v>
      </c>
      <c r="D590" s="83">
        <v>0.05</v>
      </c>
    </row>
    <row r="591" spans="2:4">
      <c r="B591" s="7" t="s">
        <v>1449</v>
      </c>
      <c r="C591" t="s">
        <v>1450</v>
      </c>
      <c r="D591" s="83">
        <v>0.05</v>
      </c>
    </row>
    <row r="592" spans="2:4">
      <c r="B592" s="7" t="s">
        <v>1451</v>
      </c>
      <c r="C592" t="s">
        <v>1452</v>
      </c>
      <c r="D592" s="83">
        <v>0.05</v>
      </c>
    </row>
    <row r="593" spans="2:4">
      <c r="B593" s="7" t="s">
        <v>1453</v>
      </c>
      <c r="C593" t="s">
        <v>1454</v>
      </c>
      <c r="D593" s="83">
        <v>0.1</v>
      </c>
    </row>
    <row r="594" spans="2:4">
      <c r="B594" s="7" t="s">
        <v>1455</v>
      </c>
      <c r="C594" t="s">
        <v>1456</v>
      </c>
      <c r="D594" s="83">
        <v>7.0000000000000007E-2</v>
      </c>
    </row>
    <row r="595" spans="2:4">
      <c r="B595" s="7" t="s">
        <v>1457</v>
      </c>
      <c r="C595" t="s">
        <v>1458</v>
      </c>
      <c r="D595" s="83">
        <v>7.0000000000000007E-2</v>
      </c>
    </row>
    <row r="596" spans="2:4">
      <c r="B596" s="7" t="s">
        <v>1459</v>
      </c>
      <c r="C596" t="s">
        <v>1460</v>
      </c>
      <c r="D596" s="83">
        <v>7.0000000000000007E-2</v>
      </c>
    </row>
    <row r="597" spans="2:4">
      <c r="B597" s="7" t="s">
        <v>1461</v>
      </c>
      <c r="C597" t="s">
        <v>1462</v>
      </c>
      <c r="D597" s="83">
        <v>0.1</v>
      </c>
    </row>
    <row r="598" spans="2:4">
      <c r="B598" s="7" t="s">
        <v>1463</v>
      </c>
      <c r="C598" t="s">
        <v>1464</v>
      </c>
      <c r="D598" s="83">
        <v>0.1</v>
      </c>
    </row>
    <row r="599" spans="2:4">
      <c r="B599" s="7" t="s">
        <v>1465</v>
      </c>
      <c r="C599" t="s">
        <v>1466</v>
      </c>
      <c r="D599" s="83">
        <v>0.05</v>
      </c>
    </row>
    <row r="600" spans="2:4">
      <c r="B600" s="7" t="s">
        <v>1467</v>
      </c>
      <c r="C600" t="s">
        <v>1468</v>
      </c>
      <c r="D600" s="83">
        <v>0.02</v>
      </c>
    </row>
    <row r="601" spans="2:4">
      <c r="B601" s="7" t="s">
        <v>1469</v>
      </c>
      <c r="C601" t="s">
        <v>1470</v>
      </c>
      <c r="D601" s="83">
        <v>0.02</v>
      </c>
    </row>
    <row r="602" spans="2:4">
      <c r="B602" s="7" t="s">
        <v>1471</v>
      </c>
      <c r="C602" t="s">
        <v>1472</v>
      </c>
      <c r="D602" s="83">
        <v>0.02</v>
      </c>
    </row>
    <row r="603" spans="2:4">
      <c r="B603" s="7" t="s">
        <v>1473</v>
      </c>
      <c r="C603" t="s">
        <v>1474</v>
      </c>
      <c r="D603" s="83">
        <v>0.02</v>
      </c>
    </row>
    <row r="604" spans="2:4">
      <c r="B604" s="7" t="s">
        <v>1475</v>
      </c>
      <c r="C604" t="s">
        <v>1476</v>
      </c>
      <c r="D604" s="83">
        <v>0.02</v>
      </c>
    </row>
    <row r="605" spans="2:4">
      <c r="B605" s="7" t="s">
        <v>1477</v>
      </c>
      <c r="C605" t="s">
        <v>1478</v>
      </c>
      <c r="D605" s="83">
        <v>0.02</v>
      </c>
    </row>
    <row r="606" spans="2:4">
      <c r="B606" s="7" t="s">
        <v>1479</v>
      </c>
      <c r="C606" t="s">
        <v>1480</v>
      </c>
      <c r="D606" s="83">
        <v>0.02</v>
      </c>
    </row>
    <row r="607" spans="2:4">
      <c r="B607" s="7" t="s">
        <v>1481</v>
      </c>
      <c r="C607" t="s">
        <v>1482</v>
      </c>
      <c r="D607" s="83">
        <v>0.02</v>
      </c>
    </row>
    <row r="608" spans="2:4">
      <c r="B608" s="7" t="s">
        <v>1483</v>
      </c>
      <c r="C608" t="s">
        <v>1484</v>
      </c>
      <c r="D608" s="83">
        <v>0.02</v>
      </c>
    </row>
    <row r="609" spans="2:4">
      <c r="B609" s="7" t="s">
        <v>1485</v>
      </c>
      <c r="C609" t="s">
        <v>1486</v>
      </c>
      <c r="D609" s="83">
        <v>0.02</v>
      </c>
    </row>
    <row r="610" spans="2:4">
      <c r="B610" s="7" t="s">
        <v>1487</v>
      </c>
      <c r="C610" t="s">
        <v>1488</v>
      </c>
      <c r="D610" s="83">
        <v>0.02</v>
      </c>
    </row>
    <row r="611" spans="2:4">
      <c r="B611" s="7" t="s">
        <v>1489</v>
      </c>
      <c r="C611" t="s">
        <v>1490</v>
      </c>
      <c r="D611" s="83">
        <v>0.02</v>
      </c>
    </row>
    <row r="612" spans="2:4">
      <c r="B612" s="7" t="s">
        <v>1491</v>
      </c>
      <c r="C612" t="s">
        <v>1492</v>
      </c>
      <c r="D612" s="83">
        <v>0.02</v>
      </c>
    </row>
    <row r="613" spans="2:4">
      <c r="B613" s="7" t="s">
        <v>1493</v>
      </c>
      <c r="C613" t="s">
        <v>1494</v>
      </c>
      <c r="D613" s="83">
        <v>0.02</v>
      </c>
    </row>
    <row r="614" spans="2:4">
      <c r="B614" s="7" t="s">
        <v>1495</v>
      </c>
      <c r="C614" t="s">
        <v>1496</v>
      </c>
      <c r="D614" s="83">
        <v>0.02</v>
      </c>
    </row>
    <row r="615" spans="2:4">
      <c r="B615" s="7" t="s">
        <v>1497</v>
      </c>
      <c r="C615" t="s">
        <v>1496</v>
      </c>
      <c r="D615" s="83">
        <v>0.02</v>
      </c>
    </row>
    <row r="616" spans="2:4">
      <c r="B616" s="7" t="s">
        <v>1498</v>
      </c>
      <c r="C616" t="s">
        <v>1499</v>
      </c>
      <c r="D616" s="83">
        <v>0.02</v>
      </c>
    </row>
    <row r="617" spans="2:4">
      <c r="B617" s="7" t="s">
        <v>1500</v>
      </c>
      <c r="C617" t="s">
        <v>1501</v>
      </c>
      <c r="D617" s="83">
        <v>0.02</v>
      </c>
    </row>
    <row r="618" spans="2:4">
      <c r="B618" s="7" t="s">
        <v>1502</v>
      </c>
      <c r="C618" t="s">
        <v>1503</v>
      </c>
      <c r="D618" s="83">
        <v>0.02</v>
      </c>
    </row>
    <row r="619" spans="2:4">
      <c r="B619" s="7" t="s">
        <v>1504</v>
      </c>
      <c r="C619" t="s">
        <v>1505</v>
      </c>
      <c r="D619" s="83">
        <v>0.02</v>
      </c>
    </row>
    <row r="620" spans="2:4">
      <c r="B620" s="7" t="s">
        <v>1506</v>
      </c>
      <c r="C620" t="s">
        <v>1507</v>
      </c>
      <c r="D620" s="83">
        <v>0.02</v>
      </c>
    </row>
    <row r="621" spans="2:4">
      <c r="B621" s="7" t="s">
        <v>1508</v>
      </c>
      <c r="C621" t="s">
        <v>1509</v>
      </c>
      <c r="D621" s="83">
        <v>0.02</v>
      </c>
    </row>
    <row r="622" spans="2:4">
      <c r="B622" s="7" t="s">
        <v>1510</v>
      </c>
      <c r="C622" t="s">
        <v>1511</v>
      </c>
      <c r="D622" s="83">
        <v>0.02</v>
      </c>
    </row>
    <row r="623" spans="2:4">
      <c r="B623" s="7" t="s">
        <v>1512</v>
      </c>
      <c r="C623" t="s">
        <v>1513</v>
      </c>
      <c r="D623" s="83">
        <v>0.02</v>
      </c>
    </row>
    <row r="624" spans="2:4">
      <c r="B624" s="7" t="s">
        <v>1514</v>
      </c>
      <c r="C624" t="s">
        <v>1515</v>
      </c>
      <c r="D624" s="83">
        <v>0.02</v>
      </c>
    </row>
    <row r="625" spans="2:4">
      <c r="B625" s="7" t="s">
        <v>1516</v>
      </c>
      <c r="C625" t="s">
        <v>1517</v>
      </c>
      <c r="D625" s="83">
        <v>0.02</v>
      </c>
    </row>
    <row r="626" spans="2:4">
      <c r="B626" s="7" t="s">
        <v>1518</v>
      </c>
      <c r="C626" t="s">
        <v>1519</v>
      </c>
      <c r="D626" s="83">
        <v>0.02</v>
      </c>
    </row>
    <row r="627" spans="2:4">
      <c r="B627" s="7" t="s">
        <v>1520</v>
      </c>
      <c r="C627" t="s">
        <v>1521</v>
      </c>
      <c r="D627" s="83">
        <v>0.02</v>
      </c>
    </row>
    <row r="628" spans="2:4">
      <c r="B628" s="7" t="s">
        <v>1522</v>
      </c>
      <c r="C628" t="s">
        <v>1523</v>
      </c>
      <c r="D628" s="83">
        <v>0.02</v>
      </c>
    </row>
    <row r="629" spans="2:4">
      <c r="B629" s="7" t="s">
        <v>1524</v>
      </c>
      <c r="C629" t="s">
        <v>1525</v>
      </c>
      <c r="D629" s="83">
        <v>0.02</v>
      </c>
    </row>
    <row r="630" spans="2:4">
      <c r="B630" s="7" t="s">
        <v>1526</v>
      </c>
      <c r="C630" t="s">
        <v>1527</v>
      </c>
      <c r="D630" s="83">
        <v>0.02</v>
      </c>
    </row>
    <row r="631" spans="2:4">
      <c r="B631" s="7" t="s">
        <v>1528</v>
      </c>
      <c r="C631" t="s">
        <v>1529</v>
      </c>
      <c r="D631" s="83">
        <v>0.02</v>
      </c>
    </row>
    <row r="632" spans="2:4">
      <c r="B632" s="7" t="s">
        <v>1530</v>
      </c>
      <c r="C632" t="s">
        <v>1531</v>
      </c>
      <c r="D632" s="83">
        <v>0.02</v>
      </c>
    </row>
    <row r="633" spans="2:4">
      <c r="B633" s="7" t="s">
        <v>1532</v>
      </c>
      <c r="C633" t="s">
        <v>1533</v>
      </c>
      <c r="D633" s="83">
        <v>0.02</v>
      </c>
    </row>
    <row r="634" spans="2:4">
      <c r="B634" s="7" t="s">
        <v>1534</v>
      </c>
      <c r="C634" t="s">
        <v>1535</v>
      </c>
      <c r="D634" s="83">
        <v>0.02</v>
      </c>
    </row>
    <row r="635" spans="2:4">
      <c r="B635" s="7" t="s">
        <v>1536</v>
      </c>
      <c r="C635" t="s">
        <v>1537</v>
      </c>
      <c r="D635" s="83">
        <v>0.02</v>
      </c>
    </row>
    <row r="636" spans="2:4">
      <c r="B636" s="7" t="s">
        <v>1538</v>
      </c>
      <c r="C636" t="s">
        <v>1539</v>
      </c>
      <c r="D636" s="83">
        <v>0.02</v>
      </c>
    </row>
    <row r="637" spans="2:4">
      <c r="B637" s="7" t="s">
        <v>1540</v>
      </c>
      <c r="C637" t="s">
        <v>1541</v>
      </c>
      <c r="D637" s="83">
        <v>0.02</v>
      </c>
    </row>
    <row r="638" spans="2:4">
      <c r="B638" s="7" t="s">
        <v>1542</v>
      </c>
      <c r="C638" t="s">
        <v>1543</v>
      </c>
      <c r="D638" s="83">
        <v>0.02</v>
      </c>
    </row>
    <row r="639" spans="2:4">
      <c r="B639" s="7" t="s">
        <v>1544</v>
      </c>
      <c r="C639" t="s">
        <v>1545</v>
      </c>
      <c r="D639" s="83">
        <v>0.02</v>
      </c>
    </row>
    <row r="640" spans="2:4">
      <c r="B640" s="7" t="s">
        <v>1546</v>
      </c>
      <c r="C640" t="s">
        <v>1547</v>
      </c>
      <c r="D640" s="83">
        <v>0.02</v>
      </c>
    </row>
    <row r="641" spans="2:4">
      <c r="B641" s="7" t="s">
        <v>1548</v>
      </c>
      <c r="C641" t="s">
        <v>1549</v>
      </c>
      <c r="D641" s="83">
        <v>0.02</v>
      </c>
    </row>
    <row r="642" spans="2:4">
      <c r="B642" s="7" t="s">
        <v>1550</v>
      </c>
      <c r="C642" t="s">
        <v>1551</v>
      </c>
      <c r="D642" s="83">
        <v>0.02</v>
      </c>
    </row>
    <row r="643" spans="2:4">
      <c r="B643" s="7" t="s">
        <v>1552</v>
      </c>
      <c r="C643" t="s">
        <v>1553</v>
      </c>
      <c r="D643" s="83">
        <v>0.02</v>
      </c>
    </row>
    <row r="644" spans="2:4">
      <c r="B644" s="7" t="s">
        <v>1554</v>
      </c>
      <c r="C644" t="s">
        <v>1555</v>
      </c>
      <c r="D644" s="83">
        <v>0.02</v>
      </c>
    </row>
    <row r="645" spans="2:4">
      <c r="B645" s="7" t="s">
        <v>1556</v>
      </c>
      <c r="C645" t="s">
        <v>1557</v>
      </c>
      <c r="D645" s="83">
        <v>0.02</v>
      </c>
    </row>
    <row r="646" spans="2:4">
      <c r="B646" s="7" t="s">
        <v>1558</v>
      </c>
      <c r="C646" t="s">
        <v>1559</v>
      </c>
      <c r="D646" s="83">
        <v>0.02</v>
      </c>
    </row>
    <row r="647" spans="2:4">
      <c r="B647" s="7" t="s">
        <v>1560</v>
      </c>
      <c r="C647" t="s">
        <v>1561</v>
      </c>
      <c r="D647" s="83">
        <v>0.02</v>
      </c>
    </row>
    <row r="648" spans="2:4">
      <c r="B648" s="7" t="s">
        <v>1562</v>
      </c>
      <c r="C648" t="s">
        <v>1563</v>
      </c>
      <c r="D648" s="83">
        <v>0.02</v>
      </c>
    </row>
    <row r="649" spans="2:4">
      <c r="B649" s="7" t="s">
        <v>1564</v>
      </c>
      <c r="C649" t="s">
        <v>1565</v>
      </c>
      <c r="D649" s="83">
        <v>0.02</v>
      </c>
    </row>
    <row r="650" spans="2:4">
      <c r="B650" s="7" t="s">
        <v>1566</v>
      </c>
      <c r="C650" t="s">
        <v>1567</v>
      </c>
      <c r="D650" s="83">
        <v>0.02</v>
      </c>
    </row>
    <row r="651" spans="2:4">
      <c r="B651" s="7" t="s">
        <v>1568</v>
      </c>
      <c r="C651" t="s">
        <v>1569</v>
      </c>
      <c r="D651" s="83">
        <v>0.02</v>
      </c>
    </row>
    <row r="652" spans="2:4">
      <c r="B652" s="7" t="s">
        <v>1570</v>
      </c>
      <c r="C652" t="s">
        <v>1571</v>
      </c>
      <c r="D652" s="83">
        <v>0.02</v>
      </c>
    </row>
    <row r="653" spans="2:4">
      <c r="B653" s="7" t="s">
        <v>1572</v>
      </c>
      <c r="C653" t="s">
        <v>1573</v>
      </c>
      <c r="D653" s="83">
        <v>0.02</v>
      </c>
    </row>
    <row r="654" spans="2:4">
      <c r="B654" s="7" t="s">
        <v>1574</v>
      </c>
      <c r="C654" t="s">
        <v>1575</v>
      </c>
      <c r="D654" s="83">
        <v>0.02</v>
      </c>
    </row>
    <row r="655" spans="2:4">
      <c r="B655" s="7" t="s">
        <v>1576</v>
      </c>
      <c r="C655" t="s">
        <v>1577</v>
      </c>
      <c r="D655" s="83">
        <v>0.02</v>
      </c>
    </row>
    <row r="656" spans="2:4">
      <c r="B656" s="7" t="s">
        <v>1578</v>
      </c>
      <c r="C656" t="s">
        <v>1579</v>
      </c>
      <c r="D656" s="83">
        <v>0.02</v>
      </c>
    </row>
    <row r="657" spans="2:4">
      <c r="B657" s="7" t="s">
        <v>1580</v>
      </c>
      <c r="C657" t="s">
        <v>1581</v>
      </c>
      <c r="D657" s="83">
        <v>0.02</v>
      </c>
    </row>
    <row r="658" spans="2:4">
      <c r="B658" s="7" t="s">
        <v>1582</v>
      </c>
      <c r="C658" t="s">
        <v>1583</v>
      </c>
      <c r="D658" s="83">
        <v>0.08</v>
      </c>
    </row>
    <row r="659" spans="2:4">
      <c r="B659" s="7" t="s">
        <v>1584</v>
      </c>
      <c r="C659" t="s">
        <v>1585</v>
      </c>
      <c r="D659" s="83">
        <v>0.08</v>
      </c>
    </row>
    <row r="660" spans="2:4">
      <c r="B660" s="7" t="s">
        <v>1586</v>
      </c>
      <c r="C660" t="s">
        <v>1587</v>
      </c>
      <c r="D660" s="83">
        <v>0.08</v>
      </c>
    </row>
    <row r="661" spans="2:4">
      <c r="B661" s="7" t="s">
        <v>1588</v>
      </c>
      <c r="C661" t="s">
        <v>1589</v>
      </c>
      <c r="D661" s="83">
        <v>0.05</v>
      </c>
    </row>
    <row r="662" spans="2:4">
      <c r="B662" s="7" t="s">
        <v>1590</v>
      </c>
      <c r="C662" t="s">
        <v>1591</v>
      </c>
      <c r="D662" s="83">
        <v>0.05</v>
      </c>
    </row>
    <row r="663" spans="2:4">
      <c r="B663" s="7" t="s">
        <v>1592</v>
      </c>
      <c r="C663" t="s">
        <v>1593</v>
      </c>
      <c r="D663" s="83">
        <v>0.05</v>
      </c>
    </row>
    <row r="664" spans="2:4">
      <c r="B664" s="7" t="s">
        <v>1594</v>
      </c>
      <c r="C664" t="s">
        <v>1595</v>
      </c>
      <c r="D664" s="83">
        <v>0.08</v>
      </c>
    </row>
    <row r="665" spans="2:4">
      <c r="B665" s="7" t="s">
        <v>1596</v>
      </c>
      <c r="C665" t="s">
        <v>1597</v>
      </c>
      <c r="D665" s="83">
        <v>0.08</v>
      </c>
    </row>
    <row r="666" spans="2:4">
      <c r="B666" s="7" t="s">
        <v>1598</v>
      </c>
      <c r="C666" t="s">
        <v>1599</v>
      </c>
      <c r="D666" s="83">
        <v>0.08</v>
      </c>
    </row>
    <row r="667" spans="2:4">
      <c r="B667" s="7" t="s">
        <v>1600</v>
      </c>
      <c r="C667" t="s">
        <v>1601</v>
      </c>
      <c r="D667" s="83">
        <v>0.08</v>
      </c>
    </row>
    <row r="668" spans="2:4">
      <c r="B668" s="7" t="s">
        <v>1602</v>
      </c>
      <c r="C668" t="s">
        <v>1603</v>
      </c>
      <c r="D668" s="83">
        <v>0.08</v>
      </c>
    </row>
    <row r="669" spans="2:4">
      <c r="B669" s="7" t="s">
        <v>1604</v>
      </c>
      <c r="C669" t="s">
        <v>1605</v>
      </c>
      <c r="D669" s="83">
        <v>0.08</v>
      </c>
    </row>
    <row r="670" spans="2:4">
      <c r="B670" s="7" t="s">
        <v>1606</v>
      </c>
      <c r="C670" t="s">
        <v>1607</v>
      </c>
      <c r="D670" s="83">
        <v>0.08</v>
      </c>
    </row>
    <row r="671" spans="2:4">
      <c r="B671" s="7" t="s">
        <v>1608</v>
      </c>
      <c r="C671" t="s">
        <v>1609</v>
      </c>
      <c r="D671" s="83">
        <v>0.08</v>
      </c>
    </row>
    <row r="672" spans="2:4">
      <c r="B672" s="7" t="s">
        <v>1610</v>
      </c>
      <c r="C672" t="s">
        <v>1611</v>
      </c>
      <c r="D672" s="83">
        <v>0.05</v>
      </c>
    </row>
    <row r="673" spans="2:4">
      <c r="B673" s="7" t="s">
        <v>1612</v>
      </c>
      <c r="C673" t="s">
        <v>1613</v>
      </c>
      <c r="D673" s="83">
        <v>0.05</v>
      </c>
    </row>
    <row r="674" spans="2:4">
      <c r="B674" s="7" t="s">
        <v>1614</v>
      </c>
      <c r="C674" t="s">
        <v>1615</v>
      </c>
      <c r="D674" s="83">
        <v>0.08</v>
      </c>
    </row>
    <row r="675" spans="2:4">
      <c r="B675" s="7" t="s">
        <v>1616</v>
      </c>
      <c r="C675" t="s">
        <v>1617</v>
      </c>
      <c r="D675" s="83">
        <v>0.05</v>
      </c>
    </row>
    <row r="676" spans="2:4">
      <c r="B676" s="7" t="s">
        <v>1618</v>
      </c>
      <c r="C676" t="s">
        <v>1619</v>
      </c>
      <c r="D676" s="83">
        <v>0.08</v>
      </c>
    </row>
    <row r="677" spans="2:4">
      <c r="B677" s="7" t="s">
        <v>1620</v>
      </c>
      <c r="C677" t="s">
        <v>1621</v>
      </c>
      <c r="D677" s="83">
        <v>0.08</v>
      </c>
    </row>
    <row r="678" spans="2:4">
      <c r="B678" s="7" t="s">
        <v>1622</v>
      </c>
      <c r="C678" t="s">
        <v>1623</v>
      </c>
      <c r="D678" s="83">
        <v>0.08</v>
      </c>
    </row>
    <row r="679" spans="2:4">
      <c r="B679" s="7" t="s">
        <v>1624</v>
      </c>
      <c r="C679" t="s">
        <v>1625</v>
      </c>
      <c r="D679" s="83">
        <v>0.08</v>
      </c>
    </row>
    <row r="680" spans="2:4">
      <c r="B680" s="7" t="s">
        <v>1626</v>
      </c>
      <c r="C680" t="s">
        <v>1627</v>
      </c>
      <c r="D680" s="83">
        <v>0.08</v>
      </c>
    </row>
    <row r="681" spans="2:4">
      <c r="B681" s="7" t="s">
        <v>1628</v>
      </c>
      <c r="C681" t="s">
        <v>1629</v>
      </c>
      <c r="D681" s="83">
        <v>0.08</v>
      </c>
    </row>
    <row r="682" spans="2:4">
      <c r="B682" s="7" t="s">
        <v>1630</v>
      </c>
      <c r="C682" t="s">
        <v>1631</v>
      </c>
      <c r="D682" s="83">
        <v>0.08</v>
      </c>
    </row>
    <row r="683" spans="2:4">
      <c r="B683" s="7" t="s">
        <v>1632</v>
      </c>
      <c r="C683" t="s">
        <v>1633</v>
      </c>
      <c r="D683" s="83">
        <v>0.08</v>
      </c>
    </row>
    <row r="684" spans="2:4">
      <c r="B684" s="7" t="s">
        <v>1634</v>
      </c>
      <c r="C684" t="s">
        <v>1635</v>
      </c>
      <c r="D684" s="83">
        <v>0.1</v>
      </c>
    </row>
    <row r="685" spans="2:4">
      <c r="B685" s="7" t="s">
        <v>1636</v>
      </c>
      <c r="C685" t="s">
        <v>1637</v>
      </c>
      <c r="D685" s="83">
        <v>0.1</v>
      </c>
    </row>
    <row r="686" spans="2:4">
      <c r="B686" s="7" t="s">
        <v>1638</v>
      </c>
      <c r="C686" t="s">
        <v>1639</v>
      </c>
      <c r="D686" s="83">
        <v>0.35</v>
      </c>
    </row>
    <row r="687" spans="2:4">
      <c r="B687" s="7" t="s">
        <v>1640</v>
      </c>
      <c r="C687" t="s">
        <v>1641</v>
      </c>
      <c r="D687" s="83">
        <v>0.35</v>
      </c>
    </row>
    <row r="688" spans="2:4">
      <c r="B688" s="7" t="s">
        <v>1642</v>
      </c>
      <c r="C688" t="s">
        <v>1643</v>
      </c>
      <c r="D688" s="83">
        <v>0.35</v>
      </c>
    </row>
    <row r="689" spans="2:4">
      <c r="B689" s="7" t="s">
        <v>1644</v>
      </c>
      <c r="C689" t="s">
        <v>1645</v>
      </c>
      <c r="D689" s="83">
        <v>0.35</v>
      </c>
    </row>
  </sheetData>
  <autoFilter ref="B15:D689" xr:uid="{B69EFA8F-E553-401D-8E8E-95D5EF09A114}">
    <sortState xmlns:xlrd2="http://schemas.microsoft.com/office/spreadsheetml/2017/richdata2" ref="B16:D689">
      <sortCondition ref="C15:C689"/>
    </sortState>
  </autoFilter>
  <mergeCells count="1">
    <mergeCell ref="B14:D14"/>
  </mergeCells>
  <hyperlinks>
    <hyperlink ref="A1" location="Summary!A1" display="Summary!A1" xr:uid="{997E9206-82DF-4C67-B79A-EABB5EB2339F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A71B6-5C8C-4A8A-A000-A37C23FE203A}">
  <sheetPr>
    <tabColor rgb="FF92B954"/>
  </sheetPr>
  <dimension ref="A1:J45"/>
  <sheetViews>
    <sheetView workbookViewId="0"/>
  </sheetViews>
  <sheetFormatPr defaultRowHeight="15"/>
  <cols>
    <col min="1" max="1" width="5.7109375" customWidth="1"/>
    <col min="2" max="2" width="10.85546875" bestFit="1" customWidth="1"/>
    <col min="3" max="3" width="33.85546875" bestFit="1" customWidth="1"/>
  </cols>
  <sheetData>
    <row r="1" spans="1:10">
      <c r="A1" s="108" t="e" vm="1">
        <v>#VALUE!</v>
      </c>
    </row>
    <row r="2" spans="1:10">
      <c r="B2" s="46" t="s">
        <v>166</v>
      </c>
      <c r="C2" s="37"/>
    </row>
    <row r="3" spans="1:10">
      <c r="B3" s="47" t="s">
        <v>167</v>
      </c>
      <c r="C3" s="48" t="s">
        <v>1646</v>
      </c>
      <c r="D3" s="171" t="e" vm="9">
        <v>#VALUE!</v>
      </c>
    </row>
    <row r="4" spans="1:10">
      <c r="B4" s="47" t="s">
        <v>169</v>
      </c>
      <c r="C4" s="49" t="s">
        <v>1647</v>
      </c>
      <c r="D4" s="171"/>
    </row>
    <row r="5" spans="1:10">
      <c r="B5" s="47" t="s">
        <v>171</v>
      </c>
      <c r="C5" s="50">
        <v>4373439217</v>
      </c>
      <c r="D5" s="171"/>
    </row>
    <row r="6" spans="1:10">
      <c r="C6" s="37"/>
      <c r="J6" s="103"/>
    </row>
    <row r="7" spans="1:10">
      <c r="B7" s="64" t="s">
        <v>6</v>
      </c>
      <c r="C7" s="65" t="s">
        <v>1648</v>
      </c>
      <c r="D7" s="2"/>
      <c r="J7" s="103"/>
    </row>
    <row r="8" spans="1:10" ht="5.0999999999999996" customHeight="1">
      <c r="C8" s="37"/>
      <c r="J8" s="103"/>
    </row>
    <row r="9" spans="1:10">
      <c r="B9" s="66" t="s">
        <v>175</v>
      </c>
      <c r="C9" s="170" t="s">
        <v>1649</v>
      </c>
      <c r="D9" s="170"/>
      <c r="E9" s="170"/>
      <c r="F9" s="170"/>
      <c r="J9" s="103"/>
    </row>
    <row r="10" spans="1:10">
      <c r="B10" s="28"/>
      <c r="C10" s="170" t="s">
        <v>1650</v>
      </c>
      <c r="D10" s="170"/>
      <c r="E10" s="170"/>
      <c r="F10" s="170"/>
      <c r="J10" s="103"/>
    </row>
    <row r="11" spans="1:10">
      <c r="B11" s="28"/>
      <c r="C11" s="170" t="s">
        <v>1651</v>
      </c>
      <c r="D11" s="170"/>
      <c r="E11" s="170"/>
      <c r="F11" s="170"/>
      <c r="J11" s="103"/>
    </row>
    <row r="12" spans="1:10">
      <c r="B12" s="28"/>
      <c r="C12" s="65"/>
      <c r="D12" s="65"/>
      <c r="E12" s="65"/>
      <c r="F12" s="65"/>
      <c r="J12" s="103"/>
    </row>
    <row r="13" spans="1:10">
      <c r="B13" s="28"/>
      <c r="C13" s="65" t="s">
        <v>1652</v>
      </c>
      <c r="D13" s="65"/>
      <c r="E13" s="65"/>
      <c r="F13" s="65"/>
      <c r="J13" s="103"/>
    </row>
    <row r="14" spans="1:10">
      <c r="B14" s="28"/>
      <c r="C14" s="65" t="s">
        <v>1653</v>
      </c>
      <c r="D14" s="65"/>
      <c r="E14" s="65"/>
      <c r="F14" s="65"/>
      <c r="J14" s="103"/>
    </row>
    <row r="15" spans="1:10">
      <c r="B15" s="28"/>
      <c r="C15" s="65"/>
      <c r="D15" s="65"/>
      <c r="E15" s="65"/>
      <c r="F15" s="65"/>
      <c r="H15" t="s">
        <v>1654</v>
      </c>
      <c r="J15" s="103"/>
    </row>
    <row r="16" spans="1:10">
      <c r="B16" s="28"/>
      <c r="C16" s="65" t="s">
        <v>111</v>
      </c>
      <c r="D16" s="65"/>
      <c r="E16" s="65"/>
      <c r="F16" s="65"/>
      <c r="H16" t="s">
        <v>1655</v>
      </c>
      <c r="J16" s="103"/>
    </row>
    <row r="17" spans="2:10">
      <c r="B17" s="28"/>
      <c r="C17" s="65" t="s">
        <v>1656</v>
      </c>
      <c r="D17" s="65"/>
      <c r="E17" s="65"/>
      <c r="F17" s="65"/>
      <c r="H17" t="s">
        <v>1657</v>
      </c>
      <c r="J17" s="103"/>
    </row>
    <row r="18" spans="2:10">
      <c r="B18" s="28"/>
      <c r="C18" s="65" t="s">
        <v>1658</v>
      </c>
      <c r="D18" s="65"/>
      <c r="E18" s="65"/>
      <c r="F18" s="65"/>
      <c r="H18" t="s">
        <v>1659</v>
      </c>
      <c r="J18" s="103"/>
    </row>
    <row r="19" spans="2:10">
      <c r="B19" s="28"/>
      <c r="C19" s="65" t="s">
        <v>1660</v>
      </c>
      <c r="D19" s="65"/>
      <c r="E19" s="65"/>
      <c r="F19" s="65"/>
      <c r="J19" s="103"/>
    </row>
    <row r="20" spans="2:10">
      <c r="B20" s="28"/>
      <c r="C20" s="65" t="s">
        <v>1661</v>
      </c>
      <c r="D20" s="65"/>
      <c r="E20" s="65"/>
      <c r="F20" s="65"/>
      <c r="J20" s="103"/>
    </row>
    <row r="21" spans="2:10">
      <c r="B21" s="28"/>
      <c r="C21" s="65"/>
      <c r="D21" s="65"/>
      <c r="E21" s="65"/>
      <c r="F21" s="65"/>
      <c r="J21" s="103"/>
    </row>
    <row r="22" spans="2:10">
      <c r="B22" s="28"/>
      <c r="C22" s="65" t="s">
        <v>1662</v>
      </c>
      <c r="D22" s="65"/>
      <c r="E22" s="65"/>
      <c r="F22" s="65"/>
      <c r="J22" s="103"/>
    </row>
    <row r="23" spans="2:10" ht="5.0999999999999996" customHeight="1">
      <c r="B23" s="27"/>
      <c r="C23" s="37"/>
      <c r="J23" s="103"/>
    </row>
    <row r="24" spans="2:10">
      <c r="B24" s="66" t="s">
        <v>184</v>
      </c>
      <c r="C24" s="65" t="s">
        <v>1663</v>
      </c>
      <c r="J24" s="103"/>
    </row>
    <row r="25" spans="2:10">
      <c r="B25" s="28"/>
      <c r="C25" s="65" t="s">
        <v>1664</v>
      </c>
    </row>
    <row r="26" spans="2:10">
      <c r="C26" s="65" t="s">
        <v>91</v>
      </c>
    </row>
    <row r="27" spans="2:10">
      <c r="C27" s="37"/>
    </row>
    <row r="28" spans="2:10">
      <c r="B28" s="45" t="s">
        <v>190</v>
      </c>
      <c r="C28" s="37"/>
    </row>
    <row r="29" spans="2:10">
      <c r="B29" s="57" t="s">
        <v>191</v>
      </c>
      <c r="C29" s="172" t="s">
        <v>1665</v>
      </c>
      <c r="D29" s="172"/>
    </row>
    <row r="30" spans="2:10" ht="30.75" customHeight="1">
      <c r="B30" s="62" t="s">
        <v>193</v>
      </c>
      <c r="C30" s="173" t="s">
        <v>1666</v>
      </c>
      <c r="D30" s="172"/>
    </row>
    <row r="31" spans="2:10">
      <c r="B31" s="57" t="s">
        <v>195</v>
      </c>
      <c r="C31" s="172" t="s">
        <v>1646</v>
      </c>
      <c r="D31" s="172"/>
    </row>
    <row r="32" spans="2:10">
      <c r="B32" s="58" t="s">
        <v>169</v>
      </c>
      <c r="C32" s="174" t="s">
        <v>1647</v>
      </c>
      <c r="D32" s="174"/>
    </row>
    <row r="33" spans="2:4">
      <c r="B33" s="58" t="s">
        <v>196</v>
      </c>
      <c r="C33" s="169">
        <v>4373439217</v>
      </c>
      <c r="D33" s="169"/>
    </row>
    <row r="34" spans="2:4" ht="5.0999999999999996" customHeight="1">
      <c r="C34" s="37"/>
    </row>
    <row r="35" spans="2:4">
      <c r="B35" s="57" t="s">
        <v>197</v>
      </c>
      <c r="C35" s="43" t="s">
        <v>198</v>
      </c>
    </row>
    <row r="36" spans="2:4" ht="5.0999999999999996" customHeight="1">
      <c r="B36" s="27"/>
    </row>
    <row r="37" spans="2:4">
      <c r="B37" s="57" t="s">
        <v>6</v>
      </c>
      <c r="C37" s="43" t="s">
        <v>12</v>
      </c>
    </row>
    <row r="38" spans="2:4" ht="5.0999999999999996" customHeight="1"/>
    <row r="39" spans="2:4">
      <c r="B39" s="57" t="s">
        <v>1667</v>
      </c>
      <c r="C39" s="43" t="s">
        <v>1668</v>
      </c>
    </row>
    <row r="41" spans="2:4">
      <c r="C41" t="s">
        <v>1669</v>
      </c>
    </row>
    <row r="42" spans="2:4">
      <c r="C42" t="s">
        <v>1670</v>
      </c>
    </row>
    <row r="43" spans="2:4">
      <c r="C43" t="s">
        <v>1671</v>
      </c>
    </row>
    <row r="45" spans="2:4">
      <c r="C45" t="s">
        <v>1672</v>
      </c>
    </row>
  </sheetData>
  <mergeCells count="9">
    <mergeCell ref="C33:D33"/>
    <mergeCell ref="C10:F10"/>
    <mergeCell ref="C11:F11"/>
    <mergeCell ref="D3:D5"/>
    <mergeCell ref="C9:F9"/>
    <mergeCell ref="C29:D29"/>
    <mergeCell ref="C30:D30"/>
    <mergeCell ref="C31:D31"/>
    <mergeCell ref="C32:D32"/>
  </mergeCells>
  <hyperlinks>
    <hyperlink ref="C4" r:id="rId1" xr:uid="{52CA935E-56D1-417D-A69A-68FD0C12A62C}"/>
    <hyperlink ref="C32" r:id="rId2" xr:uid="{5823CD8D-8947-4E19-8FC3-1D24BD2EF9E2}"/>
    <hyperlink ref="A1" location="Summary!A1" display="Summary!A1" xr:uid="{9A721938-0A04-4AF0-BD2E-37FBF63A627D}"/>
  </hyperlinks>
  <pageMargins left="0.7" right="0.7" top="0.75" bottom="0.75" header="0.3" footer="0.3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36C99-C3BB-414E-B8E7-66BC9913FABF}">
  <sheetPr>
    <tabColor theme="1"/>
  </sheetPr>
  <dimension ref="A1:F70"/>
  <sheetViews>
    <sheetView topLeftCell="A37" workbookViewId="0">
      <selection activeCell="C51" sqref="C51"/>
    </sheetView>
  </sheetViews>
  <sheetFormatPr defaultRowHeight="15"/>
  <cols>
    <col min="1" max="1" width="5.7109375" customWidth="1"/>
    <col min="2" max="2" width="10.85546875" bestFit="1" customWidth="1"/>
    <col min="3" max="3" width="35" bestFit="1" customWidth="1"/>
  </cols>
  <sheetData>
    <row r="1" spans="1:6">
      <c r="A1" s="108" t="e" vm="1">
        <v>#VALUE!</v>
      </c>
    </row>
    <row r="2" spans="1:6">
      <c r="B2" s="46" t="s">
        <v>166</v>
      </c>
      <c r="C2" s="37"/>
      <c r="D2" s="7"/>
    </row>
    <row r="3" spans="1:6">
      <c r="B3" s="47" t="s">
        <v>167</v>
      </c>
      <c r="C3" s="48" t="s">
        <v>1673</v>
      </c>
      <c r="D3" s="171" t="e" vm="10">
        <v>#VALUE!</v>
      </c>
    </row>
    <row r="4" spans="1:6">
      <c r="B4" s="47" t="s">
        <v>169</v>
      </c>
      <c r="C4" s="49" t="s">
        <v>1674</v>
      </c>
      <c r="D4" s="171"/>
    </row>
    <row r="5" spans="1:6">
      <c r="B5" s="47" t="s">
        <v>171</v>
      </c>
      <c r="C5" s="50"/>
      <c r="D5" s="171"/>
    </row>
    <row r="6" spans="1:6" ht="5.25" customHeight="1">
      <c r="B6" s="28"/>
      <c r="C6" s="38"/>
      <c r="D6" s="7"/>
    </row>
    <row r="7" spans="1:6">
      <c r="B7" s="46" t="s">
        <v>166</v>
      </c>
      <c r="C7" s="37"/>
    </row>
    <row r="8" spans="1:6">
      <c r="B8" s="47" t="s">
        <v>167</v>
      </c>
      <c r="C8" s="48" t="s">
        <v>1675</v>
      </c>
      <c r="D8" s="171" t="e" vm="11">
        <v>#VALUE!</v>
      </c>
    </row>
    <row r="9" spans="1:6">
      <c r="B9" s="47" t="s">
        <v>169</v>
      </c>
      <c r="C9" s="49" t="s">
        <v>1676</v>
      </c>
      <c r="D9" s="171"/>
    </row>
    <row r="10" spans="1:6">
      <c r="B10" s="47" t="s">
        <v>171</v>
      </c>
      <c r="C10" s="50"/>
      <c r="D10" s="171"/>
    </row>
    <row r="11" spans="1:6" ht="3" customHeight="1">
      <c r="B11" s="28"/>
      <c r="C11" s="38"/>
      <c r="D11" s="7"/>
    </row>
    <row r="12" spans="1:6">
      <c r="C12" s="37"/>
    </row>
    <row r="13" spans="1:6">
      <c r="B13" s="64" t="s">
        <v>6</v>
      </c>
      <c r="C13" s="65" t="s">
        <v>7</v>
      </c>
    </row>
    <row r="14" spans="1:6" ht="5.0999999999999996" customHeight="1">
      <c r="C14" s="37"/>
    </row>
    <row r="15" spans="1:6">
      <c r="B15" s="66" t="s">
        <v>175</v>
      </c>
      <c r="C15" s="170" t="s">
        <v>1677</v>
      </c>
      <c r="D15" s="170"/>
      <c r="E15" s="170"/>
      <c r="F15" s="170"/>
    </row>
    <row r="16" spans="1:6">
      <c r="B16" s="66"/>
      <c r="C16" s="65" t="s">
        <v>1678</v>
      </c>
      <c r="D16" s="65"/>
      <c r="E16" s="65"/>
      <c r="F16" s="65"/>
    </row>
    <row r="17" spans="2:6">
      <c r="B17" s="66"/>
      <c r="C17" s="65" t="s">
        <v>1679</v>
      </c>
      <c r="D17" s="65"/>
      <c r="E17" s="65"/>
      <c r="F17" s="65"/>
    </row>
    <row r="18" spans="2:6">
      <c r="B18" s="66"/>
      <c r="C18" s="65" t="s">
        <v>1680</v>
      </c>
      <c r="D18" s="65"/>
      <c r="E18" s="65"/>
      <c r="F18" s="65"/>
    </row>
    <row r="19" spans="2:6">
      <c r="B19" s="66"/>
      <c r="C19" s="110"/>
      <c r="D19" s="65"/>
      <c r="E19" s="65"/>
      <c r="F19" s="65"/>
    </row>
    <row r="20" spans="2:6">
      <c r="B20" s="66"/>
      <c r="C20" s="114" t="s">
        <v>1681</v>
      </c>
      <c r="D20" s="65"/>
      <c r="E20" s="65"/>
      <c r="F20" s="65"/>
    </row>
    <row r="21" spans="2:6">
      <c r="B21" s="66"/>
      <c r="C21" s="65"/>
      <c r="D21" s="65"/>
      <c r="E21" s="65"/>
      <c r="F21" s="65"/>
    </row>
    <row r="22" spans="2:6">
      <c r="B22" s="66"/>
      <c r="C22" s="155" t="s">
        <v>1682</v>
      </c>
      <c r="D22" s="65"/>
      <c r="E22" s="65"/>
      <c r="F22" s="65"/>
    </row>
    <row r="23" spans="2:6">
      <c r="B23" s="66"/>
      <c r="C23" s="153" t="s">
        <v>1683</v>
      </c>
      <c r="D23" s="65"/>
      <c r="E23" s="65"/>
      <c r="F23" s="65"/>
    </row>
    <row r="24" spans="2:6">
      <c r="B24" s="66"/>
      <c r="C24" s="154" t="s">
        <v>1684</v>
      </c>
      <c r="D24" s="65"/>
      <c r="E24" s="65"/>
      <c r="F24" s="65"/>
    </row>
    <row r="25" spans="2:6">
      <c r="B25" s="66"/>
      <c r="C25" s="153" t="s">
        <v>1685</v>
      </c>
      <c r="D25" s="65"/>
      <c r="E25" s="65"/>
      <c r="F25" s="65"/>
    </row>
    <row r="26" spans="2:6">
      <c r="B26" s="66"/>
      <c r="C26" s="153" t="s">
        <v>1686</v>
      </c>
      <c r="D26" s="65"/>
      <c r="E26" s="65"/>
      <c r="F26" s="65"/>
    </row>
    <row r="27" spans="2:6">
      <c r="B27" s="66"/>
      <c r="C27" s="153"/>
      <c r="D27" s="65"/>
      <c r="E27" s="65"/>
      <c r="F27" s="65"/>
    </row>
    <row r="28" spans="2:6">
      <c r="B28" s="66"/>
      <c r="C28" s="156" t="s">
        <v>82</v>
      </c>
      <c r="D28" s="65"/>
      <c r="E28" s="65"/>
      <c r="F28" s="65"/>
    </row>
    <row r="29" spans="2:6">
      <c r="B29" s="66"/>
      <c r="C29" s="153" t="s">
        <v>1687</v>
      </c>
      <c r="D29" s="65"/>
      <c r="E29" s="65"/>
      <c r="F29" s="65"/>
    </row>
    <row r="30" spans="2:6">
      <c r="B30" s="66"/>
      <c r="C30" s="154" t="s">
        <v>1688</v>
      </c>
      <c r="D30" s="65"/>
      <c r="E30" s="65"/>
      <c r="F30" s="65"/>
    </row>
    <row r="31" spans="2:6">
      <c r="B31" s="66"/>
      <c r="C31" s="153" t="s">
        <v>1689</v>
      </c>
      <c r="D31" s="118"/>
      <c r="E31" s="118"/>
      <c r="F31" s="118"/>
    </row>
    <row r="32" spans="2:6">
      <c r="B32" s="66"/>
      <c r="C32" s="112" t="s">
        <v>1690</v>
      </c>
      <c r="D32" s="65"/>
      <c r="E32" s="65"/>
      <c r="F32" s="65"/>
    </row>
    <row r="33" spans="2:6">
      <c r="B33" s="66"/>
      <c r="C33" s="112" t="s">
        <v>1691</v>
      </c>
      <c r="D33" s="65"/>
      <c r="E33" s="65"/>
      <c r="F33" s="65"/>
    </row>
    <row r="34" spans="2:6">
      <c r="B34" s="66"/>
      <c r="C34" s="112"/>
      <c r="D34" s="65"/>
      <c r="E34" s="65"/>
      <c r="F34" s="65"/>
    </row>
    <row r="35" spans="2:6" ht="348.75" customHeight="1">
      <c r="B35" s="66"/>
      <c r="C35" s="112" t="e" vm="12">
        <v>#VALUE!</v>
      </c>
      <c r="D35" s="65"/>
      <c r="E35" s="65"/>
      <c r="F35" s="65"/>
    </row>
    <row r="36" spans="2:6" ht="378" customHeight="1">
      <c r="B36" s="66"/>
      <c r="C36" s="112" t="e" vm="13">
        <v>#VALUE!</v>
      </c>
      <c r="D36" s="65"/>
      <c r="E36" s="65"/>
      <c r="F36" s="65"/>
    </row>
    <row r="37" spans="2:6" ht="346.5" customHeight="1">
      <c r="B37" s="66"/>
      <c r="C37" s="112" t="e" vm="14">
        <v>#VALUE!</v>
      </c>
      <c r="D37" s="65"/>
      <c r="E37" s="65"/>
      <c r="F37" s="65"/>
    </row>
    <row r="38" spans="2:6">
      <c r="B38" s="66"/>
      <c r="C38" s="112"/>
      <c r="D38" s="65"/>
      <c r="E38" s="65"/>
      <c r="F38" s="65"/>
    </row>
    <row r="39" spans="2:6">
      <c r="B39" s="66"/>
      <c r="C39" s="112" t="s">
        <v>1692</v>
      </c>
      <c r="D39" s="65"/>
      <c r="E39" s="65"/>
      <c r="F39" s="65"/>
    </row>
    <row r="40" spans="2:6">
      <c r="B40" s="66"/>
      <c r="C40" s="65" t="s">
        <v>1693</v>
      </c>
      <c r="D40" s="65"/>
      <c r="E40" s="65"/>
      <c r="F40" s="65"/>
    </row>
    <row r="41" spans="2:6">
      <c r="B41" s="66"/>
      <c r="C41" s="65" t="s">
        <v>1694</v>
      </c>
      <c r="D41" s="65"/>
      <c r="E41" s="65"/>
      <c r="F41" s="65"/>
    </row>
    <row r="42" spans="2:6">
      <c r="B42" s="66"/>
      <c r="C42" s="65" t="s">
        <v>1695</v>
      </c>
      <c r="D42" s="65"/>
      <c r="E42" s="65"/>
      <c r="F42" s="65"/>
    </row>
    <row r="43" spans="2:6">
      <c r="B43" s="66"/>
      <c r="C43" s="65" t="s">
        <v>1696</v>
      </c>
      <c r="D43" s="65"/>
      <c r="E43" s="65"/>
      <c r="F43" s="65"/>
    </row>
    <row r="44" spans="2:6">
      <c r="B44" s="66"/>
      <c r="C44" s="65"/>
      <c r="D44" s="65"/>
      <c r="E44" s="65"/>
      <c r="F44" s="65"/>
    </row>
    <row r="45" spans="2:6">
      <c r="B45" s="66"/>
      <c r="C45" s="65" t="s">
        <v>1697</v>
      </c>
      <c r="D45" s="65"/>
      <c r="E45" s="65"/>
      <c r="F45" s="65"/>
    </row>
    <row r="46" spans="2:6">
      <c r="B46" s="66"/>
      <c r="C46" s="65"/>
      <c r="D46" s="65"/>
      <c r="E46" s="65"/>
      <c r="F46" s="65"/>
    </row>
    <row r="47" spans="2:6">
      <c r="B47" s="66"/>
      <c r="C47" s="65" t="s">
        <v>1698</v>
      </c>
      <c r="D47" s="65"/>
      <c r="E47" s="65"/>
      <c r="F47" s="65"/>
    </row>
    <row r="48" spans="2:6">
      <c r="B48" s="66"/>
      <c r="C48" s="65"/>
      <c r="D48" s="65"/>
      <c r="E48" s="65"/>
      <c r="F48" s="65"/>
    </row>
    <row r="49" spans="2:6">
      <c r="B49" s="66"/>
      <c r="C49" s="65" t="s">
        <v>1699</v>
      </c>
      <c r="D49" s="65"/>
      <c r="E49" s="65"/>
      <c r="F49" s="65"/>
    </row>
    <row r="50" spans="2:6">
      <c r="B50" s="66"/>
      <c r="C50" s="65"/>
      <c r="D50" s="65"/>
      <c r="E50" s="65"/>
      <c r="F50" s="65"/>
    </row>
    <row r="51" spans="2:6">
      <c r="B51" s="66"/>
      <c r="C51" s="65" t="s">
        <v>1700</v>
      </c>
      <c r="D51" s="65"/>
      <c r="E51" s="65"/>
      <c r="F51" s="65"/>
    </row>
    <row r="52" spans="2:6">
      <c r="B52" s="66"/>
      <c r="C52" s="65"/>
      <c r="D52" s="65"/>
      <c r="E52" s="65"/>
      <c r="F52" s="65"/>
    </row>
    <row r="53" spans="2:6">
      <c r="B53" s="66"/>
      <c r="C53" s="65"/>
      <c r="D53" s="65"/>
      <c r="E53" s="65"/>
      <c r="F53" s="65"/>
    </row>
    <row r="54" spans="2:6" ht="5.0999999999999996" customHeight="1">
      <c r="B54" s="27"/>
      <c r="C54" s="37"/>
    </row>
    <row r="55" spans="2:6">
      <c r="B55" s="66" t="s">
        <v>184</v>
      </c>
      <c r="C55" s="65" t="s">
        <v>1701</v>
      </c>
    </row>
    <row r="56" spans="2:6">
      <c r="B56" s="28"/>
      <c r="C56" s="65" t="s">
        <v>1702</v>
      </c>
    </row>
    <row r="57" spans="2:6">
      <c r="B57" s="28"/>
      <c r="C57" s="65" t="s">
        <v>82</v>
      </c>
    </row>
    <row r="58" spans="2:6">
      <c r="C58" s="65" t="s">
        <v>1703</v>
      </c>
    </row>
    <row r="59" spans="2:6">
      <c r="C59" s="65" t="s">
        <v>1704</v>
      </c>
    </row>
    <row r="60" spans="2:6">
      <c r="C60" s="37"/>
    </row>
    <row r="61" spans="2:6">
      <c r="B61" s="45" t="s">
        <v>190</v>
      </c>
      <c r="C61" s="37"/>
    </row>
    <row r="62" spans="2:6">
      <c r="B62" s="57" t="s">
        <v>191</v>
      </c>
      <c r="C62" s="172"/>
      <c r="D62" s="172"/>
      <c r="F62" t="s">
        <v>1705</v>
      </c>
    </row>
    <row r="63" spans="2:6">
      <c r="B63" s="62" t="s">
        <v>193</v>
      </c>
      <c r="C63" s="173"/>
      <c r="D63" s="172"/>
    </row>
    <row r="64" spans="2:6">
      <c r="B64" s="57" t="s">
        <v>195</v>
      </c>
      <c r="C64" s="172"/>
      <c r="D64" s="172"/>
    </row>
    <row r="65" spans="2:4">
      <c r="B65" s="58" t="s">
        <v>169</v>
      </c>
      <c r="C65" s="174"/>
      <c r="D65" s="174"/>
    </row>
    <row r="66" spans="2:4">
      <c r="B66" s="58" t="s">
        <v>196</v>
      </c>
      <c r="C66" s="169"/>
      <c r="D66" s="169"/>
    </row>
    <row r="67" spans="2:4" ht="5.0999999999999996" customHeight="1">
      <c r="C67" s="37"/>
    </row>
    <row r="68" spans="2:4">
      <c r="B68" s="57" t="s">
        <v>197</v>
      </c>
      <c r="C68" s="43"/>
    </row>
    <row r="69" spans="2:4" ht="5.0999999999999996" customHeight="1">
      <c r="B69" s="27"/>
    </row>
    <row r="70" spans="2:4">
      <c r="B70" s="57" t="s">
        <v>6</v>
      </c>
      <c r="C70" s="43"/>
    </row>
  </sheetData>
  <mergeCells count="8">
    <mergeCell ref="C66:D66"/>
    <mergeCell ref="D3:D5"/>
    <mergeCell ref="D8:D10"/>
    <mergeCell ref="C15:F15"/>
    <mergeCell ref="C62:D62"/>
    <mergeCell ref="C63:D63"/>
    <mergeCell ref="C64:D64"/>
    <mergeCell ref="C65:D65"/>
  </mergeCells>
  <hyperlinks>
    <hyperlink ref="A1" location="Summary!A1" display="Summary!A1" xr:uid="{4B5DCA25-7782-4394-A8AE-353F3BE1B889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6A4DE-8101-4F6C-8110-D4B85DE09770}">
  <sheetPr>
    <tabColor rgb="FFEC1B1E"/>
  </sheetPr>
  <dimension ref="A1:F29"/>
  <sheetViews>
    <sheetView workbookViewId="0"/>
  </sheetViews>
  <sheetFormatPr defaultRowHeight="15"/>
  <cols>
    <col min="1" max="1" width="5.7109375" customWidth="1"/>
    <col min="2" max="2" width="10.85546875" bestFit="1" customWidth="1"/>
    <col min="3" max="3" width="26.5703125" bestFit="1" customWidth="1"/>
  </cols>
  <sheetData>
    <row r="1" spans="1:6">
      <c r="A1" s="108" t="e" vm="1">
        <v>#VALUE!</v>
      </c>
    </row>
    <row r="2" spans="1:6">
      <c r="B2" s="46" t="s">
        <v>166</v>
      </c>
      <c r="C2" s="37"/>
    </row>
    <row r="3" spans="1:6">
      <c r="B3" s="47" t="s">
        <v>167</v>
      </c>
      <c r="C3" s="48" t="s">
        <v>1706</v>
      </c>
      <c r="D3" s="171" t="e" vm="15">
        <v>#VALUE!</v>
      </c>
    </row>
    <row r="4" spans="1:6">
      <c r="B4" s="47" t="s">
        <v>169</v>
      </c>
      <c r="C4" s="49" t="s">
        <v>1707</v>
      </c>
      <c r="D4" s="171"/>
    </row>
    <row r="5" spans="1:6">
      <c r="B5" s="47" t="s">
        <v>171</v>
      </c>
      <c r="C5" s="50" t="s">
        <v>1708</v>
      </c>
      <c r="D5" s="171"/>
    </row>
    <row r="6" spans="1:6">
      <c r="C6" s="37"/>
    </row>
    <row r="7" spans="1:6">
      <c r="B7" s="64" t="s">
        <v>6</v>
      </c>
      <c r="C7" s="65" t="s">
        <v>30</v>
      </c>
    </row>
    <row r="8" spans="1:6" ht="5.0999999999999996" customHeight="1">
      <c r="C8" s="37"/>
    </row>
    <row r="9" spans="1:6">
      <c r="B9" s="66" t="s">
        <v>175</v>
      </c>
      <c r="C9" s="170" t="s">
        <v>1709</v>
      </c>
      <c r="D9" s="170"/>
      <c r="E9" s="170"/>
      <c r="F9" s="170"/>
    </row>
    <row r="10" spans="1:6">
      <c r="B10" s="66"/>
      <c r="C10" s="65" t="s">
        <v>1710</v>
      </c>
      <c r="D10" s="65"/>
      <c r="E10" s="65"/>
      <c r="F10" s="65"/>
    </row>
    <row r="11" spans="1:6">
      <c r="B11" s="66"/>
      <c r="C11" s="65" t="s">
        <v>1711</v>
      </c>
      <c r="D11" s="65"/>
      <c r="E11" s="65"/>
      <c r="F11" s="65"/>
    </row>
    <row r="12" spans="1:6">
      <c r="B12" s="66"/>
      <c r="C12" s="65" t="s">
        <v>1712</v>
      </c>
      <c r="D12" s="65"/>
      <c r="E12" s="65"/>
      <c r="F12" s="65"/>
    </row>
    <row r="13" spans="1:6">
      <c r="B13" s="66"/>
      <c r="C13" s="65" t="s">
        <v>1713</v>
      </c>
      <c r="D13" s="65"/>
      <c r="E13" s="65"/>
      <c r="F13" s="65"/>
    </row>
    <row r="14" spans="1:6">
      <c r="B14" s="66"/>
      <c r="C14" s="65" t="s">
        <v>1714</v>
      </c>
      <c r="D14" s="65"/>
      <c r="E14" s="65"/>
      <c r="F14" s="65"/>
    </row>
    <row r="15" spans="1:6" ht="5.0999999999999996" customHeight="1">
      <c r="B15" s="27"/>
      <c r="C15" s="37"/>
    </row>
    <row r="16" spans="1:6">
      <c r="B16" s="66" t="s">
        <v>184</v>
      </c>
      <c r="C16" s="65" t="s">
        <v>164</v>
      </c>
    </row>
    <row r="17" spans="2:4">
      <c r="C17" s="65" t="s">
        <v>1715</v>
      </c>
    </row>
    <row r="18" spans="2:4">
      <c r="C18" s="65" t="s">
        <v>1716</v>
      </c>
    </row>
    <row r="19" spans="2:4">
      <c r="C19" s="37"/>
    </row>
    <row r="20" spans="2:4">
      <c r="B20" s="45" t="s">
        <v>190</v>
      </c>
      <c r="C20" s="37"/>
    </row>
    <row r="21" spans="2:4">
      <c r="B21" s="57" t="s">
        <v>191</v>
      </c>
      <c r="C21" s="172" t="s">
        <v>1717</v>
      </c>
      <c r="D21" s="172"/>
    </row>
    <row r="22" spans="2:4">
      <c r="B22" s="62" t="s">
        <v>193</v>
      </c>
      <c r="C22" s="178" t="s">
        <v>1718</v>
      </c>
      <c r="D22" s="179"/>
    </row>
    <row r="23" spans="2:4">
      <c r="B23" s="57" t="s">
        <v>195</v>
      </c>
      <c r="C23" s="172" t="s">
        <v>1706</v>
      </c>
      <c r="D23" s="172"/>
    </row>
    <row r="24" spans="2:4" ht="57" customHeight="1">
      <c r="B24" s="63" t="s">
        <v>169</v>
      </c>
      <c r="C24" s="180" t="s">
        <v>1719</v>
      </c>
      <c r="D24" s="174"/>
    </row>
    <row r="25" spans="2:4">
      <c r="B25" s="58" t="s">
        <v>196</v>
      </c>
      <c r="C25" s="169" t="s">
        <v>1708</v>
      </c>
      <c r="D25" s="169"/>
    </row>
    <row r="26" spans="2:4" ht="5.0999999999999996" customHeight="1">
      <c r="C26" s="37"/>
    </row>
    <row r="27" spans="2:4">
      <c r="B27" s="57" t="s">
        <v>197</v>
      </c>
      <c r="C27" s="43" t="s">
        <v>198</v>
      </c>
    </row>
    <row r="28" spans="2:4" ht="5.0999999999999996" customHeight="1">
      <c r="B28" s="27"/>
    </row>
    <row r="29" spans="2:4">
      <c r="B29" s="57" t="s">
        <v>6</v>
      </c>
      <c r="C29" s="43" t="s">
        <v>12</v>
      </c>
    </row>
  </sheetData>
  <mergeCells count="7">
    <mergeCell ref="C25:D25"/>
    <mergeCell ref="D3:D5"/>
    <mergeCell ref="C9:F9"/>
    <mergeCell ref="C21:D21"/>
    <mergeCell ref="C22:D22"/>
    <mergeCell ref="C23:D23"/>
    <mergeCell ref="C24:D24"/>
  </mergeCells>
  <hyperlinks>
    <hyperlink ref="C4" r:id="rId1" xr:uid="{6C625542-1AD5-42C4-AEC0-034C9AECBCBA}"/>
    <hyperlink ref="A1" location="Summary!A1" display="Summary!A1" xr:uid="{4CDC0879-7D38-4870-95D9-4E818EA503A8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7F631-FFF6-4B58-9637-3C2FC2C11FDC}">
  <sheetPr>
    <tabColor rgb="FFEC1B1E"/>
  </sheetPr>
  <dimension ref="A1:D71"/>
  <sheetViews>
    <sheetView workbookViewId="0"/>
  </sheetViews>
  <sheetFormatPr defaultRowHeight="15"/>
  <cols>
    <col min="1" max="1" width="5.7109375" customWidth="1"/>
    <col min="2" max="2" width="15" bestFit="1" customWidth="1"/>
    <col min="3" max="3" width="55.5703125" bestFit="1" customWidth="1"/>
    <col min="4" max="4" width="9.140625" bestFit="1" customWidth="1"/>
    <col min="6" max="6" width="12.140625" bestFit="1" customWidth="1"/>
  </cols>
  <sheetData>
    <row r="1" spans="1:3">
      <c r="A1" s="108" t="e" vm="1">
        <v>#VALUE!</v>
      </c>
    </row>
    <row r="2" spans="1:3">
      <c r="B2" s="15" t="s">
        <v>199</v>
      </c>
    </row>
    <row r="3" spans="1:3">
      <c r="B3" s="37" t="s">
        <v>1720</v>
      </c>
    </row>
    <row r="4" spans="1:3" ht="5.0999999999999996" customHeight="1">
      <c r="B4" s="7"/>
    </row>
    <row r="5" spans="1:3">
      <c r="B5" s="13" t="s">
        <v>200</v>
      </c>
    </row>
    <row r="6" spans="1:3">
      <c r="B6" s="8">
        <f>DATE(2025,7,1)</f>
        <v>45839</v>
      </c>
    </row>
    <row r="7" spans="1:3" ht="5.0999999999999996" customHeight="1">
      <c r="B7" s="8"/>
      <c r="C7" s="8"/>
    </row>
    <row r="8" spans="1:3">
      <c r="B8" s="13" t="s">
        <v>201</v>
      </c>
      <c r="C8" s="8"/>
    </row>
    <row r="9" spans="1:3">
      <c r="B9" s="8">
        <f>DATE(2025,8,31)</f>
        <v>45900</v>
      </c>
      <c r="C9" s="8"/>
    </row>
    <row r="10" spans="1:3" ht="5.0999999999999996" customHeight="1">
      <c r="B10" s="7"/>
    </row>
    <row r="11" spans="1:3">
      <c r="A11" s="4" t="b">
        <v>1</v>
      </c>
      <c r="B11" s="14" t="s">
        <v>261</v>
      </c>
    </row>
    <row r="12" spans="1:3">
      <c r="B12" s="11">
        <v>517.99199199999998</v>
      </c>
      <c r="C12" s="9"/>
    </row>
    <row r="13" spans="1:3" ht="5.0999999999999996" customHeight="1">
      <c r="B13" s="11"/>
      <c r="C13" s="9"/>
    </row>
    <row r="14" spans="1:3">
      <c r="A14" s="4" t="b">
        <v>1</v>
      </c>
      <c r="B14" s="14" t="s">
        <v>262</v>
      </c>
    </row>
    <row r="15" spans="1:3">
      <c r="B15" s="11">
        <v>236.95479200000003</v>
      </c>
    </row>
    <row r="16" spans="1:3" ht="5.0999999999999996" customHeight="1"/>
    <row r="17" spans="1:4">
      <c r="B17" s="175" t="s">
        <v>202</v>
      </c>
      <c r="C17" s="175"/>
      <c r="D17" s="175"/>
    </row>
    <row r="18" spans="1:4">
      <c r="B18" s="15" t="s">
        <v>73</v>
      </c>
      <c r="C18" s="16" t="s">
        <v>203</v>
      </c>
      <c r="D18" s="16" t="s">
        <v>8</v>
      </c>
    </row>
    <row r="19" spans="1:4">
      <c r="A19" s="4" t="b">
        <v>0</v>
      </c>
      <c r="B19" t="s">
        <v>164</v>
      </c>
      <c r="C19" t="s">
        <v>1721</v>
      </c>
      <c r="D19" s="88">
        <v>0.08</v>
      </c>
    </row>
    <row r="20" spans="1:4">
      <c r="A20" s="4" t="b">
        <v>0</v>
      </c>
      <c r="B20" t="s">
        <v>164</v>
      </c>
      <c r="C20" t="s">
        <v>1722</v>
      </c>
      <c r="D20" s="89">
        <v>8.5000000000000006E-2</v>
      </c>
    </row>
    <row r="21" spans="1:4">
      <c r="A21" s="4" t="b">
        <v>0</v>
      </c>
      <c r="B21" t="s">
        <v>164</v>
      </c>
      <c r="C21" t="s">
        <v>1723</v>
      </c>
      <c r="D21" s="89">
        <v>0.15720000000000001</v>
      </c>
    </row>
    <row r="22" spans="1:4">
      <c r="A22" s="4" t="b">
        <v>0</v>
      </c>
      <c r="B22" t="s">
        <v>164</v>
      </c>
      <c r="C22" t="s">
        <v>1724</v>
      </c>
      <c r="D22" s="89">
        <v>0.15129999999999999</v>
      </c>
    </row>
    <row r="23" spans="1:4">
      <c r="A23" s="4" t="b">
        <v>0</v>
      </c>
      <c r="B23" t="s">
        <v>1715</v>
      </c>
      <c r="C23" t="s">
        <v>1725</v>
      </c>
      <c r="D23" s="89">
        <v>0.13</v>
      </c>
    </row>
    <row r="24" spans="1:4">
      <c r="A24" s="4" t="b">
        <v>0</v>
      </c>
      <c r="B24" t="s">
        <v>1715</v>
      </c>
      <c r="C24" t="s">
        <v>1726</v>
      </c>
      <c r="D24" s="89">
        <v>0.17</v>
      </c>
    </row>
    <row r="25" spans="1:4">
      <c r="A25" s="4" t="b">
        <v>0</v>
      </c>
      <c r="B25" t="s">
        <v>1715</v>
      </c>
      <c r="C25" t="s">
        <v>1727</v>
      </c>
      <c r="D25" s="89">
        <v>8.8099999999999998E-2</v>
      </c>
    </row>
    <row r="26" spans="1:4">
      <c r="A26" s="4" t="b">
        <v>0</v>
      </c>
      <c r="B26" t="s">
        <v>164</v>
      </c>
      <c r="C26" t="s">
        <v>1728</v>
      </c>
      <c r="D26" s="89">
        <v>9.4700000000000006E-2</v>
      </c>
    </row>
    <row r="27" spans="1:4">
      <c r="A27" s="4" t="b">
        <v>0</v>
      </c>
      <c r="B27" t="s">
        <v>164</v>
      </c>
      <c r="C27" t="s">
        <v>1729</v>
      </c>
      <c r="D27" s="89">
        <v>9.35E-2</v>
      </c>
    </row>
    <row r="28" spans="1:4">
      <c r="A28" s="4" t="b">
        <v>0</v>
      </c>
      <c r="B28" t="s">
        <v>164</v>
      </c>
      <c r="C28" t="s">
        <v>1730</v>
      </c>
      <c r="D28" s="89">
        <v>0.18</v>
      </c>
    </row>
    <row r="29" spans="1:4">
      <c r="A29" s="4" t="b">
        <v>0</v>
      </c>
      <c r="B29" t="s">
        <v>164</v>
      </c>
      <c r="C29" t="s">
        <v>1731</v>
      </c>
      <c r="D29" s="89">
        <v>0.21959999999999999</v>
      </c>
    </row>
    <row r="30" spans="1:4">
      <c r="A30" s="4" t="b">
        <v>0</v>
      </c>
      <c r="B30" t="s">
        <v>164</v>
      </c>
      <c r="C30" t="s">
        <v>1732</v>
      </c>
      <c r="D30" s="89">
        <v>0.1749</v>
      </c>
    </row>
    <row r="31" spans="1:4" ht="5.0999999999999996" customHeight="1"/>
    <row r="32" spans="1:4">
      <c r="B32" s="175" t="s">
        <v>204</v>
      </c>
      <c r="C32" s="175"/>
      <c r="D32" s="175"/>
    </row>
    <row r="33" spans="2:4">
      <c r="B33" s="15" t="s">
        <v>205</v>
      </c>
      <c r="C33" s="16" t="s">
        <v>206</v>
      </c>
      <c r="D33" s="16" t="s">
        <v>8</v>
      </c>
    </row>
    <row r="34" spans="2:4">
      <c r="B34" s="7" t="s">
        <v>1733</v>
      </c>
      <c r="C34" t="s">
        <v>1734</v>
      </c>
      <c r="D34" s="91">
        <v>0.21959999999999999</v>
      </c>
    </row>
    <row r="35" spans="2:4">
      <c r="B35" s="7" t="s">
        <v>1735</v>
      </c>
      <c r="C35" t="s">
        <v>1736</v>
      </c>
      <c r="D35" s="91">
        <v>0.1749</v>
      </c>
    </row>
    <row r="36" spans="2:4">
      <c r="B36" s="7" t="s">
        <v>1737</v>
      </c>
      <c r="C36" t="s">
        <v>1738</v>
      </c>
      <c r="D36" s="90">
        <v>0.08</v>
      </c>
    </row>
    <row r="37" spans="2:4">
      <c r="B37" s="7" t="s">
        <v>1739</v>
      </c>
      <c r="C37" t="s">
        <v>1740</v>
      </c>
      <c r="D37" s="91">
        <v>0.21959999999999999</v>
      </c>
    </row>
    <row r="38" spans="2:4">
      <c r="B38" s="7" t="s">
        <v>1741</v>
      </c>
      <c r="C38" t="s">
        <v>1742</v>
      </c>
      <c r="D38" s="91">
        <v>8.5000000000000006E-2</v>
      </c>
    </row>
    <row r="39" spans="2:4">
      <c r="B39" s="7" t="s">
        <v>1743</v>
      </c>
      <c r="C39" t="s">
        <v>1744</v>
      </c>
      <c r="D39" s="91">
        <v>0.15720000000000001</v>
      </c>
    </row>
    <row r="40" spans="2:4">
      <c r="B40" s="7" t="s">
        <v>1745</v>
      </c>
      <c r="C40" t="s">
        <v>1746</v>
      </c>
      <c r="D40" s="91">
        <v>0.15129999999999999</v>
      </c>
    </row>
    <row r="41" spans="2:4">
      <c r="B41" s="7" t="s">
        <v>1747</v>
      </c>
      <c r="C41" t="s">
        <v>1748</v>
      </c>
      <c r="D41" s="91">
        <v>0.15720000000000001</v>
      </c>
    </row>
    <row r="42" spans="2:4">
      <c r="B42" s="7" t="s">
        <v>1749</v>
      </c>
      <c r="C42" t="s">
        <v>1750</v>
      </c>
      <c r="D42" s="91">
        <v>0.15129999999999999</v>
      </c>
    </row>
    <row r="43" spans="2:4">
      <c r="B43" s="7" t="s">
        <v>1751</v>
      </c>
      <c r="C43" t="s">
        <v>1752</v>
      </c>
      <c r="D43" s="91">
        <v>0.1749</v>
      </c>
    </row>
    <row r="44" spans="2:4">
      <c r="B44" s="7" t="s">
        <v>1753</v>
      </c>
      <c r="C44" t="s">
        <v>1754</v>
      </c>
      <c r="D44" s="91">
        <v>8.5000000000000006E-2</v>
      </c>
    </row>
    <row r="45" spans="2:4">
      <c r="B45" s="7" t="s">
        <v>1755</v>
      </c>
      <c r="C45" t="s">
        <v>1756</v>
      </c>
      <c r="D45" s="91">
        <v>0.1749</v>
      </c>
    </row>
    <row r="46" spans="2:4">
      <c r="B46" s="7" t="s">
        <v>1757</v>
      </c>
      <c r="C46" t="s">
        <v>1758</v>
      </c>
      <c r="D46" s="91">
        <v>0.1749</v>
      </c>
    </row>
    <row r="47" spans="2:4">
      <c r="B47" s="7" t="s">
        <v>1759</v>
      </c>
      <c r="C47" t="s">
        <v>1760</v>
      </c>
      <c r="D47" s="90">
        <v>0.08</v>
      </c>
    </row>
    <row r="48" spans="2:4">
      <c r="B48" s="7" t="s">
        <v>1761</v>
      </c>
      <c r="C48" t="s">
        <v>1762</v>
      </c>
      <c r="D48" s="91">
        <v>0.21959999999999999</v>
      </c>
    </row>
    <row r="49" spans="2:4">
      <c r="B49" s="7" t="s">
        <v>1749</v>
      </c>
      <c r="C49" t="s">
        <v>1763</v>
      </c>
      <c r="D49" s="91">
        <v>9.4700000000000006E-2</v>
      </c>
    </row>
    <row r="50" spans="2:4">
      <c r="B50" s="7" t="s">
        <v>1749</v>
      </c>
      <c r="C50" t="s">
        <v>1764</v>
      </c>
      <c r="D50" s="91">
        <v>9.35E-2</v>
      </c>
    </row>
    <row r="51" spans="2:4">
      <c r="B51" s="7" t="s">
        <v>1749</v>
      </c>
      <c r="C51" t="s">
        <v>1765</v>
      </c>
      <c r="D51" s="91">
        <v>0.18</v>
      </c>
    </row>
    <row r="52" spans="2:4">
      <c r="B52" s="7" t="s">
        <v>1766</v>
      </c>
      <c r="C52" t="s">
        <v>1767</v>
      </c>
      <c r="D52" s="91">
        <v>9.4700000000000006E-2</v>
      </c>
    </row>
    <row r="53" spans="2:4">
      <c r="B53" s="7" t="s">
        <v>1749</v>
      </c>
      <c r="C53" t="s">
        <v>1768</v>
      </c>
      <c r="D53" s="91">
        <v>9.35E-2</v>
      </c>
    </row>
    <row r="54" spans="2:4">
      <c r="B54" s="7" t="s">
        <v>1749</v>
      </c>
      <c r="C54" t="s">
        <v>1769</v>
      </c>
      <c r="D54" s="91">
        <v>0.18</v>
      </c>
    </row>
    <row r="55" spans="2:4">
      <c r="B55" s="7" t="s">
        <v>1770</v>
      </c>
      <c r="C55" t="s">
        <v>1771</v>
      </c>
      <c r="D55" s="91">
        <v>0.1749</v>
      </c>
    </row>
    <row r="56" spans="2:4">
      <c r="B56" s="7" t="s">
        <v>1772</v>
      </c>
      <c r="C56" t="s">
        <v>1773</v>
      </c>
      <c r="D56" s="90">
        <v>0.08</v>
      </c>
    </row>
    <row r="57" spans="2:4">
      <c r="B57" s="7" t="s">
        <v>1774</v>
      </c>
      <c r="C57" t="s">
        <v>1775</v>
      </c>
      <c r="D57" s="91">
        <v>0.13</v>
      </c>
    </row>
    <row r="58" spans="2:4">
      <c r="B58" s="7" t="s">
        <v>1776</v>
      </c>
      <c r="C58" t="s">
        <v>1777</v>
      </c>
      <c r="D58" s="91">
        <v>8.8100000000000012E-2</v>
      </c>
    </row>
    <row r="59" spans="2:4">
      <c r="B59" s="7" t="s">
        <v>1778</v>
      </c>
      <c r="C59" t="s">
        <v>1779</v>
      </c>
      <c r="D59" s="91">
        <v>0.17</v>
      </c>
    </row>
    <row r="60" spans="2:4">
      <c r="B60" s="7" t="s">
        <v>1780</v>
      </c>
      <c r="C60" t="s">
        <v>1781</v>
      </c>
      <c r="D60" s="91">
        <v>0.17</v>
      </c>
    </row>
    <row r="61" spans="2:4">
      <c r="B61" s="7" t="s">
        <v>1782</v>
      </c>
      <c r="C61" t="s">
        <v>1783</v>
      </c>
      <c r="D61" s="91">
        <v>8.8100000000000012E-2</v>
      </c>
    </row>
    <row r="62" spans="2:4">
      <c r="B62" s="7" t="s">
        <v>1784</v>
      </c>
      <c r="C62" t="s">
        <v>1785</v>
      </c>
      <c r="D62" s="91">
        <v>0.17</v>
      </c>
    </row>
    <row r="63" spans="2:4">
      <c r="B63" s="7" t="s">
        <v>1749</v>
      </c>
      <c r="C63" t="s">
        <v>1786</v>
      </c>
      <c r="D63" s="91">
        <v>0.13</v>
      </c>
    </row>
    <row r="64" spans="2:4">
      <c r="B64" s="7" t="s">
        <v>1749</v>
      </c>
      <c r="C64" t="s">
        <v>1787</v>
      </c>
      <c r="D64" s="91">
        <v>0.17</v>
      </c>
    </row>
    <row r="65" spans="2:4">
      <c r="B65" s="7" t="s">
        <v>1788</v>
      </c>
      <c r="C65" t="s">
        <v>1789</v>
      </c>
      <c r="D65" s="91">
        <v>0.13</v>
      </c>
    </row>
    <row r="66" spans="2:4">
      <c r="B66" s="7" t="s">
        <v>1790</v>
      </c>
      <c r="C66" t="s">
        <v>1791</v>
      </c>
      <c r="D66" s="91">
        <v>0.17</v>
      </c>
    </row>
    <row r="67" spans="2:4">
      <c r="B67" s="7" t="s">
        <v>1792</v>
      </c>
      <c r="C67" t="s">
        <v>1793</v>
      </c>
      <c r="D67" s="91">
        <v>0.13</v>
      </c>
    </row>
    <row r="68" spans="2:4">
      <c r="B68" s="7" t="s">
        <v>1794</v>
      </c>
      <c r="C68" t="s">
        <v>1795</v>
      </c>
      <c r="D68" s="91">
        <v>8.8100000000000012E-2</v>
      </c>
    </row>
    <row r="69" spans="2:4">
      <c r="B69" s="7" t="s">
        <v>1796</v>
      </c>
      <c r="C69" t="s">
        <v>1797</v>
      </c>
      <c r="D69" s="91">
        <v>0.17</v>
      </c>
    </row>
    <row r="70" spans="2:4">
      <c r="B70" s="7" t="s">
        <v>1798</v>
      </c>
      <c r="C70" t="s">
        <v>1799</v>
      </c>
      <c r="D70" s="91">
        <v>0.13</v>
      </c>
    </row>
    <row r="71" spans="2:4">
      <c r="B71" s="7" t="s">
        <v>1800</v>
      </c>
      <c r="C71" t="s">
        <v>1801</v>
      </c>
      <c r="D71" s="91">
        <v>0.13</v>
      </c>
    </row>
  </sheetData>
  <autoFilter ref="B33:D71" xr:uid="{C687F631-FFF6-4B58-9637-3C2FC2C11FDC}">
    <sortState xmlns:xlrd2="http://schemas.microsoft.com/office/spreadsheetml/2017/richdata2" ref="B34:D71">
      <sortCondition ref="C33"/>
    </sortState>
  </autoFilter>
  <mergeCells count="2">
    <mergeCell ref="B17:D17"/>
    <mergeCell ref="B32:D32"/>
  </mergeCells>
  <hyperlinks>
    <hyperlink ref="A1" location="Summary!A1" display="Summary!A1" xr:uid="{FCE145CC-9B1C-4E46-A98E-9416D041C921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98DEE-9A76-4D49-8C93-A722C5BEBA65}">
  <dimension ref="A1:F36"/>
  <sheetViews>
    <sheetView workbookViewId="0"/>
  </sheetViews>
  <sheetFormatPr defaultRowHeight="15"/>
  <cols>
    <col min="1" max="1" width="5.7109375" customWidth="1"/>
    <col min="2" max="2" width="10.85546875" bestFit="1" customWidth="1"/>
    <col min="3" max="3" width="19" bestFit="1" customWidth="1"/>
  </cols>
  <sheetData>
    <row r="1" spans="1:6">
      <c r="A1" s="108" t="e" vm="1">
        <v>#VALUE!</v>
      </c>
    </row>
    <row r="2" spans="1:6">
      <c r="B2" s="46" t="s">
        <v>166</v>
      </c>
      <c r="C2" s="37"/>
    </row>
    <row r="3" spans="1:6">
      <c r="B3" s="47" t="s">
        <v>167</v>
      </c>
      <c r="C3" s="48"/>
      <c r="D3" s="171"/>
    </row>
    <row r="4" spans="1:6">
      <c r="B4" s="47" t="s">
        <v>169</v>
      </c>
      <c r="C4" s="49"/>
      <c r="D4" s="171"/>
    </row>
    <row r="5" spans="1:6">
      <c r="B5" s="47" t="s">
        <v>171</v>
      </c>
      <c r="C5" s="50"/>
      <c r="D5" s="171"/>
    </row>
    <row r="6" spans="1:6">
      <c r="C6" s="37"/>
    </row>
    <row r="7" spans="1:6">
      <c r="B7" s="64" t="s">
        <v>6</v>
      </c>
      <c r="C7" s="65"/>
    </row>
    <row r="8" spans="1:6" ht="5.0999999999999996" customHeight="1">
      <c r="C8" s="37"/>
    </row>
    <row r="9" spans="1:6">
      <c r="B9" s="66" t="s">
        <v>175</v>
      </c>
      <c r="C9" s="170"/>
      <c r="D9" s="170"/>
      <c r="E9" s="170"/>
      <c r="F9" s="170"/>
    </row>
    <row r="10" spans="1:6" ht="5.0999999999999996" customHeight="1">
      <c r="B10" s="27"/>
      <c r="C10" s="37"/>
    </row>
    <row r="11" spans="1:6">
      <c r="B11" s="66" t="s">
        <v>184</v>
      </c>
      <c r="C11" s="65"/>
    </row>
    <row r="12" spans="1:6">
      <c r="C12" s="65"/>
    </row>
    <row r="13" spans="1:6">
      <c r="C13" s="37"/>
    </row>
    <row r="14" spans="1:6">
      <c r="B14" s="45" t="s">
        <v>190</v>
      </c>
      <c r="C14" s="37"/>
    </row>
    <row r="15" spans="1:6">
      <c r="B15" s="57" t="s">
        <v>191</v>
      </c>
      <c r="C15" s="172"/>
      <c r="D15" s="172"/>
    </row>
    <row r="16" spans="1:6">
      <c r="B16" s="62" t="s">
        <v>193</v>
      </c>
      <c r="C16" s="173"/>
      <c r="D16" s="172"/>
    </row>
    <row r="17" spans="2:5">
      <c r="B17" s="57" t="s">
        <v>195</v>
      </c>
      <c r="C17" s="172"/>
      <c r="D17" s="172"/>
    </row>
    <row r="18" spans="2:5">
      <c r="B18" s="58" t="s">
        <v>169</v>
      </c>
      <c r="C18" s="174"/>
      <c r="D18" s="174"/>
    </row>
    <row r="19" spans="2:5">
      <c r="B19" s="58" t="s">
        <v>196</v>
      </c>
      <c r="C19" s="169"/>
      <c r="D19" s="169"/>
    </row>
    <row r="20" spans="2:5" ht="5.0999999999999996" customHeight="1">
      <c r="C20" s="37"/>
    </row>
    <row r="21" spans="2:5">
      <c r="B21" s="57" t="s">
        <v>197</v>
      </c>
      <c r="C21" s="43"/>
    </row>
    <row r="22" spans="2:5" ht="5.0999999999999996" customHeight="1">
      <c r="B22" s="27"/>
    </row>
    <row r="23" spans="2:5">
      <c r="B23" s="57" t="s">
        <v>6</v>
      </c>
      <c r="C23" s="43"/>
    </row>
    <row r="25" spans="2:5">
      <c r="B25" t="s">
        <v>1802</v>
      </c>
      <c r="E25" s="7"/>
    </row>
    <row r="26" spans="2:5">
      <c r="E26" s="7"/>
    </row>
    <row r="27" spans="2:5">
      <c r="B27" t="s">
        <v>1803</v>
      </c>
      <c r="C27" t="e" vm="16">
        <v>#VALUE!</v>
      </c>
      <c r="D27" t="s">
        <v>1804</v>
      </c>
      <c r="E27" s="7"/>
    </row>
    <row r="28" spans="2:5">
      <c r="E28" s="7"/>
    </row>
    <row r="29" spans="2:5">
      <c r="B29" t="s">
        <v>1805</v>
      </c>
      <c r="C29" t="s">
        <v>1806</v>
      </c>
      <c r="E29" s="7" t="s">
        <v>1807</v>
      </c>
    </row>
    <row r="30" spans="2:5">
      <c r="E30" s="7"/>
    </row>
    <row r="31" spans="2:5">
      <c r="B31" t="s">
        <v>1808</v>
      </c>
      <c r="E31" s="7"/>
    </row>
    <row r="32" spans="2:5">
      <c r="E32" s="7"/>
    </row>
    <row r="33" spans="2:5">
      <c r="B33" t="s">
        <v>1809</v>
      </c>
      <c r="E33" s="7"/>
    </row>
    <row r="34" spans="2:5">
      <c r="E34" s="7"/>
    </row>
    <row r="35" spans="2:5">
      <c r="E35" s="7"/>
    </row>
    <row r="36" spans="2:5">
      <c r="B36" t="s">
        <v>1810</v>
      </c>
      <c r="E36" s="7"/>
    </row>
  </sheetData>
  <mergeCells count="7">
    <mergeCell ref="C19:D19"/>
    <mergeCell ref="D3:D5"/>
    <mergeCell ref="C9:F9"/>
    <mergeCell ref="C15:D15"/>
    <mergeCell ref="C16:D16"/>
    <mergeCell ref="C17:D17"/>
    <mergeCell ref="C18:D18"/>
  </mergeCells>
  <hyperlinks>
    <hyperlink ref="A1" location="Summary!A1" display="Summary!A1" xr:uid="{9A161CFD-7F77-410C-AE28-EA43FE209A62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51388-E83E-4E0D-AE3E-E22EB2D08D1C}">
  <sheetPr>
    <tabColor rgb="FF582862"/>
  </sheetPr>
  <dimension ref="A1:F45"/>
  <sheetViews>
    <sheetView workbookViewId="0"/>
  </sheetViews>
  <sheetFormatPr defaultRowHeight="15"/>
  <cols>
    <col min="1" max="1" width="5.7109375" customWidth="1"/>
    <col min="2" max="2" width="10.85546875" bestFit="1" customWidth="1"/>
    <col min="3" max="3" width="29.28515625" bestFit="1" customWidth="1"/>
  </cols>
  <sheetData>
    <row r="1" spans="1:6">
      <c r="A1" s="108" t="e" vm="1">
        <v>#VALUE!</v>
      </c>
    </row>
    <row r="2" spans="1:6">
      <c r="B2" s="46" t="s">
        <v>166</v>
      </c>
      <c r="C2" s="37"/>
    </row>
    <row r="3" spans="1:6">
      <c r="B3" s="47" t="s">
        <v>167</v>
      </c>
      <c r="C3" s="48" t="s">
        <v>1811</v>
      </c>
      <c r="D3" s="171" t="e" vm="17">
        <v>#VALUE!</v>
      </c>
    </row>
    <row r="4" spans="1:6">
      <c r="B4" s="47" t="s">
        <v>169</v>
      </c>
      <c r="C4" s="49" t="s">
        <v>1812</v>
      </c>
      <c r="D4" s="171"/>
    </row>
    <row r="5" spans="1:6">
      <c r="B5" s="47" t="s">
        <v>171</v>
      </c>
      <c r="C5" s="50">
        <v>9056990058</v>
      </c>
      <c r="D5" s="171"/>
    </row>
    <row r="6" spans="1:6">
      <c r="B6" s="47"/>
      <c r="C6" s="50" t="s">
        <v>1813</v>
      </c>
      <c r="D6" s="7"/>
    </row>
    <row r="7" spans="1:6">
      <c r="C7" s="37"/>
    </row>
    <row r="8" spans="1:6">
      <c r="B8" s="64" t="s">
        <v>6</v>
      </c>
      <c r="C8" s="65" t="s">
        <v>1814</v>
      </c>
    </row>
    <row r="9" spans="1:6" ht="5.0999999999999996" customHeight="1">
      <c r="C9" s="37"/>
    </row>
    <row r="10" spans="1:6">
      <c r="B10" s="66" t="s">
        <v>175</v>
      </c>
      <c r="C10" s="170" t="s">
        <v>1815</v>
      </c>
      <c r="D10" s="170"/>
      <c r="E10" s="170"/>
      <c r="F10" s="170"/>
    </row>
    <row r="11" spans="1:6">
      <c r="B11" s="28"/>
      <c r="C11" s="65" t="s">
        <v>1816</v>
      </c>
      <c r="D11" s="65"/>
      <c r="E11" s="65"/>
      <c r="F11" s="65"/>
    </row>
    <row r="12" spans="1:6">
      <c r="B12" s="28"/>
      <c r="C12" s="65" t="s">
        <v>1817</v>
      </c>
      <c r="D12" s="65"/>
      <c r="E12" s="65"/>
      <c r="F12" s="65"/>
    </row>
    <row r="13" spans="1:6">
      <c r="B13" s="28"/>
      <c r="C13" s="71" t="s">
        <v>1818</v>
      </c>
      <c r="D13" s="65"/>
      <c r="E13" s="65"/>
      <c r="F13" s="65"/>
    </row>
    <row r="14" spans="1:6">
      <c r="B14" s="28"/>
      <c r="C14" s="71" t="s">
        <v>1819</v>
      </c>
      <c r="D14" s="65"/>
      <c r="E14" s="65"/>
      <c r="F14" s="65"/>
    </row>
    <row r="15" spans="1:6">
      <c r="B15" s="28"/>
      <c r="C15" s="65" t="s">
        <v>1820</v>
      </c>
      <c r="D15" s="65"/>
      <c r="E15" s="65"/>
      <c r="F15" s="65"/>
    </row>
    <row r="16" spans="1:6">
      <c r="B16" s="28"/>
      <c r="C16" s="65" t="s">
        <v>1821</v>
      </c>
      <c r="D16" s="65"/>
      <c r="E16" s="65"/>
      <c r="F16" s="65"/>
    </row>
    <row r="17" spans="2:6">
      <c r="B17" s="28"/>
      <c r="C17" s="65"/>
      <c r="D17" s="65"/>
      <c r="E17" s="65"/>
      <c r="F17" s="65"/>
    </row>
    <row r="18" spans="2:6" ht="75">
      <c r="B18" s="28"/>
      <c r="C18" s="111" t="s">
        <v>1822</v>
      </c>
      <c r="D18" s="65"/>
      <c r="E18" s="65"/>
      <c r="F18" s="65"/>
    </row>
    <row r="19" spans="2:6">
      <c r="B19" s="28"/>
      <c r="C19" s="65"/>
      <c r="D19" s="65"/>
      <c r="E19" s="65"/>
      <c r="F19" s="65"/>
    </row>
    <row r="20" spans="2:6">
      <c r="B20" s="28"/>
      <c r="C20" s="100" t="s">
        <v>1823</v>
      </c>
      <c r="D20" s="65"/>
      <c r="E20" s="65"/>
      <c r="F20" s="65"/>
    </row>
    <row r="21" spans="2:6">
      <c r="B21" s="28"/>
      <c r="C21" s="166" t="s">
        <v>1824</v>
      </c>
      <c r="D21" s="114"/>
      <c r="E21" s="114"/>
      <c r="F21" s="65"/>
    </row>
    <row r="22" spans="2:6">
      <c r="B22" s="28"/>
      <c r="C22" s="166"/>
      <c r="D22" s="114"/>
      <c r="E22" s="114"/>
      <c r="F22" s="65"/>
    </row>
    <row r="23" spans="2:6">
      <c r="B23" s="28"/>
      <c r="C23" s="166" t="s">
        <v>1825</v>
      </c>
      <c r="D23" s="114"/>
      <c r="E23" s="114"/>
      <c r="F23" s="65"/>
    </row>
    <row r="24" spans="2:6">
      <c r="B24" s="28"/>
      <c r="C24" s="100"/>
      <c r="D24" s="65"/>
      <c r="E24" s="65"/>
      <c r="F24" s="65"/>
    </row>
    <row r="25" spans="2:6">
      <c r="B25" s="28"/>
      <c r="C25" s="166" t="s">
        <v>1826</v>
      </c>
      <c r="D25" s="65"/>
      <c r="E25" s="65"/>
      <c r="F25" s="65"/>
    </row>
    <row r="26" spans="2:6">
      <c r="B26" s="28"/>
      <c r="C26" s="166" t="s">
        <v>1827</v>
      </c>
      <c r="D26" s="114"/>
      <c r="E26" s="114"/>
      <c r="F26" s="114"/>
    </row>
    <row r="27" spans="2:6">
      <c r="B27" s="28"/>
      <c r="C27" s="166" t="s">
        <v>1828</v>
      </c>
      <c r="D27" s="114"/>
      <c r="E27" s="114"/>
      <c r="F27" s="114"/>
    </row>
    <row r="28" spans="2:6">
      <c r="B28" s="28"/>
      <c r="C28" s="167">
        <v>46133</v>
      </c>
      <c r="D28" s="114"/>
      <c r="E28" s="114"/>
      <c r="F28" s="114"/>
    </row>
    <row r="29" spans="2:6" ht="5.0999999999999996" customHeight="1">
      <c r="B29" s="27"/>
      <c r="C29" s="37"/>
    </row>
    <row r="30" spans="2:6">
      <c r="B30" s="66" t="s">
        <v>184</v>
      </c>
      <c r="C30" s="65" t="s">
        <v>1829</v>
      </c>
    </row>
    <row r="31" spans="2:6">
      <c r="B31" s="66"/>
      <c r="C31" s="65" t="s">
        <v>1830</v>
      </c>
    </row>
    <row r="32" spans="2:6">
      <c r="B32" s="66"/>
      <c r="C32" s="65"/>
    </row>
    <row r="33" spans="2:4">
      <c r="C33" s="37"/>
    </row>
    <row r="34" spans="2:4">
      <c r="B34" s="45" t="s">
        <v>190</v>
      </c>
      <c r="C34" s="37"/>
    </row>
    <row r="35" spans="2:4">
      <c r="B35" s="57" t="s">
        <v>191</v>
      </c>
      <c r="C35" s="172" t="s">
        <v>1831</v>
      </c>
      <c r="D35" s="172"/>
    </row>
    <row r="36" spans="2:4" ht="29.25" customHeight="1">
      <c r="B36" s="62" t="s">
        <v>193</v>
      </c>
      <c r="C36" s="173" t="s">
        <v>1832</v>
      </c>
      <c r="D36" s="172"/>
    </row>
    <row r="37" spans="2:4">
      <c r="B37" s="57" t="s">
        <v>195</v>
      </c>
      <c r="C37" s="172" t="s">
        <v>1811</v>
      </c>
      <c r="D37" s="172"/>
    </row>
    <row r="38" spans="2:4" ht="30.75" customHeight="1">
      <c r="B38" s="58" t="s">
        <v>169</v>
      </c>
      <c r="C38" s="180" t="s">
        <v>1833</v>
      </c>
      <c r="D38" s="174"/>
    </row>
    <row r="39" spans="2:4">
      <c r="B39" s="58" t="s">
        <v>196</v>
      </c>
      <c r="C39" s="169">
        <v>9056990058</v>
      </c>
      <c r="D39" s="169"/>
    </row>
    <row r="40" spans="2:4" ht="5.0999999999999996" customHeight="1">
      <c r="C40" s="37"/>
    </row>
    <row r="41" spans="2:4">
      <c r="B41" s="57" t="s">
        <v>197</v>
      </c>
      <c r="C41" s="43" t="s">
        <v>198</v>
      </c>
    </row>
    <row r="42" spans="2:4" ht="5.0999999999999996" customHeight="1">
      <c r="B42" s="27"/>
    </row>
    <row r="43" spans="2:4">
      <c r="B43" s="57" t="s">
        <v>6</v>
      </c>
      <c r="C43" s="43" t="s">
        <v>12</v>
      </c>
    </row>
    <row r="44" spans="2:4" ht="5.0999999999999996" customHeight="1"/>
    <row r="45" spans="2:4">
      <c r="B45" s="57" t="s">
        <v>1667</v>
      </c>
      <c r="C45" s="43" t="s">
        <v>1668</v>
      </c>
    </row>
  </sheetData>
  <mergeCells count="7">
    <mergeCell ref="C39:D39"/>
    <mergeCell ref="D3:D5"/>
    <mergeCell ref="C10:F10"/>
    <mergeCell ref="C35:D35"/>
    <mergeCell ref="C36:D36"/>
    <mergeCell ref="C37:D37"/>
    <mergeCell ref="C38:D38"/>
  </mergeCells>
  <hyperlinks>
    <hyperlink ref="C4" r:id="rId1" xr:uid="{8AB43A8B-631C-4F82-AAD3-54DADC82D8AA}"/>
    <hyperlink ref="A1" location="Summary!A1" display="Summary!A1" xr:uid="{9E29E70F-BB17-4C51-9FA5-124345E4B288}"/>
    <hyperlink ref="C20" r:id="rId2" xr:uid="{CFFA11C8-598D-42E9-8432-2C670A739224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AC35B-15C2-4FC9-B0C0-50EB46356723}">
  <sheetPr>
    <tabColor rgb="FF35435D"/>
  </sheetPr>
  <dimension ref="A1:F20"/>
  <sheetViews>
    <sheetView workbookViewId="0"/>
  </sheetViews>
  <sheetFormatPr defaultRowHeight="15"/>
  <cols>
    <col min="1" max="1" width="5.7109375" customWidth="1"/>
    <col min="2" max="2" width="10.85546875" bestFit="1" customWidth="1"/>
    <col min="3" max="3" width="26.7109375" bestFit="1" customWidth="1"/>
  </cols>
  <sheetData>
    <row r="1" spans="1:6">
      <c r="A1" s="108" t="e" vm="1">
        <v>#VALUE!</v>
      </c>
    </row>
    <row r="2" spans="1:6">
      <c r="B2" s="46" t="s">
        <v>166</v>
      </c>
      <c r="C2" s="37"/>
    </row>
    <row r="3" spans="1:6">
      <c r="B3" s="47" t="s">
        <v>167</v>
      </c>
      <c r="C3" s="48" t="s">
        <v>1834</v>
      </c>
      <c r="D3" s="171"/>
    </row>
    <row r="4" spans="1:6">
      <c r="B4" s="47" t="s">
        <v>169</v>
      </c>
      <c r="C4" s="49" t="s">
        <v>1835</v>
      </c>
      <c r="D4" s="171"/>
    </row>
    <row r="5" spans="1:6">
      <c r="B5" s="47" t="s">
        <v>171</v>
      </c>
      <c r="C5" s="50">
        <v>2892333153</v>
      </c>
      <c r="D5" s="171"/>
    </row>
    <row r="6" spans="1:6">
      <c r="C6" s="37"/>
    </row>
    <row r="7" spans="1:6">
      <c r="B7" s="64" t="s">
        <v>6</v>
      </c>
      <c r="C7" s="65" t="s">
        <v>1836</v>
      </c>
    </row>
    <row r="8" spans="1:6" ht="5.0999999999999996" customHeight="1">
      <c r="C8" s="37"/>
    </row>
    <row r="9" spans="1:6">
      <c r="B9" s="66" t="s">
        <v>175</v>
      </c>
      <c r="C9" s="170" t="s">
        <v>1837</v>
      </c>
      <c r="D9" s="170"/>
      <c r="E9" s="170"/>
      <c r="F9" s="170"/>
    </row>
    <row r="10" spans="1:6">
      <c r="C10" s="37"/>
    </row>
    <row r="11" spans="1:6">
      <c r="B11" s="45" t="s">
        <v>190</v>
      </c>
      <c r="C11" s="37"/>
    </row>
    <row r="12" spans="1:6">
      <c r="B12" s="57" t="s">
        <v>191</v>
      </c>
      <c r="C12" s="172" t="s">
        <v>1838</v>
      </c>
      <c r="D12" s="172"/>
    </row>
    <row r="13" spans="1:6">
      <c r="B13" s="62" t="s">
        <v>193</v>
      </c>
      <c r="C13" s="173"/>
      <c r="D13" s="172"/>
    </row>
    <row r="14" spans="1:6">
      <c r="B14" s="57" t="s">
        <v>195</v>
      </c>
      <c r="C14" s="172" t="s">
        <v>1834</v>
      </c>
      <c r="D14" s="172"/>
    </row>
    <row r="15" spans="1:6">
      <c r="B15" s="58" t="s">
        <v>169</v>
      </c>
      <c r="C15" s="174" t="s">
        <v>1835</v>
      </c>
      <c r="D15" s="174"/>
    </row>
    <row r="16" spans="1:6">
      <c r="B16" s="58" t="s">
        <v>196</v>
      </c>
      <c r="C16" s="169">
        <v>2892333153</v>
      </c>
      <c r="D16" s="169"/>
    </row>
    <row r="17" spans="2:3" ht="5.0999999999999996" customHeight="1">
      <c r="C17" s="37"/>
    </row>
    <row r="18" spans="2:3">
      <c r="B18" s="57" t="s">
        <v>197</v>
      </c>
      <c r="C18" s="43" t="s">
        <v>1839</v>
      </c>
    </row>
    <row r="19" spans="2:3" ht="5.0999999999999996" customHeight="1">
      <c r="B19" s="27"/>
    </row>
    <row r="20" spans="2:3">
      <c r="B20" s="57" t="s">
        <v>6</v>
      </c>
      <c r="C20" s="43" t="s">
        <v>12</v>
      </c>
    </row>
  </sheetData>
  <mergeCells count="7">
    <mergeCell ref="C16:D16"/>
    <mergeCell ref="D3:D5"/>
    <mergeCell ref="C9:F9"/>
    <mergeCell ref="C12:D12"/>
    <mergeCell ref="C13:D13"/>
    <mergeCell ref="C14:D14"/>
    <mergeCell ref="C15:D15"/>
  </mergeCells>
  <hyperlinks>
    <hyperlink ref="C4" r:id="rId1" xr:uid="{6DF141FE-E11A-4964-A4CB-490E9DEF8DB4}"/>
    <hyperlink ref="C15" r:id="rId2" xr:uid="{B61F1534-BDD6-48CE-9DF1-77524027B142}"/>
    <hyperlink ref="A1" location="Summary!A1" display="Summary!A1" xr:uid="{584DEB07-51BC-429C-BA97-0ED7BBB3A303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1F6F2-7CE7-4FD4-A1EF-0D9CCA970C4E}">
  <sheetPr>
    <tabColor rgb="FF183533"/>
  </sheetPr>
  <dimension ref="A1:D55"/>
  <sheetViews>
    <sheetView workbookViewId="0"/>
  </sheetViews>
  <sheetFormatPr defaultRowHeight="15"/>
  <cols>
    <col min="1" max="1" width="5.7109375" customWidth="1"/>
    <col min="2" max="2" width="10.85546875" bestFit="1" customWidth="1"/>
    <col min="3" max="3" width="29.7109375" bestFit="1" customWidth="1"/>
  </cols>
  <sheetData>
    <row r="1" spans="1:4">
      <c r="A1" s="108" t="e" vm="1">
        <v>#VALUE!</v>
      </c>
    </row>
    <row r="2" spans="1:4">
      <c r="B2" s="46" t="s">
        <v>166</v>
      </c>
    </row>
    <row r="3" spans="1:4">
      <c r="B3" s="47" t="s">
        <v>167</v>
      </c>
      <c r="C3" s="51" t="s">
        <v>1840</v>
      </c>
      <c r="D3" s="171"/>
    </row>
    <row r="4" spans="1:4">
      <c r="B4" s="47" t="s">
        <v>169</v>
      </c>
      <c r="C4" s="52" t="s">
        <v>1841</v>
      </c>
      <c r="D4" s="171"/>
    </row>
    <row r="5" spans="1:4">
      <c r="B5" s="47" t="s">
        <v>171</v>
      </c>
      <c r="C5" s="50">
        <v>7059858033</v>
      </c>
      <c r="D5" s="171"/>
    </row>
    <row r="6" spans="1:4">
      <c r="B6" s="28"/>
    </row>
    <row r="7" spans="1:4">
      <c r="B7" s="12" t="s">
        <v>6</v>
      </c>
      <c r="C7" s="2" t="s">
        <v>213</v>
      </c>
    </row>
    <row r="8" spans="1:4" ht="5.0999999999999996" customHeight="1"/>
    <row r="9" spans="1:4">
      <c r="B9" s="12" t="s">
        <v>175</v>
      </c>
      <c r="C9" s="170" t="s">
        <v>1842</v>
      </c>
      <c r="D9" s="170"/>
    </row>
    <row r="10" spans="1:4">
      <c r="C10" s="170" t="s">
        <v>1843</v>
      </c>
      <c r="D10" s="170"/>
    </row>
    <row r="11" spans="1:4">
      <c r="C11" s="65" t="s">
        <v>1844</v>
      </c>
      <c r="D11" s="65"/>
    </row>
    <row r="12" spans="1:4">
      <c r="C12" s="170" t="s">
        <v>1845</v>
      </c>
      <c r="D12" s="170"/>
    </row>
    <row r="13" spans="1:4">
      <c r="B13" s="2" t="s">
        <v>300</v>
      </c>
    </row>
    <row r="14" spans="1:4">
      <c r="C14" s="170" t="s">
        <v>1846</v>
      </c>
      <c r="D14" s="170"/>
    </row>
    <row r="15" spans="1:4">
      <c r="C15" s="170" t="s">
        <v>1847</v>
      </c>
      <c r="D15" s="170"/>
    </row>
    <row r="16" spans="1:4">
      <c r="C16" s="170" t="s">
        <v>1848</v>
      </c>
      <c r="D16" s="170"/>
    </row>
    <row r="17" spans="2:4">
      <c r="B17" s="2" t="s">
        <v>300</v>
      </c>
    </row>
    <row r="18" spans="2:4">
      <c r="C18" s="170" t="s">
        <v>1849</v>
      </c>
      <c r="D18" s="170"/>
    </row>
    <row r="19" spans="2:4">
      <c r="C19" s="170" t="s">
        <v>1850</v>
      </c>
      <c r="D19" s="170"/>
    </row>
    <row r="20" spans="2:4">
      <c r="C20" s="170" t="s">
        <v>1851</v>
      </c>
      <c r="D20" s="170"/>
    </row>
    <row r="21" spans="2:4">
      <c r="C21" s="170" t="s">
        <v>1852</v>
      </c>
      <c r="D21" s="170"/>
    </row>
    <row r="22" spans="2:4" ht="5.0999999999999996" customHeight="1"/>
    <row r="23" spans="2:4">
      <c r="B23" s="12" t="s">
        <v>184</v>
      </c>
      <c r="C23" s="2" t="s">
        <v>1853</v>
      </c>
    </row>
    <row r="24" spans="2:4">
      <c r="C24" s="2" t="s">
        <v>1854</v>
      </c>
    </row>
    <row r="25" spans="2:4">
      <c r="C25" s="2" t="s">
        <v>1855</v>
      </c>
    </row>
    <row r="26" spans="2:4">
      <c r="C26" s="2" t="s">
        <v>1856</v>
      </c>
      <c r="D26" t="s">
        <v>1857</v>
      </c>
    </row>
    <row r="27" spans="2:4">
      <c r="C27" s="2" t="s">
        <v>1858</v>
      </c>
    </row>
    <row r="28" spans="2:4">
      <c r="C28" s="2" t="s">
        <v>1859</v>
      </c>
    </row>
    <row r="29" spans="2:4">
      <c r="C29" s="2" t="s">
        <v>1860</v>
      </c>
    </row>
    <row r="30" spans="2:4">
      <c r="C30" s="2" t="s">
        <v>1861</v>
      </c>
    </row>
    <row r="31" spans="2:4">
      <c r="C31" s="2" t="s">
        <v>1862</v>
      </c>
    </row>
    <row r="32" spans="2:4">
      <c r="C32" s="2" t="s">
        <v>1863</v>
      </c>
    </row>
    <row r="33" spans="2:3">
      <c r="C33" s="2" t="s">
        <v>1864</v>
      </c>
    </row>
    <row r="34" spans="2:3">
      <c r="C34" s="2" t="s">
        <v>1865</v>
      </c>
    </row>
    <row r="35" spans="2:3">
      <c r="C35" s="2" t="s">
        <v>1866</v>
      </c>
    </row>
    <row r="36" spans="2:3">
      <c r="C36" s="2" t="s">
        <v>1867</v>
      </c>
    </row>
    <row r="37" spans="2:3">
      <c r="C37" s="2" t="s">
        <v>1868</v>
      </c>
    </row>
    <row r="38" spans="2:3">
      <c r="C38" s="2" t="s">
        <v>1869</v>
      </c>
    </row>
    <row r="39" spans="2:3">
      <c r="C39" s="2" t="s">
        <v>1870</v>
      </c>
    </row>
    <row r="40" spans="2:3">
      <c r="C40" s="2" t="s">
        <v>1871</v>
      </c>
    </row>
    <row r="41" spans="2:3">
      <c r="C41" s="2" t="s">
        <v>1872</v>
      </c>
    </row>
    <row r="42" spans="2:3">
      <c r="C42" s="2" t="s">
        <v>1873</v>
      </c>
    </row>
    <row r="43" spans="2:3">
      <c r="C43" s="2" t="s">
        <v>1874</v>
      </c>
    </row>
    <row r="44" spans="2:3">
      <c r="C44" s="2" t="s">
        <v>1875</v>
      </c>
    </row>
    <row r="46" spans="2:3">
      <c r="B46" s="45" t="s">
        <v>190</v>
      </c>
      <c r="C46" s="37"/>
    </row>
    <row r="47" spans="2:3">
      <c r="B47" s="57" t="s">
        <v>191</v>
      </c>
      <c r="C47" s="43"/>
    </row>
    <row r="48" spans="2:3">
      <c r="B48" s="62" t="s">
        <v>193</v>
      </c>
      <c r="C48" s="61"/>
    </row>
    <row r="49" spans="2:4">
      <c r="B49" s="57" t="s">
        <v>195</v>
      </c>
      <c r="C49" s="43"/>
    </row>
    <row r="50" spans="2:4">
      <c r="B50" s="58" t="s">
        <v>169</v>
      </c>
      <c r="C50" s="67"/>
      <c r="D50" s="69"/>
    </row>
    <row r="51" spans="2:4">
      <c r="B51" s="58" t="s">
        <v>196</v>
      </c>
      <c r="C51" s="68"/>
      <c r="D51" s="70"/>
    </row>
    <row r="52" spans="2:4" ht="5.0999999999999996" customHeight="1"/>
    <row r="53" spans="2:4">
      <c r="B53" s="57" t="s">
        <v>197</v>
      </c>
      <c r="C53" s="43"/>
    </row>
    <row r="54" spans="2:4" ht="5.0999999999999996" customHeight="1">
      <c r="B54" s="27"/>
    </row>
    <row r="55" spans="2:4">
      <c r="B55" s="57" t="s">
        <v>6</v>
      </c>
      <c r="C55" s="43"/>
    </row>
  </sheetData>
  <sortState xmlns:xlrd2="http://schemas.microsoft.com/office/spreadsheetml/2017/richdata2" ref="C23:C44">
    <sortCondition ref="C23:C44"/>
  </sortState>
  <mergeCells count="11">
    <mergeCell ref="C21:D21"/>
    <mergeCell ref="D3:D5"/>
    <mergeCell ref="C9:D9"/>
    <mergeCell ref="C10:D10"/>
    <mergeCell ref="C12:D12"/>
    <mergeCell ref="C14:D14"/>
    <mergeCell ref="C15:D15"/>
    <mergeCell ref="C16:D16"/>
    <mergeCell ref="C18:D18"/>
    <mergeCell ref="C19:D19"/>
    <mergeCell ref="C20:D20"/>
  </mergeCells>
  <hyperlinks>
    <hyperlink ref="C4" r:id="rId1" xr:uid="{6AF84C52-EA32-4253-8028-F291629AD561}"/>
    <hyperlink ref="A1" location="Summary!A1" display="Summary!A1" xr:uid="{618D4D4B-ECEA-43A9-A29F-CC838A688B3A}"/>
  </hyperlinks>
  <pageMargins left="0.7" right="0.7" top="0.75" bottom="0.75" header="0.3" footer="0.3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238D6-41CD-46D1-B2D8-53AB354A4B53}">
  <dimension ref="A1:F26"/>
  <sheetViews>
    <sheetView workbookViewId="0"/>
  </sheetViews>
  <sheetFormatPr defaultRowHeight="15"/>
  <cols>
    <col min="1" max="1" width="5.7109375" customWidth="1"/>
    <col min="2" max="2" width="10.85546875" bestFit="1" customWidth="1"/>
    <col min="3" max="3" width="19" bestFit="1" customWidth="1"/>
  </cols>
  <sheetData>
    <row r="1" spans="1:6">
      <c r="A1" s="108" t="e" vm="1">
        <v>#VALUE!</v>
      </c>
    </row>
    <row r="2" spans="1:6">
      <c r="B2" s="46" t="s">
        <v>166</v>
      </c>
      <c r="C2" s="37"/>
    </row>
    <row r="3" spans="1:6">
      <c r="B3" s="47" t="s">
        <v>167</v>
      </c>
      <c r="C3" s="48"/>
      <c r="D3" s="171"/>
    </row>
    <row r="4" spans="1:6">
      <c r="B4" s="47" t="s">
        <v>169</v>
      </c>
      <c r="C4" s="49"/>
      <c r="D4" s="171"/>
    </row>
    <row r="5" spans="1:6">
      <c r="B5" s="47" t="s">
        <v>171</v>
      </c>
      <c r="C5" s="50"/>
      <c r="D5" s="171"/>
    </row>
    <row r="6" spans="1:6">
      <c r="C6" s="37"/>
    </row>
    <row r="7" spans="1:6">
      <c r="B7" s="64" t="s">
        <v>6</v>
      </c>
      <c r="C7" s="65" t="s">
        <v>1876</v>
      </c>
    </row>
    <row r="8" spans="1:6" ht="5.0999999999999996" customHeight="1">
      <c r="C8" s="37"/>
    </row>
    <row r="9" spans="1:6">
      <c r="B9" s="66" t="s">
        <v>175</v>
      </c>
      <c r="C9" s="170" t="s">
        <v>1877</v>
      </c>
      <c r="D9" s="170"/>
      <c r="E9" s="170"/>
      <c r="F9" s="170"/>
    </row>
    <row r="10" spans="1:6">
      <c r="B10" s="66"/>
      <c r="C10" s="65" t="s">
        <v>1878</v>
      </c>
      <c r="D10" s="65"/>
      <c r="E10" s="65"/>
      <c r="F10" s="65"/>
    </row>
    <row r="11" spans="1:6">
      <c r="B11" s="66"/>
      <c r="C11" s="65"/>
      <c r="D11" s="65"/>
      <c r="E11" s="65"/>
      <c r="F11" s="65"/>
    </row>
    <row r="12" spans="1:6">
      <c r="B12" s="66"/>
      <c r="C12" s="65"/>
      <c r="D12" s="65"/>
      <c r="E12" s="65"/>
      <c r="F12" s="65"/>
    </row>
    <row r="13" spans="1:6" ht="5.0999999999999996" customHeight="1">
      <c r="B13" s="27"/>
      <c r="C13" s="37"/>
    </row>
    <row r="14" spans="1:6">
      <c r="B14" s="66" t="s">
        <v>184</v>
      </c>
      <c r="C14" s="65"/>
    </row>
    <row r="15" spans="1:6">
      <c r="C15" s="65"/>
    </row>
    <row r="16" spans="1:6">
      <c r="C16" s="37"/>
    </row>
    <row r="17" spans="2:4">
      <c r="B17" s="45" t="s">
        <v>190</v>
      </c>
      <c r="C17" s="37"/>
    </row>
    <row r="18" spans="2:4">
      <c r="B18" s="57" t="s">
        <v>191</v>
      </c>
      <c r="C18" s="172"/>
      <c r="D18" s="172"/>
    </row>
    <row r="19" spans="2:4">
      <c r="B19" s="62" t="s">
        <v>193</v>
      </c>
      <c r="C19" s="173"/>
      <c r="D19" s="172"/>
    </row>
    <row r="20" spans="2:4">
      <c r="B20" s="57" t="s">
        <v>195</v>
      </c>
      <c r="C20" s="172"/>
      <c r="D20" s="172"/>
    </row>
    <row r="21" spans="2:4">
      <c r="B21" s="58" t="s">
        <v>169</v>
      </c>
      <c r="C21" s="174"/>
      <c r="D21" s="174"/>
    </row>
    <row r="22" spans="2:4">
      <c r="B22" s="58" t="s">
        <v>196</v>
      </c>
      <c r="C22" s="169"/>
      <c r="D22" s="169"/>
    </row>
    <row r="23" spans="2:4" ht="5.0999999999999996" customHeight="1">
      <c r="C23" s="37"/>
    </row>
    <row r="24" spans="2:4">
      <c r="B24" s="57" t="s">
        <v>197</v>
      </c>
      <c r="C24" s="43"/>
    </row>
    <row r="25" spans="2:4" ht="5.0999999999999996" customHeight="1">
      <c r="B25" s="27"/>
    </row>
    <row r="26" spans="2:4">
      <c r="B26" s="57" t="s">
        <v>6</v>
      </c>
      <c r="C26" s="43"/>
    </row>
  </sheetData>
  <mergeCells count="7">
    <mergeCell ref="C22:D22"/>
    <mergeCell ref="D3:D5"/>
    <mergeCell ref="C9:F9"/>
    <mergeCell ref="C18:D18"/>
    <mergeCell ref="C19:D19"/>
    <mergeCell ref="C20:D20"/>
    <mergeCell ref="C21:D21"/>
  </mergeCells>
  <hyperlinks>
    <hyperlink ref="A1" location="Summary!A1" display="Summary!A1" xr:uid="{814E2806-6EB1-4B75-B9BE-3AB262CEC3AA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00241-6B96-4711-B2F2-1037439F846E}">
  <dimension ref="A1:F54"/>
  <sheetViews>
    <sheetView workbookViewId="0"/>
  </sheetViews>
  <sheetFormatPr defaultRowHeight="15"/>
  <cols>
    <col min="1" max="1" width="5.7109375" customWidth="1"/>
    <col min="2" max="2" width="10.85546875" bestFit="1" customWidth="1"/>
    <col min="3" max="3" width="27.85546875" bestFit="1" customWidth="1"/>
  </cols>
  <sheetData>
    <row r="1" spans="1:4">
      <c r="A1" s="108" t="e" vm="1">
        <v>#VALUE!</v>
      </c>
    </row>
    <row r="2" spans="1:4">
      <c r="B2" s="46" t="s">
        <v>166</v>
      </c>
      <c r="C2" s="37"/>
    </row>
    <row r="3" spans="1:4">
      <c r="B3" s="47" t="s">
        <v>167</v>
      </c>
      <c r="C3" s="48" t="s">
        <v>1879</v>
      </c>
      <c r="D3" s="171" t="e" vm="18">
        <v>#VALUE!</v>
      </c>
    </row>
    <row r="4" spans="1:4">
      <c r="B4" s="47" t="s">
        <v>169</v>
      </c>
      <c r="C4" s="49" t="s">
        <v>1880</v>
      </c>
      <c r="D4" s="171"/>
    </row>
    <row r="5" spans="1:4">
      <c r="B5" s="47" t="s">
        <v>171</v>
      </c>
      <c r="C5" s="50" t="s">
        <v>1881</v>
      </c>
      <c r="D5" s="171"/>
    </row>
    <row r="6" spans="1:4">
      <c r="B6" s="28"/>
      <c r="C6" s="38"/>
      <c r="D6" s="7"/>
    </row>
    <row r="7" spans="1:4">
      <c r="B7" s="46" t="s">
        <v>166</v>
      </c>
      <c r="C7" s="37"/>
      <c r="D7" s="7"/>
    </row>
    <row r="8" spans="1:4">
      <c r="B8" s="47" t="s">
        <v>167</v>
      </c>
      <c r="C8" s="48" t="s">
        <v>1882</v>
      </c>
      <c r="D8" s="171" t="e" vm="19">
        <v>#VALUE!</v>
      </c>
    </row>
    <row r="9" spans="1:4">
      <c r="B9" s="47" t="s">
        <v>169</v>
      </c>
      <c r="C9" s="49"/>
      <c r="D9" s="171"/>
    </row>
    <row r="10" spans="1:4">
      <c r="B10" s="47" t="s">
        <v>171</v>
      </c>
      <c r="C10" s="50"/>
      <c r="D10" s="171"/>
    </row>
    <row r="11" spans="1:4">
      <c r="B11" s="28"/>
      <c r="C11" s="38"/>
      <c r="D11" s="7"/>
    </row>
    <row r="12" spans="1:4">
      <c r="B12" s="46" t="s">
        <v>166</v>
      </c>
      <c r="C12" s="37"/>
    </row>
    <row r="13" spans="1:4">
      <c r="B13" s="47" t="s">
        <v>167</v>
      </c>
      <c r="C13" s="48" t="s">
        <v>1883</v>
      </c>
      <c r="D13" s="171" t="e" vm="20">
        <v>#VALUE!</v>
      </c>
    </row>
    <row r="14" spans="1:4">
      <c r="B14" s="47" t="s">
        <v>169</v>
      </c>
      <c r="C14" s="49" t="s">
        <v>1884</v>
      </c>
      <c r="D14" s="171"/>
    </row>
    <row r="15" spans="1:4">
      <c r="B15" s="47" t="s">
        <v>171</v>
      </c>
      <c r="C15" s="50"/>
      <c r="D15" s="171"/>
    </row>
    <row r="16" spans="1:4">
      <c r="C16" s="37"/>
    </row>
    <row r="17" spans="2:6">
      <c r="B17" s="64" t="s">
        <v>6</v>
      </c>
      <c r="C17" s="65" t="s">
        <v>7</v>
      </c>
    </row>
    <row r="18" spans="2:6" ht="5.0999999999999996" customHeight="1">
      <c r="C18" s="37"/>
    </row>
    <row r="19" spans="2:6">
      <c r="B19" s="66" t="s">
        <v>175</v>
      </c>
      <c r="C19" s="170" t="s">
        <v>1885</v>
      </c>
      <c r="D19" s="170"/>
      <c r="E19" s="170"/>
      <c r="F19" s="170"/>
    </row>
    <row r="20" spans="2:6">
      <c r="B20" s="66"/>
      <c r="C20" s="65" t="s">
        <v>1886</v>
      </c>
      <c r="D20" s="65"/>
      <c r="E20" s="65"/>
      <c r="F20" s="65"/>
    </row>
    <row r="21" spans="2:6">
      <c r="B21" s="66"/>
      <c r="C21" s="65" t="s">
        <v>1887</v>
      </c>
      <c r="D21" s="65"/>
      <c r="E21" s="65"/>
      <c r="F21" s="65"/>
    </row>
    <row r="22" spans="2:6">
      <c r="B22" s="66"/>
      <c r="C22" s="65" t="s">
        <v>1888</v>
      </c>
      <c r="D22" s="65"/>
      <c r="E22" s="65"/>
      <c r="F22" s="65"/>
    </row>
    <row r="23" spans="2:6">
      <c r="B23" s="66"/>
      <c r="C23" s="65" t="s">
        <v>1889</v>
      </c>
      <c r="D23" s="65"/>
      <c r="E23" s="65"/>
      <c r="F23" s="65"/>
    </row>
    <row r="24" spans="2:6">
      <c r="B24" s="66"/>
      <c r="C24" s="65" t="s">
        <v>1890</v>
      </c>
      <c r="D24" s="65"/>
      <c r="E24" s="65"/>
      <c r="F24" s="65"/>
    </row>
    <row r="25" spans="2:6">
      <c r="B25" s="66"/>
      <c r="C25" s="65" t="s">
        <v>1891</v>
      </c>
      <c r="D25" s="65"/>
      <c r="E25" s="65"/>
      <c r="F25" s="65"/>
    </row>
    <row r="26" spans="2:6">
      <c r="B26" s="66"/>
      <c r="C26" s="65"/>
      <c r="D26" s="65"/>
      <c r="E26" s="65"/>
      <c r="F26" s="65"/>
    </row>
    <row r="27" spans="2:6">
      <c r="B27" s="66"/>
      <c r="C27" s="65"/>
      <c r="D27" s="65"/>
      <c r="E27" s="65"/>
      <c r="F27" s="65"/>
    </row>
    <row r="28" spans="2:6">
      <c r="B28" s="66"/>
      <c r="C28" s="65"/>
      <c r="D28" s="65"/>
      <c r="E28" s="65"/>
      <c r="F28" s="65"/>
    </row>
    <row r="29" spans="2:6">
      <c r="B29" s="66"/>
      <c r="C29" s="65"/>
      <c r="D29" s="65"/>
      <c r="E29" s="65"/>
      <c r="F29" s="65"/>
    </row>
    <row r="30" spans="2:6" ht="5.0999999999999996" customHeight="1">
      <c r="B30" s="27"/>
      <c r="C30" s="37"/>
    </row>
    <row r="31" spans="2:6">
      <c r="B31" s="66" t="s">
        <v>184</v>
      </c>
      <c r="C31" s="65" t="s">
        <v>1855</v>
      </c>
    </row>
    <row r="32" spans="2:6">
      <c r="B32" s="28"/>
      <c r="C32" s="65" t="s">
        <v>1892</v>
      </c>
    </row>
    <row r="33" spans="2:4">
      <c r="B33" s="28"/>
      <c r="C33" s="65" t="s">
        <v>1860</v>
      </c>
    </row>
    <row r="34" spans="2:4">
      <c r="B34" s="28"/>
      <c r="C34" s="65" t="s">
        <v>1893</v>
      </c>
    </row>
    <row r="35" spans="2:4">
      <c r="B35" s="28"/>
      <c r="C35" s="65" t="s">
        <v>1894</v>
      </c>
    </row>
    <row r="36" spans="2:4">
      <c r="B36" s="28"/>
      <c r="C36" s="65" t="s">
        <v>1864</v>
      </c>
    </row>
    <row r="37" spans="2:4">
      <c r="B37" s="28"/>
      <c r="C37" s="65" t="s">
        <v>1865</v>
      </c>
    </row>
    <row r="38" spans="2:4">
      <c r="B38" s="28"/>
      <c r="C38" s="65" t="s">
        <v>1895</v>
      </c>
    </row>
    <row r="39" spans="2:4">
      <c r="B39" s="28"/>
      <c r="C39" s="65" t="s">
        <v>1896</v>
      </c>
    </row>
    <row r="40" spans="2:4">
      <c r="C40" s="65" t="s">
        <v>1897</v>
      </c>
    </row>
    <row r="41" spans="2:4">
      <c r="C41" s="65" t="s">
        <v>1898</v>
      </c>
    </row>
    <row r="42" spans="2:4">
      <c r="C42" s="65" t="s">
        <v>1899</v>
      </c>
    </row>
    <row r="43" spans="2:4">
      <c r="C43" s="65" t="s">
        <v>1900</v>
      </c>
    </row>
    <row r="44" spans="2:4">
      <c r="C44" s="37"/>
    </row>
    <row r="45" spans="2:4">
      <c r="B45" s="45" t="s">
        <v>190</v>
      </c>
      <c r="C45" s="37"/>
    </row>
    <row r="46" spans="2:4">
      <c r="B46" s="57" t="s">
        <v>191</v>
      </c>
      <c r="C46" s="172"/>
      <c r="D46" s="172"/>
    </row>
    <row r="47" spans="2:4">
      <c r="B47" s="62" t="s">
        <v>193</v>
      </c>
      <c r="C47" s="173"/>
      <c r="D47" s="172"/>
    </row>
    <row r="48" spans="2:4">
      <c r="B48" s="57" t="s">
        <v>195</v>
      </c>
      <c r="C48" s="172"/>
      <c r="D48" s="172"/>
    </row>
    <row r="49" spans="2:4">
      <c r="B49" s="58" t="s">
        <v>169</v>
      </c>
      <c r="C49" s="174"/>
      <c r="D49" s="174"/>
    </row>
    <row r="50" spans="2:4">
      <c r="B50" s="58" t="s">
        <v>196</v>
      </c>
      <c r="C50" s="169"/>
      <c r="D50" s="169"/>
    </row>
    <row r="51" spans="2:4" ht="5.0999999999999996" customHeight="1">
      <c r="C51" s="37"/>
    </row>
    <row r="52" spans="2:4">
      <c r="B52" s="57" t="s">
        <v>197</v>
      </c>
      <c r="C52" s="43"/>
    </row>
    <row r="53" spans="2:4" ht="5.0999999999999996" customHeight="1">
      <c r="B53" s="27"/>
    </row>
    <row r="54" spans="2:4">
      <c r="B54" s="57" t="s">
        <v>6</v>
      </c>
      <c r="C54" s="43"/>
    </row>
  </sheetData>
  <mergeCells count="9">
    <mergeCell ref="C50:D50"/>
    <mergeCell ref="D3:D5"/>
    <mergeCell ref="C19:F19"/>
    <mergeCell ref="C46:D46"/>
    <mergeCell ref="C47:D47"/>
    <mergeCell ref="C48:D48"/>
    <mergeCell ref="C49:D49"/>
    <mergeCell ref="D13:D15"/>
    <mergeCell ref="D8:D10"/>
  </mergeCells>
  <hyperlinks>
    <hyperlink ref="C4" r:id="rId1" xr:uid="{AE0EADA5-7604-404F-ABAD-56F1A6F7E2BF}"/>
    <hyperlink ref="C14" r:id="rId2" xr:uid="{2F41D993-1B4C-4CEE-AF11-29E7FF77D6D7}"/>
    <hyperlink ref="A1" location="Summary!A1" display="Summary!A1" xr:uid="{3ECAE6AE-508B-4558-B3C6-061452C7BC52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EE553-EBE4-4AC8-8284-854B7DA049FE}">
  <dimension ref="A1:D42"/>
  <sheetViews>
    <sheetView workbookViewId="0"/>
  </sheetViews>
  <sheetFormatPr defaultRowHeight="15"/>
  <cols>
    <col min="1" max="1" width="5.7109375" customWidth="1"/>
    <col min="2" max="2" width="19" bestFit="1" customWidth="1"/>
    <col min="3" max="3" width="63.7109375" bestFit="1" customWidth="1"/>
    <col min="4" max="4" width="7" bestFit="1" customWidth="1"/>
    <col min="6" max="6" width="12.140625" bestFit="1" customWidth="1"/>
  </cols>
  <sheetData>
    <row r="1" spans="1:3">
      <c r="A1" s="108" t="e" vm="1">
        <v>#VALUE!</v>
      </c>
    </row>
    <row r="2" spans="1:3">
      <c r="B2" s="15" t="s">
        <v>199</v>
      </c>
    </row>
    <row r="3" spans="1:3">
      <c r="B3" s="7"/>
    </row>
    <row r="4" spans="1:3" ht="5.0999999999999996" customHeight="1">
      <c r="B4" s="7"/>
    </row>
    <row r="5" spans="1:3">
      <c r="B5" s="13" t="s">
        <v>200</v>
      </c>
    </row>
    <row r="6" spans="1:3">
      <c r="B6" s="8">
        <f>DATE(2025,11,1)</f>
        <v>45962</v>
      </c>
    </row>
    <row r="7" spans="1:3" ht="5.0999999999999996" customHeight="1">
      <c r="B7" s="8"/>
      <c r="C7" s="8"/>
    </row>
    <row r="8" spans="1:3">
      <c r="B8" s="13" t="s">
        <v>201</v>
      </c>
      <c r="C8" s="8"/>
    </row>
    <row r="9" spans="1:3">
      <c r="B9" s="8">
        <f>DATE(2025,12,31)</f>
        <v>46022</v>
      </c>
      <c r="C9" s="8"/>
    </row>
    <row r="10" spans="1:3" ht="5.0999999999999996" customHeight="1">
      <c r="B10" s="7"/>
    </row>
    <row r="11" spans="1:3">
      <c r="A11" s="4" t="b">
        <v>1</v>
      </c>
      <c r="B11" s="14" t="s">
        <v>1901</v>
      </c>
    </row>
    <row r="12" spans="1:3">
      <c r="B12" s="11"/>
      <c r="C12" s="9"/>
    </row>
    <row r="13" spans="1:3" ht="5.0999999999999996" customHeight="1">
      <c r="B13" s="11"/>
      <c r="C13" s="9"/>
    </row>
    <row r="14" spans="1:3">
      <c r="A14" s="4" t="b">
        <v>1</v>
      </c>
      <c r="B14" s="14" t="s">
        <v>1902</v>
      </c>
    </row>
    <row r="15" spans="1:3">
      <c r="B15" s="7"/>
    </row>
    <row r="16" spans="1:3" ht="5.0999999999999996" customHeight="1"/>
    <row r="17" spans="1:4">
      <c r="B17" s="175" t="s">
        <v>202</v>
      </c>
      <c r="C17" s="175"/>
      <c r="D17" s="175"/>
    </row>
    <row r="18" spans="1:4">
      <c r="B18" s="15" t="s">
        <v>73</v>
      </c>
      <c r="C18" s="16" t="s">
        <v>203</v>
      </c>
      <c r="D18" s="16" t="s">
        <v>8</v>
      </c>
    </row>
    <row r="19" spans="1:4">
      <c r="A19" s="4" t="b">
        <v>0</v>
      </c>
      <c r="B19" t="s">
        <v>1897</v>
      </c>
      <c r="C19" t="s">
        <v>1903</v>
      </c>
      <c r="D19" s="9">
        <v>1.5</v>
      </c>
    </row>
    <row r="20" spans="1:4">
      <c r="A20" s="4" t="b">
        <v>0</v>
      </c>
      <c r="B20" t="s">
        <v>1855</v>
      </c>
      <c r="C20" t="s">
        <v>1904</v>
      </c>
      <c r="D20" s="9">
        <v>2.5</v>
      </c>
    </row>
    <row r="21" spans="1:4">
      <c r="A21" s="4" t="b">
        <v>0</v>
      </c>
      <c r="B21" t="s">
        <v>1855</v>
      </c>
      <c r="C21" t="s">
        <v>1905</v>
      </c>
      <c r="D21" s="9">
        <v>2.5</v>
      </c>
    </row>
    <row r="22" spans="1:4">
      <c r="A22" s="4" t="b">
        <v>0</v>
      </c>
      <c r="B22" t="s">
        <v>1906</v>
      </c>
      <c r="C22" t="s">
        <v>1907</v>
      </c>
      <c r="D22" s="9">
        <v>2.5</v>
      </c>
    </row>
    <row r="23" spans="1:4" ht="5.0999999999999996" customHeight="1"/>
    <row r="24" spans="1:4">
      <c r="B24" s="175" t="s">
        <v>204</v>
      </c>
      <c r="C24" s="175"/>
      <c r="D24" s="175"/>
    </row>
    <row r="25" spans="1:4">
      <c r="B25" s="15" t="s">
        <v>205</v>
      </c>
      <c r="C25" s="16" t="s">
        <v>206</v>
      </c>
      <c r="D25" s="16" t="s">
        <v>8</v>
      </c>
    </row>
    <row r="26" spans="1:4">
      <c r="B26" s="102" t="s">
        <v>1908</v>
      </c>
      <c r="C26" s="65" t="s">
        <v>1909</v>
      </c>
      <c r="D26" s="113">
        <v>8</v>
      </c>
    </row>
    <row r="27" spans="1:4">
      <c r="B27" s="102" t="s">
        <v>1910</v>
      </c>
      <c r="C27" s="65" t="s">
        <v>1911</v>
      </c>
      <c r="D27" s="113">
        <v>8</v>
      </c>
    </row>
    <row r="28" spans="1:4">
      <c r="B28" s="102" t="s">
        <v>1912</v>
      </c>
      <c r="C28" s="2" t="s">
        <v>1913</v>
      </c>
      <c r="D28" s="113">
        <v>2.5</v>
      </c>
    </row>
    <row r="29" spans="1:4">
      <c r="B29" s="102" t="s">
        <v>1914</v>
      </c>
      <c r="C29" s="2" t="s">
        <v>1915</v>
      </c>
      <c r="D29" s="113">
        <v>2.5</v>
      </c>
    </row>
    <row r="30" spans="1:4">
      <c r="B30" s="102" t="s">
        <v>1916</v>
      </c>
      <c r="C30" s="65" t="s">
        <v>1917</v>
      </c>
      <c r="D30" s="113">
        <v>2.5</v>
      </c>
    </row>
    <row r="31" spans="1:4">
      <c r="B31" s="102" t="s">
        <v>1918</v>
      </c>
      <c r="C31" s="65" t="s">
        <v>1919</v>
      </c>
      <c r="D31" s="113">
        <v>2.5</v>
      </c>
    </row>
    <row r="32" spans="1:4">
      <c r="B32" s="102" t="s">
        <v>1920</v>
      </c>
      <c r="C32" s="2" t="s">
        <v>1921</v>
      </c>
      <c r="D32" s="113">
        <v>2.5</v>
      </c>
    </row>
    <row r="33" spans="2:4">
      <c r="B33" s="102" t="s">
        <v>1922</v>
      </c>
      <c r="C33" s="2" t="s">
        <v>1923</v>
      </c>
      <c r="D33" s="113">
        <v>2.5</v>
      </c>
    </row>
    <row r="34" spans="2:4">
      <c r="B34" s="102" t="s">
        <v>1924</v>
      </c>
      <c r="C34" s="2" t="s">
        <v>1925</v>
      </c>
      <c r="D34" s="113">
        <v>2.5</v>
      </c>
    </row>
    <row r="35" spans="2:4">
      <c r="B35" s="102" t="s">
        <v>1926</v>
      </c>
      <c r="C35" s="2" t="s">
        <v>1927</v>
      </c>
      <c r="D35" s="113">
        <v>2.5</v>
      </c>
    </row>
    <row r="36" spans="2:4">
      <c r="B36" s="102" t="s">
        <v>1928</v>
      </c>
      <c r="C36" s="2" t="s">
        <v>1929</v>
      </c>
      <c r="D36" s="113">
        <v>1.5</v>
      </c>
    </row>
    <row r="37" spans="2:4">
      <c r="B37" s="102" t="s">
        <v>1930</v>
      </c>
      <c r="C37" s="2" t="s">
        <v>1931</v>
      </c>
      <c r="D37" s="113">
        <v>1.5</v>
      </c>
    </row>
    <row r="38" spans="2:4">
      <c r="B38" s="102" t="s">
        <v>1932</v>
      </c>
      <c r="C38" s="2" t="s">
        <v>1933</v>
      </c>
      <c r="D38" s="113">
        <v>1.5</v>
      </c>
    </row>
    <row r="39" spans="2:4">
      <c r="B39" s="102" t="s">
        <v>1934</v>
      </c>
      <c r="C39" s="2" t="s">
        <v>1935</v>
      </c>
      <c r="D39" s="113">
        <v>1.5</v>
      </c>
    </row>
    <row r="40" spans="2:4">
      <c r="B40" s="102" t="s">
        <v>1936</v>
      </c>
      <c r="C40" s="2" t="s">
        <v>1937</v>
      </c>
      <c r="D40" s="113">
        <v>1.5</v>
      </c>
    </row>
    <row r="41" spans="2:4">
      <c r="B41" s="102" t="s">
        <v>1938</v>
      </c>
      <c r="C41" s="2" t="s">
        <v>1939</v>
      </c>
      <c r="D41" s="113">
        <v>1.5</v>
      </c>
    </row>
    <row r="42" spans="2:4">
      <c r="B42" s="102" t="s">
        <v>1940</v>
      </c>
      <c r="C42" s="2" t="s">
        <v>1941</v>
      </c>
      <c r="D42" s="113">
        <v>1.5</v>
      </c>
    </row>
  </sheetData>
  <autoFilter ref="B25:D25" xr:uid="{380EE553-EBE4-4AC8-8284-854B7DA049FE}">
    <sortState xmlns:xlrd2="http://schemas.microsoft.com/office/spreadsheetml/2017/richdata2" ref="B26:D42">
      <sortCondition ref="C25"/>
    </sortState>
  </autoFilter>
  <mergeCells count="2">
    <mergeCell ref="B17:D17"/>
    <mergeCell ref="B24:D24"/>
  </mergeCells>
  <hyperlinks>
    <hyperlink ref="A1" location="Summary!A1" display="Summary!A1" xr:uid="{2598AEA6-6442-480F-ADEC-7EA4A5F858E1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2D7EC-5BC0-4662-8C1F-2EC9184EF29D}">
  <sheetPr>
    <tabColor rgb="FF649651"/>
  </sheetPr>
  <dimension ref="A1:F32"/>
  <sheetViews>
    <sheetView workbookViewId="0"/>
  </sheetViews>
  <sheetFormatPr defaultRowHeight="15"/>
  <cols>
    <col min="2" max="2" width="10.85546875" bestFit="1" customWidth="1"/>
    <col min="3" max="3" width="27.42578125" bestFit="1" customWidth="1"/>
  </cols>
  <sheetData>
    <row r="1" spans="1:6">
      <c r="A1" s="108" t="e" vm="1">
        <v>#VALUE!</v>
      </c>
    </row>
    <row r="2" spans="1:6">
      <c r="B2" s="46" t="s">
        <v>166</v>
      </c>
      <c r="C2" s="37"/>
    </row>
    <row r="3" spans="1:6">
      <c r="B3" s="47" t="s">
        <v>167</v>
      </c>
      <c r="C3" s="48" t="s">
        <v>1942</v>
      </c>
      <c r="D3" s="171" t="e" vm="21">
        <v>#VALUE!</v>
      </c>
    </row>
    <row r="4" spans="1:6">
      <c r="B4" s="47" t="s">
        <v>169</v>
      </c>
      <c r="C4" s="49" t="s">
        <v>1943</v>
      </c>
      <c r="D4" s="171"/>
    </row>
    <row r="5" spans="1:6">
      <c r="B5" s="47" t="s">
        <v>171</v>
      </c>
      <c r="C5" s="50" t="s">
        <v>1944</v>
      </c>
      <c r="D5" s="171"/>
    </row>
    <row r="6" spans="1:6">
      <c r="C6" s="37"/>
    </row>
    <row r="7" spans="1:6">
      <c r="B7" s="64" t="s">
        <v>6</v>
      </c>
      <c r="C7" s="65" t="s">
        <v>1836</v>
      </c>
    </row>
    <row r="8" spans="1:6" ht="5.0999999999999996" customHeight="1">
      <c r="C8" s="37"/>
    </row>
    <row r="9" spans="1:6">
      <c r="B9" s="66" t="s">
        <v>175</v>
      </c>
      <c r="C9" s="170" t="s">
        <v>1837</v>
      </c>
      <c r="D9" s="170"/>
      <c r="E9" s="170"/>
      <c r="F9" s="170"/>
    </row>
    <row r="10" spans="1:6">
      <c r="B10" s="66"/>
      <c r="C10" s="65" t="s">
        <v>1945</v>
      </c>
      <c r="D10" s="65"/>
      <c r="E10" s="65"/>
      <c r="F10" s="65"/>
    </row>
    <row r="11" spans="1:6">
      <c r="B11" s="66"/>
      <c r="C11" s="65" t="s">
        <v>1946</v>
      </c>
      <c r="D11" s="65"/>
      <c r="E11" s="65"/>
      <c r="F11" s="65"/>
    </row>
    <row r="12" spans="1:6">
      <c r="B12" s="66"/>
      <c r="C12" s="65" t="s">
        <v>1947</v>
      </c>
      <c r="D12" s="65"/>
      <c r="E12" s="65"/>
      <c r="F12" s="65"/>
    </row>
    <row r="13" spans="1:6">
      <c r="B13" s="66"/>
      <c r="C13" s="65" t="s">
        <v>1948</v>
      </c>
      <c r="D13" s="65"/>
      <c r="E13" s="65"/>
      <c r="F13" s="65"/>
    </row>
    <row r="14" spans="1:6">
      <c r="B14" s="66"/>
      <c r="C14" s="65" t="s">
        <v>1949</v>
      </c>
      <c r="D14" s="65"/>
      <c r="E14" s="65"/>
      <c r="F14" s="65"/>
    </row>
    <row r="15" spans="1:6">
      <c r="B15" s="66"/>
      <c r="C15" s="65" t="s">
        <v>1950</v>
      </c>
      <c r="D15" s="65"/>
      <c r="E15" s="65"/>
      <c r="F15" s="65"/>
    </row>
    <row r="16" spans="1:6">
      <c r="B16" s="66"/>
      <c r="C16" s="65" t="s">
        <v>1951</v>
      </c>
      <c r="D16" s="65"/>
      <c r="E16" s="65"/>
      <c r="F16" s="65"/>
    </row>
    <row r="17" spans="2:6">
      <c r="B17" s="66"/>
      <c r="C17" s="65" t="s">
        <v>1952</v>
      </c>
      <c r="D17" s="65"/>
      <c r="E17" s="65"/>
      <c r="F17" s="65"/>
    </row>
    <row r="18" spans="2:6">
      <c r="B18" s="66"/>
      <c r="C18" s="65" t="s">
        <v>1953</v>
      </c>
      <c r="D18" s="65"/>
      <c r="E18" s="65"/>
      <c r="F18" s="65"/>
    </row>
    <row r="19" spans="2:6">
      <c r="B19" s="66"/>
      <c r="C19" s="65"/>
      <c r="D19" s="65"/>
      <c r="E19" s="65"/>
      <c r="F19" s="65"/>
    </row>
    <row r="20" spans="2:6">
      <c r="B20" s="66"/>
      <c r="C20" s="65"/>
      <c r="D20" s="65"/>
      <c r="E20" s="65"/>
      <c r="F20" s="65"/>
    </row>
    <row r="21" spans="2:6">
      <c r="B21" s="66"/>
      <c r="C21" s="65"/>
      <c r="D21" s="65"/>
      <c r="E21" s="65"/>
      <c r="F21" s="65"/>
    </row>
    <row r="22" spans="2:6">
      <c r="C22" s="37"/>
    </row>
    <row r="23" spans="2:6">
      <c r="B23" s="45" t="s">
        <v>190</v>
      </c>
      <c r="C23" s="37"/>
    </row>
    <row r="24" spans="2:6">
      <c r="B24" s="57" t="s">
        <v>191</v>
      </c>
      <c r="C24" s="172" t="s">
        <v>1954</v>
      </c>
      <c r="D24" s="172"/>
    </row>
    <row r="25" spans="2:6" ht="30" customHeight="1">
      <c r="B25" s="62" t="s">
        <v>193</v>
      </c>
      <c r="C25" s="173" t="s">
        <v>1955</v>
      </c>
      <c r="D25" s="172"/>
    </row>
    <row r="26" spans="2:6">
      <c r="B26" s="57" t="s">
        <v>195</v>
      </c>
      <c r="C26" s="172" t="s">
        <v>1942</v>
      </c>
      <c r="D26" s="172"/>
    </row>
    <row r="27" spans="2:6">
      <c r="B27" s="58" t="s">
        <v>169</v>
      </c>
      <c r="C27" s="174" t="s">
        <v>1943</v>
      </c>
      <c r="D27" s="174"/>
    </row>
    <row r="28" spans="2:6">
      <c r="B28" s="58" t="s">
        <v>196</v>
      </c>
      <c r="C28" s="169" t="s">
        <v>1944</v>
      </c>
      <c r="D28" s="169"/>
    </row>
    <row r="29" spans="2:6" ht="5.0999999999999996" customHeight="1">
      <c r="C29" s="37"/>
    </row>
    <row r="30" spans="2:6">
      <c r="B30" s="57" t="s">
        <v>197</v>
      </c>
      <c r="C30" s="43" t="s">
        <v>1956</v>
      </c>
    </row>
    <row r="31" spans="2:6" ht="5.0999999999999996" customHeight="1">
      <c r="B31" s="27"/>
    </row>
    <row r="32" spans="2:6">
      <c r="B32" s="57" t="s">
        <v>6</v>
      </c>
      <c r="C32" s="43" t="s">
        <v>12</v>
      </c>
    </row>
  </sheetData>
  <mergeCells count="7">
    <mergeCell ref="C28:D28"/>
    <mergeCell ref="D3:D5"/>
    <mergeCell ref="C9:F9"/>
    <mergeCell ref="C24:D24"/>
    <mergeCell ref="C25:D25"/>
    <mergeCell ref="C26:D26"/>
    <mergeCell ref="C27:D27"/>
  </mergeCells>
  <hyperlinks>
    <hyperlink ref="C4" r:id="rId1" xr:uid="{8E879C5C-94E7-42C2-9823-B094FB2FE5FC}"/>
    <hyperlink ref="C27" r:id="rId2" xr:uid="{2C982FCE-2DC6-47EA-B968-D2C08ABB7299}"/>
    <hyperlink ref="A1" location="Summary!A1" display="Summary!A1" xr:uid="{47DCBBB4-BCFF-4FFE-AC1D-997E6D514D86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99A2-E012-4A56-8BDD-615AFA60F55D}">
  <sheetPr>
    <tabColor rgb="FF649651"/>
  </sheetPr>
  <dimension ref="A1:D32"/>
  <sheetViews>
    <sheetView workbookViewId="0">
      <selection activeCell="C30" sqref="C30"/>
    </sheetView>
  </sheetViews>
  <sheetFormatPr defaultRowHeight="15"/>
  <cols>
    <col min="1" max="1" width="5.7109375" customWidth="1"/>
    <col min="2" max="2" width="16.5703125" bestFit="1" customWidth="1"/>
    <col min="3" max="3" width="55.5703125" bestFit="1" customWidth="1"/>
    <col min="4" max="4" width="7" bestFit="1" customWidth="1"/>
    <col min="6" max="6" width="12.140625" bestFit="1" customWidth="1"/>
  </cols>
  <sheetData>
    <row r="1" spans="1:4">
      <c r="A1" s="108" t="e" vm="1">
        <v>#VALUE!</v>
      </c>
    </row>
    <row r="2" spans="1:4">
      <c r="B2" s="15" t="s">
        <v>1957</v>
      </c>
    </row>
    <row r="3" spans="1:4">
      <c r="B3" s="7" t="s">
        <v>1836</v>
      </c>
    </row>
    <row r="4" spans="1:4" ht="5.0999999999999996" customHeight="1">
      <c r="B4" s="7"/>
    </row>
    <row r="5" spans="1:4">
      <c r="B5" s="13" t="s">
        <v>200</v>
      </c>
    </row>
    <row r="6" spans="1:4">
      <c r="B6" s="8">
        <f>DATE(2025,8,1)</f>
        <v>45870</v>
      </c>
    </row>
    <row r="7" spans="1:4" ht="5.0999999999999996" customHeight="1">
      <c r="B7" s="8"/>
      <c r="C7" s="8"/>
    </row>
    <row r="8" spans="1:4">
      <c r="B8" s="13" t="s">
        <v>201</v>
      </c>
      <c r="C8" s="8"/>
    </row>
    <row r="9" spans="1:4">
      <c r="B9" s="8">
        <f>DATE(2025,8,31)</f>
        <v>45900</v>
      </c>
      <c r="C9" s="8"/>
    </row>
    <row r="10" spans="1:4" ht="5.0999999999999996" customHeight="1">
      <c r="B10" s="7"/>
    </row>
    <row r="11" spans="1:4">
      <c r="B11" s="175" t="s">
        <v>204</v>
      </c>
      <c r="C11" s="175"/>
      <c r="D11" s="175"/>
    </row>
    <row r="12" spans="1:4">
      <c r="B12" s="15" t="s">
        <v>205</v>
      </c>
      <c r="C12" s="16" t="s">
        <v>206</v>
      </c>
      <c r="D12" s="16" t="s">
        <v>8</v>
      </c>
    </row>
    <row r="13" spans="1:4">
      <c r="B13" s="92" t="s">
        <v>742</v>
      </c>
      <c r="C13" s="93" t="s">
        <v>1958</v>
      </c>
      <c r="D13" s="94">
        <v>0.1</v>
      </c>
    </row>
    <row r="14" spans="1:4">
      <c r="B14" s="92" t="s">
        <v>726</v>
      </c>
      <c r="C14" s="93" t="s">
        <v>1959</v>
      </c>
      <c r="D14" s="94">
        <v>0.1</v>
      </c>
    </row>
    <row r="15" spans="1:4">
      <c r="B15" s="7" t="s">
        <v>722</v>
      </c>
      <c r="C15" t="s">
        <v>723</v>
      </c>
      <c r="D15" s="41">
        <v>0.1</v>
      </c>
    </row>
    <row r="16" spans="1:4">
      <c r="B16" s="92" t="s">
        <v>730</v>
      </c>
      <c r="C16" s="93" t="s">
        <v>1960</v>
      </c>
      <c r="D16" s="94">
        <v>0.1</v>
      </c>
    </row>
    <row r="17" spans="2:4">
      <c r="B17" s="92" t="s">
        <v>770</v>
      </c>
      <c r="C17" s="93" t="s">
        <v>1961</v>
      </c>
      <c r="D17" s="94">
        <v>0.1</v>
      </c>
    </row>
    <row r="18" spans="2:4">
      <c r="B18" s="7" t="s">
        <v>756</v>
      </c>
      <c r="C18" t="s">
        <v>757</v>
      </c>
      <c r="D18" s="41">
        <v>0.1</v>
      </c>
    </row>
    <row r="19" spans="2:4">
      <c r="B19" s="7" t="s">
        <v>772</v>
      </c>
      <c r="C19" t="s">
        <v>773</v>
      </c>
      <c r="D19" s="41">
        <v>0.1</v>
      </c>
    </row>
    <row r="20" spans="2:4">
      <c r="B20" s="7" t="s">
        <v>754</v>
      </c>
      <c r="C20" t="s">
        <v>755</v>
      </c>
      <c r="D20" s="41">
        <v>0.1</v>
      </c>
    </row>
    <row r="21" spans="2:4">
      <c r="B21" s="7" t="s">
        <v>720</v>
      </c>
      <c r="C21" t="s">
        <v>721</v>
      </c>
      <c r="D21" s="41">
        <v>0.1</v>
      </c>
    </row>
    <row r="22" spans="2:4">
      <c r="B22" s="7" t="s">
        <v>728</v>
      </c>
      <c r="C22" t="s">
        <v>729</v>
      </c>
      <c r="D22" s="41">
        <v>0.1</v>
      </c>
    </row>
    <row r="23" spans="2:4">
      <c r="B23" s="7" t="s">
        <v>724</v>
      </c>
      <c r="C23" t="s">
        <v>725</v>
      </c>
      <c r="D23" s="41">
        <v>0.1</v>
      </c>
    </row>
    <row r="24" spans="2:4">
      <c r="B24" s="7" t="s">
        <v>744</v>
      </c>
      <c r="C24" t="s">
        <v>745</v>
      </c>
      <c r="D24" s="41">
        <v>0.1</v>
      </c>
    </row>
    <row r="25" spans="2:4">
      <c r="B25" s="7" t="s">
        <v>748</v>
      </c>
      <c r="C25" t="s">
        <v>749</v>
      </c>
      <c r="D25" s="41">
        <v>0.1</v>
      </c>
    </row>
    <row r="26" spans="2:4">
      <c r="B26" s="7" t="s">
        <v>760</v>
      </c>
      <c r="C26" t="s">
        <v>761</v>
      </c>
      <c r="D26" s="41">
        <v>0.1</v>
      </c>
    </row>
    <row r="27" spans="2:4">
      <c r="B27" s="7" t="s">
        <v>1962</v>
      </c>
      <c r="C27" t="s">
        <v>1963</v>
      </c>
      <c r="D27" s="41">
        <v>0.06</v>
      </c>
    </row>
    <row r="28" spans="2:4">
      <c r="B28" s="7" t="s">
        <v>1964</v>
      </c>
      <c r="C28" t="s">
        <v>1965</v>
      </c>
      <c r="D28" s="41">
        <v>0.06</v>
      </c>
    </row>
    <row r="29" spans="2:4">
      <c r="B29" s="7" t="s">
        <v>1966</v>
      </c>
      <c r="C29" t="s">
        <v>1967</v>
      </c>
      <c r="D29" s="41">
        <v>0.06</v>
      </c>
    </row>
    <row r="30" spans="2:4">
      <c r="B30" s="7" t="s">
        <v>1968</v>
      </c>
      <c r="C30" t="s">
        <v>1969</v>
      </c>
      <c r="D30" s="41">
        <v>0.06</v>
      </c>
    </row>
    <row r="31" spans="2:4">
      <c r="B31" s="7" t="s">
        <v>1970</v>
      </c>
      <c r="C31" t="s">
        <v>1971</v>
      </c>
      <c r="D31" s="41">
        <v>0.06</v>
      </c>
    </row>
    <row r="32" spans="2:4">
      <c r="B32" s="7" t="s">
        <v>1972</v>
      </c>
      <c r="C32" t="s">
        <v>1973</v>
      </c>
      <c r="D32" s="41">
        <v>0.06</v>
      </c>
    </row>
  </sheetData>
  <mergeCells count="1">
    <mergeCell ref="B11:D11"/>
  </mergeCells>
  <hyperlinks>
    <hyperlink ref="A1" location="Summary!A1" display="Summary!A1" xr:uid="{7897E90E-F7E0-44E5-B3E0-C5E2C7D2B7F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792FD-7AD6-4ABA-92BA-ABDDAC22E8F3}">
  <dimension ref="A1:J67"/>
  <sheetViews>
    <sheetView workbookViewId="0"/>
  </sheetViews>
  <sheetFormatPr defaultRowHeight="15"/>
  <cols>
    <col min="1" max="1" width="5.7109375" customWidth="1"/>
    <col min="2" max="2" width="10.85546875" bestFit="1" customWidth="1"/>
    <col min="3" max="3" width="35" bestFit="1" customWidth="1"/>
  </cols>
  <sheetData>
    <row r="1" spans="1:10">
      <c r="A1" s="108" t="e" vm="1">
        <v>#VALUE!</v>
      </c>
    </row>
    <row r="2" spans="1:10">
      <c r="B2" s="46" t="s">
        <v>166</v>
      </c>
      <c r="C2" s="37"/>
    </row>
    <row r="3" spans="1:10">
      <c r="B3" s="47" t="s">
        <v>167</v>
      </c>
      <c r="C3" s="48" t="s">
        <v>1974</v>
      </c>
      <c r="D3" s="171" t="e" vm="22">
        <v>#VALUE!</v>
      </c>
    </row>
    <row r="4" spans="1:10">
      <c r="B4" s="47" t="s">
        <v>169</v>
      </c>
      <c r="C4" s="49" t="s">
        <v>1975</v>
      </c>
      <c r="D4" s="171"/>
    </row>
    <row r="5" spans="1:10">
      <c r="B5" s="47" t="s">
        <v>171</v>
      </c>
      <c r="C5" s="50"/>
      <c r="D5" s="171"/>
      <c r="J5" s="109"/>
    </row>
    <row r="6" spans="1:10">
      <c r="C6" s="37"/>
    </row>
    <row r="7" spans="1:10">
      <c r="B7" s="46" t="s">
        <v>166</v>
      </c>
      <c r="C7" s="37"/>
    </row>
    <row r="8" spans="1:10">
      <c r="B8" s="47" t="s">
        <v>167</v>
      </c>
      <c r="C8" s="48" t="s">
        <v>1976</v>
      </c>
      <c r="D8" s="171" t="e" vm="23">
        <v>#VALUE!</v>
      </c>
    </row>
    <row r="9" spans="1:10">
      <c r="B9" s="47" t="s">
        <v>169</v>
      </c>
      <c r="C9" s="49" t="s">
        <v>1977</v>
      </c>
      <c r="D9" s="171"/>
    </row>
    <row r="10" spans="1:10">
      <c r="B10" s="47" t="s">
        <v>171</v>
      </c>
      <c r="C10" s="50"/>
      <c r="D10" s="171"/>
    </row>
    <row r="11" spans="1:10">
      <c r="C11" s="37"/>
    </row>
    <row r="12" spans="1:10">
      <c r="B12" s="46" t="s">
        <v>166</v>
      </c>
      <c r="C12" s="37"/>
    </row>
    <row r="13" spans="1:10">
      <c r="B13" s="47" t="s">
        <v>167</v>
      </c>
      <c r="C13" s="48" t="s">
        <v>1978</v>
      </c>
      <c r="D13" s="171"/>
    </row>
    <row r="14" spans="1:10">
      <c r="B14" s="47" t="s">
        <v>169</v>
      </c>
      <c r="C14" s="49"/>
      <c r="D14" s="171"/>
    </row>
    <row r="15" spans="1:10">
      <c r="B15" s="47" t="s">
        <v>171</v>
      </c>
      <c r="C15" s="50"/>
      <c r="D15" s="171"/>
    </row>
    <row r="16" spans="1:10">
      <c r="C16" s="37"/>
    </row>
    <row r="17" spans="2:6">
      <c r="B17" s="64" t="s">
        <v>6</v>
      </c>
      <c r="C17" s="65" t="s">
        <v>1979</v>
      </c>
    </row>
    <row r="18" spans="2:6" ht="5.0999999999999996" customHeight="1">
      <c r="C18" s="37"/>
    </row>
    <row r="19" spans="2:6">
      <c r="B19" s="66" t="s">
        <v>175</v>
      </c>
      <c r="C19" s="170" t="s">
        <v>1980</v>
      </c>
      <c r="D19" s="170"/>
      <c r="E19" s="170"/>
      <c r="F19" s="170"/>
    </row>
    <row r="20" spans="2:6">
      <c r="B20" s="66"/>
      <c r="C20" s="65" t="s">
        <v>1981</v>
      </c>
      <c r="D20" s="65"/>
      <c r="E20" s="65"/>
      <c r="F20" s="65"/>
    </row>
    <row r="21" spans="2:6">
      <c r="B21" s="66"/>
      <c r="C21" s="65" t="s">
        <v>1982</v>
      </c>
      <c r="D21" s="65"/>
      <c r="E21" s="65"/>
      <c r="F21" s="65"/>
    </row>
    <row r="22" spans="2:6">
      <c r="B22" s="66"/>
      <c r="C22" s="65" t="s">
        <v>1983</v>
      </c>
      <c r="D22" s="65"/>
      <c r="E22" s="65"/>
      <c r="F22" s="65"/>
    </row>
    <row r="23" spans="2:6">
      <c r="B23" s="66"/>
      <c r="C23" s="65" t="s">
        <v>1984</v>
      </c>
      <c r="D23" s="65"/>
      <c r="E23" s="65"/>
      <c r="F23" s="65"/>
    </row>
    <row r="24" spans="2:6">
      <c r="B24" s="66"/>
      <c r="C24" s="65" t="s">
        <v>1985</v>
      </c>
      <c r="D24" s="65"/>
      <c r="E24" s="65"/>
      <c r="F24" s="65"/>
    </row>
    <row r="25" spans="2:6">
      <c r="B25" s="66"/>
      <c r="C25" s="65" t="s">
        <v>1986</v>
      </c>
      <c r="D25" s="65"/>
      <c r="E25" s="65"/>
      <c r="F25" s="65"/>
    </row>
    <row r="26" spans="2:6">
      <c r="B26" s="66"/>
      <c r="C26" s="118" t="s">
        <v>1987</v>
      </c>
      <c r="D26" s="65"/>
      <c r="E26" s="65"/>
      <c r="F26" s="65"/>
    </row>
    <row r="27" spans="2:6">
      <c r="B27" s="66"/>
      <c r="C27" s="118" t="s">
        <v>1988</v>
      </c>
      <c r="D27" s="65"/>
      <c r="E27" s="65"/>
      <c r="F27" s="65"/>
    </row>
    <row r="28" spans="2:6">
      <c r="B28" s="66"/>
      <c r="C28" s="65" t="s">
        <v>1989</v>
      </c>
      <c r="D28" s="65"/>
      <c r="E28" s="65"/>
      <c r="F28" s="65"/>
    </row>
    <row r="29" spans="2:6">
      <c r="B29" s="66"/>
      <c r="C29" s="65"/>
      <c r="D29" s="65"/>
      <c r="E29" s="65"/>
      <c r="F29" s="65"/>
    </row>
    <row r="30" spans="2:6">
      <c r="B30" s="66"/>
      <c r="C30" s="65" t="s">
        <v>1990</v>
      </c>
      <c r="D30" s="65"/>
      <c r="E30" s="65"/>
      <c r="F30" s="65"/>
    </row>
    <row r="31" spans="2:6">
      <c r="B31" s="66"/>
      <c r="C31" s="66" t="s">
        <v>1991</v>
      </c>
      <c r="D31" s="65"/>
      <c r="E31" s="65"/>
      <c r="F31" s="65"/>
    </row>
    <row r="32" spans="2:6">
      <c r="B32" s="66"/>
      <c r="C32" s="66" t="s">
        <v>1992</v>
      </c>
      <c r="D32" s="65"/>
      <c r="E32" s="65"/>
      <c r="F32" s="65"/>
    </row>
    <row r="33" spans="2:6">
      <c r="B33" s="66"/>
      <c r="C33" s="66"/>
      <c r="D33" s="65"/>
      <c r="E33" s="65"/>
      <c r="F33" s="65"/>
    </row>
    <row r="34" spans="2:6">
      <c r="B34" s="66"/>
      <c r="C34" s="66" t="s">
        <v>1993</v>
      </c>
      <c r="D34" s="65"/>
      <c r="E34" s="65"/>
      <c r="F34" s="65"/>
    </row>
    <row r="35" spans="2:6">
      <c r="B35" s="66"/>
      <c r="C35" s="66" t="s">
        <v>1994</v>
      </c>
      <c r="D35" s="65" t="s">
        <v>1995</v>
      </c>
      <c r="E35" s="65" t="s">
        <v>1996</v>
      </c>
      <c r="F35" s="65"/>
    </row>
    <row r="36" spans="2:6">
      <c r="B36" s="66"/>
      <c r="C36" s="66" t="s">
        <v>154</v>
      </c>
      <c r="D36" s="65" t="s">
        <v>1997</v>
      </c>
      <c r="E36" s="65"/>
      <c r="F36" s="65"/>
    </row>
    <row r="37" spans="2:6">
      <c r="B37" s="66"/>
      <c r="C37" s="66"/>
      <c r="D37" s="65"/>
      <c r="E37" s="65"/>
      <c r="F37" s="65"/>
    </row>
    <row r="38" spans="2:6">
      <c r="B38" s="66"/>
      <c r="C38" s="66" t="s">
        <v>1998</v>
      </c>
      <c r="D38" s="65">
        <v>54.7</v>
      </c>
      <c r="E38" s="65"/>
      <c r="F38" s="65"/>
    </row>
    <row r="39" spans="2:6">
      <c r="B39" s="66"/>
      <c r="C39" s="66" t="s">
        <v>1999</v>
      </c>
      <c r="D39" s="65">
        <v>109.4</v>
      </c>
      <c r="E39" s="65"/>
      <c r="F39" s="65"/>
    </row>
    <row r="40" spans="2:6">
      <c r="B40" s="66"/>
      <c r="C40" s="66" t="s">
        <v>2000</v>
      </c>
      <c r="D40" s="65">
        <v>54.7</v>
      </c>
      <c r="E40" s="65"/>
      <c r="F40" s="65"/>
    </row>
    <row r="41" spans="2:6">
      <c r="B41" s="66"/>
      <c r="C41" s="66" t="s">
        <v>2001</v>
      </c>
      <c r="D41" s="65">
        <v>82.050000000000011</v>
      </c>
      <c r="E41" s="65"/>
      <c r="F41" s="65"/>
    </row>
    <row r="42" spans="2:6">
      <c r="B42" s="66"/>
      <c r="C42" s="66"/>
      <c r="D42" s="65"/>
      <c r="E42" s="65"/>
      <c r="F42" s="65"/>
    </row>
    <row r="43" spans="2:6">
      <c r="B43" s="66"/>
      <c r="C43" s="66"/>
      <c r="D43" s="65"/>
      <c r="E43" s="65"/>
      <c r="F43" s="65"/>
    </row>
    <row r="44" spans="2:6">
      <c r="B44" s="66"/>
      <c r="C44" s="66"/>
      <c r="D44" s="65"/>
      <c r="E44" s="65"/>
      <c r="F44" s="65"/>
    </row>
    <row r="45" spans="2:6">
      <c r="B45" s="66"/>
      <c r="C45" s="66"/>
      <c r="D45" s="65"/>
      <c r="E45" s="65"/>
      <c r="F45" s="65"/>
    </row>
    <row r="46" spans="2:6">
      <c r="B46" s="66"/>
      <c r="C46" s="66"/>
      <c r="D46" s="65"/>
      <c r="E46" s="65"/>
      <c r="F46" s="65"/>
    </row>
    <row r="47" spans="2:6">
      <c r="B47" s="66"/>
      <c r="C47" s="66"/>
      <c r="D47" s="65"/>
      <c r="E47" s="65"/>
      <c r="F47" s="65"/>
    </row>
    <row r="48" spans="2:6">
      <c r="B48" s="66"/>
      <c r="C48" s="66"/>
      <c r="D48" s="65"/>
      <c r="E48" s="65"/>
      <c r="F48" s="65"/>
    </row>
    <row r="49" spans="2:4" ht="5.0999999999999996" customHeight="1">
      <c r="B49" s="27"/>
      <c r="C49" s="37"/>
    </row>
    <row r="50" spans="2:4">
      <c r="B50" s="66" t="s">
        <v>184</v>
      </c>
      <c r="C50" s="117" t="s">
        <v>42</v>
      </c>
    </row>
    <row r="51" spans="2:4">
      <c r="C51" s="117" t="s">
        <v>2002</v>
      </c>
    </row>
    <row r="52" spans="2:4">
      <c r="C52" s="65" t="s">
        <v>2003</v>
      </c>
    </row>
    <row r="53" spans="2:4">
      <c r="C53" s="65" t="s">
        <v>2004</v>
      </c>
    </row>
    <row r="54" spans="2:4">
      <c r="C54" s="65"/>
    </row>
    <row r="55" spans="2:4">
      <c r="C55" s="37"/>
    </row>
    <row r="56" spans="2:4">
      <c r="B56" s="45" t="s">
        <v>190</v>
      </c>
      <c r="C56" s="37"/>
    </row>
    <row r="57" spans="2:4">
      <c r="B57" s="57" t="s">
        <v>191</v>
      </c>
      <c r="C57" s="172" t="s">
        <v>2005</v>
      </c>
      <c r="D57" s="172"/>
    </row>
    <row r="58" spans="2:4">
      <c r="B58" s="62" t="s">
        <v>193</v>
      </c>
      <c r="C58" s="173" t="s">
        <v>2006</v>
      </c>
      <c r="D58" s="172"/>
    </row>
    <row r="59" spans="2:4">
      <c r="B59" s="57" t="s">
        <v>195</v>
      </c>
      <c r="C59" s="172" t="s">
        <v>2007</v>
      </c>
      <c r="D59" s="172"/>
    </row>
    <row r="60" spans="2:4">
      <c r="B60" s="58" t="s">
        <v>169</v>
      </c>
      <c r="C60" s="174" t="s">
        <v>2008</v>
      </c>
      <c r="D60" s="174"/>
    </row>
    <row r="61" spans="2:4">
      <c r="B61" s="58" t="s">
        <v>196</v>
      </c>
      <c r="C61" s="169" t="s">
        <v>2009</v>
      </c>
      <c r="D61" s="169"/>
    </row>
    <row r="62" spans="2:4" ht="5.0999999999999996" customHeight="1">
      <c r="C62" s="37"/>
    </row>
    <row r="63" spans="2:4">
      <c r="B63" s="57" t="s">
        <v>197</v>
      </c>
      <c r="C63" s="43" t="s">
        <v>198</v>
      </c>
    </row>
    <row r="64" spans="2:4" ht="5.0999999999999996" customHeight="1">
      <c r="B64" s="27"/>
    </row>
    <row r="65" spans="2:3">
      <c r="B65" s="57" t="s">
        <v>6</v>
      </c>
      <c r="C65" s="43" t="s">
        <v>12</v>
      </c>
    </row>
    <row r="67" spans="2:3">
      <c r="C67" t="s">
        <v>2010</v>
      </c>
    </row>
  </sheetData>
  <mergeCells count="9">
    <mergeCell ref="C61:D61"/>
    <mergeCell ref="D8:D10"/>
    <mergeCell ref="D3:D5"/>
    <mergeCell ref="C19:F19"/>
    <mergeCell ref="C57:D57"/>
    <mergeCell ref="C58:D58"/>
    <mergeCell ref="C59:D59"/>
    <mergeCell ref="C60:D60"/>
    <mergeCell ref="D13:D15"/>
  </mergeCells>
  <hyperlinks>
    <hyperlink ref="A1" location="Summary!A1" display="Summary!A1" xr:uid="{479EF668-DE1C-41A1-93CA-9B6BA8A7DC53}"/>
    <hyperlink ref="C9" r:id="rId1" xr:uid="{2A48E8E3-B9B0-4FE3-A0F4-D35855D86998}"/>
    <hyperlink ref="C4" r:id="rId2" xr:uid="{177B3769-49DB-42C4-B40B-E4703D79711B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BB04D-5CE3-40ED-8DD9-63C1BFA4594D}">
  <sheetPr>
    <tabColor rgb="FF1060FE"/>
  </sheetPr>
  <dimension ref="A1:F47"/>
  <sheetViews>
    <sheetView workbookViewId="0"/>
  </sheetViews>
  <sheetFormatPr defaultRowHeight="15"/>
  <cols>
    <col min="1" max="1" width="5.7109375" customWidth="1"/>
    <col min="2" max="2" width="14.85546875" bestFit="1" customWidth="1"/>
    <col min="3" max="3" width="22" bestFit="1" customWidth="1"/>
  </cols>
  <sheetData>
    <row r="1" spans="1:6">
      <c r="A1" s="108" t="e" vm="1">
        <v>#VALUE!</v>
      </c>
    </row>
    <row r="2" spans="1:6">
      <c r="B2" s="46" t="s">
        <v>166</v>
      </c>
      <c r="C2" s="37"/>
    </row>
    <row r="3" spans="1:6">
      <c r="B3" s="47" t="s">
        <v>167</v>
      </c>
      <c r="C3" s="48" t="s">
        <v>2011</v>
      </c>
      <c r="D3" s="171" t="e" vm="24">
        <v>#VALUE!</v>
      </c>
    </row>
    <row r="4" spans="1:6">
      <c r="B4" s="47" t="s">
        <v>169</v>
      </c>
      <c r="C4" s="49" t="s">
        <v>2012</v>
      </c>
      <c r="D4" s="171"/>
    </row>
    <row r="5" spans="1:6">
      <c r="B5" s="47" t="s">
        <v>171</v>
      </c>
      <c r="C5" s="50">
        <v>4377344060</v>
      </c>
      <c r="D5" s="171"/>
    </row>
    <row r="6" spans="1:6">
      <c r="C6" s="37"/>
    </row>
    <row r="7" spans="1:6">
      <c r="B7" s="64" t="s">
        <v>6</v>
      </c>
      <c r="C7" s="65" t="s">
        <v>213</v>
      </c>
    </row>
    <row r="8" spans="1:6" ht="5.0999999999999996" customHeight="1">
      <c r="C8" s="37"/>
    </row>
    <row r="9" spans="1:6">
      <c r="B9" s="66" t="s">
        <v>175</v>
      </c>
      <c r="C9" s="170" t="s">
        <v>2013</v>
      </c>
      <c r="D9" s="170"/>
      <c r="E9" s="170"/>
      <c r="F9" s="170"/>
    </row>
    <row r="10" spans="1:6">
      <c r="B10" s="28"/>
      <c r="C10" s="170" t="s">
        <v>2014</v>
      </c>
      <c r="D10" s="170"/>
      <c r="E10" s="170"/>
      <c r="F10" s="170"/>
    </row>
    <row r="11" spans="1:6">
      <c r="B11" s="28"/>
      <c r="C11" s="170" t="s">
        <v>2015</v>
      </c>
      <c r="D11" s="170"/>
      <c r="E11" s="170"/>
      <c r="F11" s="170"/>
    </row>
    <row r="12" spans="1:6" ht="5.0999999999999996" customHeight="1">
      <c r="B12" s="27"/>
      <c r="C12" s="37"/>
    </row>
    <row r="13" spans="1:6">
      <c r="B13" s="66" t="s">
        <v>2016</v>
      </c>
      <c r="C13" s="65" t="s">
        <v>2017</v>
      </c>
    </row>
    <row r="14" spans="1:6">
      <c r="B14" s="28"/>
      <c r="C14" s="65" t="s">
        <v>2018</v>
      </c>
    </row>
    <row r="15" spans="1:6">
      <c r="B15" s="28"/>
      <c r="C15" s="65" t="s">
        <v>2019</v>
      </c>
    </row>
    <row r="16" spans="1:6">
      <c r="B16" s="28"/>
      <c r="C16" s="65" t="s">
        <v>2020</v>
      </c>
    </row>
    <row r="17" spans="2:3">
      <c r="B17" s="28"/>
      <c r="C17" s="65" t="s">
        <v>2021</v>
      </c>
    </row>
    <row r="18" spans="2:3">
      <c r="B18" s="28"/>
      <c r="C18" s="65" t="s">
        <v>2022</v>
      </c>
    </row>
    <row r="19" spans="2:3">
      <c r="B19" s="28"/>
      <c r="C19" s="65" t="s">
        <v>2023</v>
      </c>
    </row>
    <row r="20" spans="2:3">
      <c r="B20" s="28"/>
      <c r="C20" s="65" t="s">
        <v>2024</v>
      </c>
    </row>
    <row r="21" spans="2:3">
      <c r="B21" s="28"/>
      <c r="C21" s="65" t="s">
        <v>2025</v>
      </c>
    </row>
    <row r="22" spans="2:3">
      <c r="B22" s="28"/>
      <c r="C22" s="65" t="s">
        <v>2026</v>
      </c>
    </row>
    <row r="23" spans="2:3">
      <c r="B23" s="28"/>
      <c r="C23" s="65" t="s">
        <v>2027</v>
      </c>
    </row>
    <row r="24" spans="2:3">
      <c r="B24" s="28"/>
      <c r="C24" s="65" t="s">
        <v>2028</v>
      </c>
    </row>
    <row r="25" spans="2:3">
      <c r="B25" s="28"/>
      <c r="C25" s="65" t="s">
        <v>2029</v>
      </c>
    </row>
    <row r="26" spans="2:3">
      <c r="B26" s="28"/>
      <c r="C26" s="65" t="s">
        <v>2030</v>
      </c>
    </row>
    <row r="27" spans="2:3">
      <c r="B27" s="28"/>
      <c r="C27" s="65" t="s">
        <v>2031</v>
      </c>
    </row>
    <row r="28" spans="2:3">
      <c r="B28" s="28"/>
      <c r="C28" s="65" t="s">
        <v>2032</v>
      </c>
    </row>
    <row r="29" spans="2:3" ht="5.0999999999999996" customHeight="1">
      <c r="B29" s="28"/>
      <c r="C29" s="37"/>
    </row>
    <row r="30" spans="2:3">
      <c r="B30" s="66" t="s">
        <v>2033</v>
      </c>
      <c r="C30" s="65" t="s">
        <v>2034</v>
      </c>
    </row>
    <row r="31" spans="2:3">
      <c r="B31" s="28"/>
      <c r="C31" s="65" t="s">
        <v>2035</v>
      </c>
    </row>
    <row r="32" spans="2:3">
      <c r="B32" s="28"/>
      <c r="C32" s="65" t="s">
        <v>2036</v>
      </c>
    </row>
    <row r="33" spans="2:4">
      <c r="B33" s="28"/>
      <c r="C33" s="65" t="s">
        <v>2037</v>
      </c>
    </row>
    <row r="34" spans="2:4">
      <c r="B34" s="28"/>
      <c r="C34" s="65" t="s">
        <v>2038</v>
      </c>
    </row>
    <row r="35" spans="2:4">
      <c r="B35" s="28"/>
      <c r="C35" s="65" t="s">
        <v>2039</v>
      </c>
    </row>
    <row r="36" spans="2:4">
      <c r="B36" s="28"/>
      <c r="C36" s="65" t="s">
        <v>2040</v>
      </c>
    </row>
    <row r="37" spans="2:4">
      <c r="C37" s="37"/>
    </row>
    <row r="38" spans="2:4">
      <c r="B38" s="45" t="s">
        <v>190</v>
      </c>
      <c r="C38" s="37"/>
    </row>
    <row r="39" spans="2:4">
      <c r="B39" s="57" t="s">
        <v>191</v>
      </c>
      <c r="C39" s="172"/>
      <c r="D39" s="172"/>
    </row>
    <row r="40" spans="2:4">
      <c r="B40" s="62" t="s">
        <v>193</v>
      </c>
      <c r="C40" s="173"/>
      <c r="D40" s="172"/>
    </row>
    <row r="41" spans="2:4">
      <c r="B41" s="57" t="s">
        <v>195</v>
      </c>
      <c r="C41" s="172"/>
      <c r="D41" s="172"/>
    </row>
    <row r="42" spans="2:4">
      <c r="B42" s="58" t="s">
        <v>169</v>
      </c>
      <c r="C42" s="174"/>
      <c r="D42" s="174"/>
    </row>
    <row r="43" spans="2:4">
      <c r="B43" s="58" t="s">
        <v>196</v>
      </c>
      <c r="C43" s="169"/>
      <c r="D43" s="169"/>
    </row>
    <row r="44" spans="2:4" ht="5.0999999999999996" customHeight="1">
      <c r="C44" s="37"/>
    </row>
    <row r="45" spans="2:4">
      <c r="B45" s="57" t="s">
        <v>197</v>
      </c>
      <c r="C45" s="43"/>
    </row>
    <row r="46" spans="2:4" ht="5.0999999999999996" customHeight="1">
      <c r="B46" s="27"/>
    </row>
    <row r="47" spans="2:4">
      <c r="B47" s="57" t="s">
        <v>6</v>
      </c>
      <c r="C47" s="43"/>
    </row>
  </sheetData>
  <mergeCells count="9">
    <mergeCell ref="C43:D43"/>
    <mergeCell ref="C10:F10"/>
    <mergeCell ref="C11:F11"/>
    <mergeCell ref="D3:D5"/>
    <mergeCell ref="C9:F9"/>
    <mergeCell ref="C39:D39"/>
    <mergeCell ref="C40:D40"/>
    <mergeCell ref="C41:D41"/>
    <mergeCell ref="C42:D42"/>
  </mergeCells>
  <hyperlinks>
    <hyperlink ref="C4" r:id="rId1" xr:uid="{DEFEF469-3CB5-489E-881C-1F82BCF4E4DF}"/>
    <hyperlink ref="A1" location="Summary!A1" display="Summary!A1" xr:uid="{1007B8FF-06FA-4C6F-BA0A-1C539CB649FA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0E78A-14EA-47F2-9206-A416228ECE67}">
  <dimension ref="A1:F32"/>
  <sheetViews>
    <sheetView workbookViewId="0"/>
  </sheetViews>
  <sheetFormatPr defaultRowHeight="15"/>
  <cols>
    <col min="1" max="1" width="5.7109375" customWidth="1"/>
    <col min="2" max="2" width="10.85546875" bestFit="1" customWidth="1"/>
    <col min="3" max="3" width="32.5703125" bestFit="1" customWidth="1"/>
  </cols>
  <sheetData>
    <row r="1" spans="1:6">
      <c r="A1" s="108" t="e" vm="1">
        <v>#VALUE!</v>
      </c>
    </row>
    <row r="2" spans="1:6">
      <c r="B2" s="46" t="s">
        <v>166</v>
      </c>
      <c r="C2" s="37"/>
    </row>
    <row r="3" spans="1:6">
      <c r="B3" s="47" t="s">
        <v>167</v>
      </c>
      <c r="C3" s="48" t="s">
        <v>2041</v>
      </c>
      <c r="D3" s="171" t="e" vm="25">
        <v>#VALUE!</v>
      </c>
    </row>
    <row r="4" spans="1:6">
      <c r="B4" s="47" t="s">
        <v>169</v>
      </c>
      <c r="C4" s="49" t="s">
        <v>2042</v>
      </c>
      <c r="D4" s="171"/>
    </row>
    <row r="5" spans="1:6">
      <c r="B5" s="47" t="s">
        <v>171</v>
      </c>
      <c r="C5" s="50" t="s">
        <v>2043</v>
      </c>
      <c r="D5" s="171"/>
    </row>
    <row r="6" spans="1:6">
      <c r="C6" s="37"/>
    </row>
    <row r="7" spans="1:6">
      <c r="B7" s="64" t="s">
        <v>6</v>
      </c>
      <c r="C7" s="65" t="s">
        <v>213</v>
      </c>
    </row>
    <row r="8" spans="1:6" ht="5.0999999999999996" customHeight="1">
      <c r="C8" s="37"/>
    </row>
    <row r="9" spans="1:6">
      <c r="B9" s="66" t="s">
        <v>175</v>
      </c>
      <c r="C9" s="170" t="s">
        <v>2044</v>
      </c>
      <c r="D9" s="170"/>
      <c r="E9" s="170"/>
      <c r="F9" s="170"/>
    </row>
    <row r="10" spans="1:6">
      <c r="B10" s="66"/>
      <c r="C10" s="65" t="s">
        <v>2045</v>
      </c>
      <c r="D10" s="65"/>
      <c r="E10" s="65"/>
      <c r="F10" s="65"/>
    </row>
    <row r="11" spans="1:6">
      <c r="B11" s="66"/>
      <c r="C11" s="65" t="s">
        <v>2046</v>
      </c>
      <c r="D11" s="65"/>
      <c r="E11" s="65"/>
      <c r="F11" s="65"/>
    </row>
    <row r="12" spans="1:6">
      <c r="B12" s="66"/>
      <c r="C12" s="65" t="s">
        <v>2047</v>
      </c>
      <c r="D12" s="65"/>
      <c r="E12" s="65"/>
      <c r="F12" s="65"/>
    </row>
    <row r="13" spans="1:6">
      <c r="B13" s="66"/>
      <c r="C13" s="65" t="s">
        <v>2048</v>
      </c>
      <c r="D13" s="65"/>
      <c r="E13" s="65"/>
      <c r="F13" s="65"/>
    </row>
    <row r="14" spans="1:6">
      <c r="B14" s="66"/>
      <c r="C14" s="65" t="s">
        <v>2049</v>
      </c>
      <c r="D14" s="65"/>
      <c r="E14" s="65"/>
      <c r="F14" s="65"/>
    </row>
    <row r="15" spans="1:6">
      <c r="B15" s="66"/>
      <c r="C15" s="65"/>
      <c r="D15" s="65"/>
      <c r="E15" s="65"/>
      <c r="F15" s="65"/>
    </row>
    <row r="16" spans="1:6">
      <c r="B16" s="66"/>
      <c r="C16" s="65" t="s">
        <v>2050</v>
      </c>
      <c r="D16" s="65"/>
      <c r="E16" s="65"/>
      <c r="F16" s="65"/>
    </row>
    <row r="17" spans="2:6">
      <c r="B17" s="66"/>
      <c r="C17" s="65"/>
      <c r="D17" s="65"/>
      <c r="E17" s="65"/>
      <c r="F17" s="65"/>
    </row>
    <row r="18" spans="2:6" ht="5.0999999999999996" customHeight="1">
      <c r="B18" s="27"/>
      <c r="C18" s="37"/>
    </row>
    <row r="19" spans="2:6">
      <c r="B19" s="66" t="s">
        <v>184</v>
      </c>
      <c r="C19" s="65" t="s">
        <v>50</v>
      </c>
    </row>
    <row r="20" spans="2:6">
      <c r="B20" s="66"/>
      <c r="C20" s="65" t="s">
        <v>2051</v>
      </c>
    </row>
    <row r="21" spans="2:6">
      <c r="B21" s="66"/>
      <c r="C21" s="65"/>
    </row>
    <row r="22" spans="2:6">
      <c r="C22" s="37"/>
    </row>
    <row r="23" spans="2:6">
      <c r="B23" s="45" t="s">
        <v>190</v>
      </c>
      <c r="C23" s="37"/>
    </row>
    <row r="24" spans="2:6">
      <c r="B24" s="57" t="s">
        <v>191</v>
      </c>
      <c r="C24" s="172"/>
      <c r="D24" s="172"/>
    </row>
    <row r="25" spans="2:6">
      <c r="B25" s="62" t="s">
        <v>193</v>
      </c>
      <c r="C25" s="173"/>
      <c r="D25" s="172"/>
    </row>
    <row r="26" spans="2:6">
      <c r="B26" s="57" t="s">
        <v>195</v>
      </c>
      <c r="C26" s="172"/>
      <c r="D26" s="172"/>
    </row>
    <row r="27" spans="2:6">
      <c r="B27" s="58" t="s">
        <v>169</v>
      </c>
      <c r="C27" s="174"/>
      <c r="D27" s="174"/>
    </row>
    <row r="28" spans="2:6">
      <c r="B28" s="58" t="s">
        <v>196</v>
      </c>
      <c r="C28" s="169"/>
      <c r="D28" s="169"/>
    </row>
    <row r="29" spans="2:6" ht="5.0999999999999996" customHeight="1">
      <c r="C29" s="37"/>
    </row>
    <row r="30" spans="2:6">
      <c r="B30" s="57" t="s">
        <v>197</v>
      </c>
      <c r="C30" s="43"/>
    </row>
    <row r="31" spans="2:6" ht="5.0999999999999996" customHeight="1">
      <c r="B31" s="27"/>
    </row>
    <row r="32" spans="2:6">
      <c r="B32" s="57" t="s">
        <v>6</v>
      </c>
      <c r="C32" s="43"/>
    </row>
  </sheetData>
  <mergeCells count="7">
    <mergeCell ref="C28:D28"/>
    <mergeCell ref="D3:D5"/>
    <mergeCell ref="C9:F9"/>
    <mergeCell ref="C24:D24"/>
    <mergeCell ref="C25:D25"/>
    <mergeCell ref="C26:D26"/>
    <mergeCell ref="C27:D27"/>
  </mergeCells>
  <hyperlinks>
    <hyperlink ref="A1" location="Summary!A1" display="Summary!A1" xr:uid="{D81C4973-4023-4EB1-AE87-7B9E662DC6D0}"/>
    <hyperlink ref="C4" r:id="rId1" xr:uid="{0B6DF39B-3B5D-4978-9CD8-28D5198130B4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772F5-F51B-4734-B8C0-7EF68491D8B6}">
  <sheetPr>
    <tabColor rgb="FF834E84"/>
  </sheetPr>
  <dimension ref="A1:F60"/>
  <sheetViews>
    <sheetView workbookViewId="0">
      <selection activeCell="C36" sqref="C36"/>
    </sheetView>
  </sheetViews>
  <sheetFormatPr defaultRowHeight="15"/>
  <cols>
    <col min="1" max="1" width="5.7109375" customWidth="1"/>
    <col min="2" max="2" width="13.42578125" bestFit="1" customWidth="1"/>
    <col min="3" max="3" width="22.85546875" customWidth="1"/>
  </cols>
  <sheetData>
    <row r="1" spans="1:6">
      <c r="A1" s="108" t="e" vm="1">
        <v>#VALUE!</v>
      </c>
    </row>
    <row r="2" spans="1:6">
      <c r="B2" s="46" t="s">
        <v>166</v>
      </c>
    </row>
    <row r="3" spans="1:6">
      <c r="B3" s="47" t="s">
        <v>167</v>
      </c>
      <c r="C3" s="51" t="s">
        <v>2052</v>
      </c>
      <c r="D3" s="171" t="e" vm="26">
        <v>#VALUE!</v>
      </c>
    </row>
    <row r="4" spans="1:6">
      <c r="B4" s="47" t="s">
        <v>169</v>
      </c>
      <c r="C4" s="52" t="s">
        <v>2053</v>
      </c>
      <c r="D4" s="171"/>
    </row>
    <row r="5" spans="1:6">
      <c r="B5" s="47" t="s">
        <v>171</v>
      </c>
      <c r="C5" s="50">
        <v>6133555321</v>
      </c>
      <c r="D5" s="171"/>
    </row>
    <row r="6" spans="1:6" ht="5.0999999999999996" customHeight="1">
      <c r="B6" s="28"/>
      <c r="C6" s="1"/>
      <c r="D6" s="7"/>
    </row>
    <row r="7" spans="1:6">
      <c r="B7" s="47" t="s">
        <v>167</v>
      </c>
      <c r="C7" s="53" t="s">
        <v>2054</v>
      </c>
      <c r="D7" s="171" t="e" vm="27">
        <v>#VALUE!</v>
      </c>
    </row>
    <row r="8" spans="1:6">
      <c r="B8" s="47" t="s">
        <v>169</v>
      </c>
      <c r="C8" s="54" t="s">
        <v>2055</v>
      </c>
      <c r="D8" s="171"/>
    </row>
    <row r="9" spans="1:6">
      <c r="B9" s="47" t="s">
        <v>171</v>
      </c>
      <c r="C9" s="50"/>
      <c r="D9" s="171"/>
    </row>
    <row r="10" spans="1:6" ht="5.0999999999999996" customHeight="1">
      <c r="B10" s="28"/>
    </row>
    <row r="11" spans="1:6">
      <c r="B11" s="12" t="s">
        <v>6</v>
      </c>
      <c r="C11" s="2" t="s">
        <v>11</v>
      </c>
    </row>
    <row r="12" spans="1:6" ht="5.0999999999999996" customHeight="1"/>
    <row r="13" spans="1:6">
      <c r="B13" s="12" t="s">
        <v>175</v>
      </c>
      <c r="C13" s="170"/>
      <c r="D13" s="170"/>
      <c r="E13" s="170"/>
      <c r="F13" s="170"/>
    </row>
    <row r="14" spans="1:6">
      <c r="C14" s="170" t="s">
        <v>2056</v>
      </c>
      <c r="D14" s="170"/>
      <c r="E14" s="170"/>
      <c r="F14" s="170"/>
    </row>
    <row r="15" spans="1:6">
      <c r="C15" s="170" t="s">
        <v>2057</v>
      </c>
      <c r="D15" s="170"/>
      <c r="E15" s="170"/>
      <c r="F15" s="170"/>
    </row>
    <row r="16" spans="1:6">
      <c r="C16" s="170" t="s">
        <v>2058</v>
      </c>
      <c r="D16" s="170"/>
      <c r="E16" s="170"/>
      <c r="F16" s="170"/>
    </row>
    <row r="17" spans="3:6" ht="5.0999999999999996" customHeight="1"/>
    <row r="18" spans="3:6">
      <c r="C18" s="170" t="s">
        <v>2059</v>
      </c>
      <c r="D18" s="170"/>
      <c r="E18" s="170"/>
      <c r="F18" s="170"/>
    </row>
    <row r="19" spans="3:6">
      <c r="C19" s="170" t="s">
        <v>2060</v>
      </c>
      <c r="D19" s="170"/>
      <c r="E19" s="170"/>
      <c r="F19" s="170"/>
    </row>
    <row r="20" spans="3:6">
      <c r="C20" s="170" t="s">
        <v>2061</v>
      </c>
      <c r="D20" s="170"/>
      <c r="E20" s="170"/>
      <c r="F20" s="170"/>
    </row>
    <row r="21" spans="3:6">
      <c r="C21" s="65" t="s">
        <v>2062</v>
      </c>
      <c r="D21" s="65"/>
      <c r="E21" s="65"/>
      <c r="F21" s="65"/>
    </row>
    <row r="22" spans="3:6">
      <c r="C22" s="71" t="s">
        <v>2063</v>
      </c>
      <c r="D22" s="65"/>
      <c r="E22" s="65"/>
      <c r="F22" s="65"/>
    </row>
    <row r="23" spans="3:6">
      <c r="C23" s="71" t="s">
        <v>2064</v>
      </c>
      <c r="D23" s="65"/>
      <c r="E23" s="65"/>
      <c r="F23" s="65"/>
    </row>
    <row r="24" spans="3:6">
      <c r="C24" s="71" t="s">
        <v>2065</v>
      </c>
      <c r="D24" s="65"/>
      <c r="E24" s="65"/>
      <c r="F24" s="65"/>
    </row>
    <row r="25" spans="3:6">
      <c r="C25" s="71"/>
      <c r="D25" s="65"/>
      <c r="E25" s="65"/>
      <c r="F25" s="65"/>
    </row>
    <row r="26" spans="3:6">
      <c r="C26" s="71"/>
      <c r="D26" s="65"/>
      <c r="E26" s="65"/>
      <c r="F26" s="65"/>
    </row>
    <row r="27" spans="3:6">
      <c r="C27" s="71"/>
      <c r="D27" s="65"/>
      <c r="E27" s="65"/>
      <c r="F27" s="65"/>
    </row>
    <row r="28" spans="3:6">
      <c r="C28" s="115" t="s">
        <v>2066</v>
      </c>
      <c r="D28" s="65"/>
      <c r="E28" s="65"/>
      <c r="F28" s="65"/>
    </row>
    <row r="29" spans="3:6">
      <c r="C29" s="115"/>
      <c r="D29" s="65"/>
      <c r="E29" s="65"/>
      <c r="F29" s="65"/>
    </row>
    <row r="30" spans="3:6">
      <c r="C30" s="115" t="s">
        <v>2067</v>
      </c>
      <c r="D30" s="65"/>
      <c r="E30" s="65"/>
      <c r="F30" s="65"/>
    </row>
    <row r="31" spans="3:6">
      <c r="C31" s="115" t="s">
        <v>2068</v>
      </c>
      <c r="D31" s="65"/>
      <c r="E31" s="65"/>
      <c r="F31" s="65"/>
    </row>
    <row r="32" spans="3:6">
      <c r="C32" s="115"/>
      <c r="D32" s="65"/>
      <c r="E32" s="65"/>
      <c r="F32" s="65"/>
    </row>
    <row r="33" spans="2:6">
      <c r="C33" s="115" t="s">
        <v>2069</v>
      </c>
      <c r="D33" s="65"/>
      <c r="E33" s="65"/>
      <c r="F33" s="65"/>
    </row>
    <row r="34" spans="2:6">
      <c r="C34" s="115"/>
      <c r="D34" s="65"/>
      <c r="E34" s="65"/>
      <c r="F34" s="65"/>
    </row>
    <row r="35" spans="2:6">
      <c r="C35" s="115"/>
      <c r="D35" s="65"/>
      <c r="E35" s="65"/>
      <c r="F35" s="65"/>
    </row>
    <row r="36" spans="2:6">
      <c r="C36" s="115" t="s">
        <v>2070</v>
      </c>
      <c r="D36" s="65"/>
      <c r="E36" s="65"/>
      <c r="F36" s="65"/>
    </row>
    <row r="37" spans="2:6">
      <c r="C37" s="71"/>
      <c r="D37" s="65"/>
      <c r="E37" s="65"/>
      <c r="F37" s="65"/>
    </row>
    <row r="38" spans="2:6" ht="5.0999999999999996" customHeight="1"/>
    <row r="39" spans="2:6">
      <c r="B39" s="12" t="s">
        <v>184</v>
      </c>
      <c r="C39" s="2" t="s">
        <v>2071</v>
      </c>
    </row>
    <row r="40" spans="2:6">
      <c r="B40" s="6"/>
      <c r="C40" s="2" t="s">
        <v>46</v>
      </c>
    </row>
    <row r="41" spans="2:6" ht="5.0999999999999996" customHeight="1"/>
    <row r="42" spans="2:6">
      <c r="B42" s="12" t="s">
        <v>2072</v>
      </c>
      <c r="C42" s="3" t="s">
        <v>2073</v>
      </c>
    </row>
    <row r="43" spans="2:6" ht="5.0999999999999996" customHeight="1"/>
    <row r="44" spans="2:6">
      <c r="B44" s="14" t="s">
        <v>205</v>
      </c>
      <c r="C44" s="12" t="s">
        <v>206</v>
      </c>
    </row>
    <row r="45" spans="2:6">
      <c r="B45" s="7" t="s">
        <v>2074</v>
      </c>
      <c r="C45" t="s">
        <v>2075</v>
      </c>
    </row>
    <row r="46" spans="2:6">
      <c r="B46" s="7" t="s">
        <v>2076</v>
      </c>
      <c r="C46" t="s">
        <v>2077</v>
      </c>
    </row>
    <row r="47" spans="2:6">
      <c r="B47" s="7" t="s">
        <v>2078</v>
      </c>
      <c r="C47" t="s">
        <v>2079</v>
      </c>
    </row>
    <row r="48" spans="2:6">
      <c r="B48" s="7" t="s">
        <v>2080</v>
      </c>
      <c r="C48" t="s">
        <v>2081</v>
      </c>
    </row>
    <row r="49" spans="2:3">
      <c r="B49" s="7" t="s">
        <v>2082</v>
      </c>
      <c r="C49" t="s">
        <v>2083</v>
      </c>
    </row>
    <row r="51" spans="2:3">
      <c r="B51" s="45" t="s">
        <v>190</v>
      </c>
    </row>
    <row r="52" spans="2:3">
      <c r="B52" s="57" t="s">
        <v>191</v>
      </c>
      <c r="C52" s="43" t="s">
        <v>2084</v>
      </c>
    </row>
    <row r="53" spans="2:3" ht="30">
      <c r="B53" s="62" t="s">
        <v>193</v>
      </c>
      <c r="C53" s="61" t="s">
        <v>2085</v>
      </c>
    </row>
    <row r="54" spans="2:3">
      <c r="B54" s="57" t="s">
        <v>195</v>
      </c>
      <c r="C54" s="43" t="s">
        <v>2052</v>
      </c>
    </row>
    <row r="55" spans="2:3">
      <c r="B55" s="58" t="s">
        <v>169</v>
      </c>
      <c r="C55" s="59" t="s">
        <v>2053</v>
      </c>
    </row>
    <row r="56" spans="2:3">
      <c r="B56" s="58" t="s">
        <v>196</v>
      </c>
      <c r="C56" s="60">
        <v>6133555321</v>
      </c>
    </row>
    <row r="57" spans="2:3" ht="5.0999999999999996" customHeight="1"/>
    <row r="58" spans="2:3">
      <c r="B58" s="45" t="s">
        <v>197</v>
      </c>
      <c r="C58" s="43" t="s">
        <v>198</v>
      </c>
    </row>
    <row r="59" spans="2:3" ht="5.0999999999999996" customHeight="1"/>
    <row r="60" spans="2:3">
      <c r="B60" s="45" t="s">
        <v>6</v>
      </c>
      <c r="C60" s="43" t="s">
        <v>12</v>
      </c>
    </row>
  </sheetData>
  <mergeCells count="9">
    <mergeCell ref="C18:F18"/>
    <mergeCell ref="C19:F19"/>
    <mergeCell ref="C20:F20"/>
    <mergeCell ref="D3:D5"/>
    <mergeCell ref="D7:D9"/>
    <mergeCell ref="C13:F13"/>
    <mergeCell ref="C14:F14"/>
    <mergeCell ref="C15:F15"/>
    <mergeCell ref="C16:F16"/>
  </mergeCells>
  <hyperlinks>
    <hyperlink ref="C4" r:id="rId1" xr:uid="{8ABCBCBD-BF5F-49F9-B29E-2BA300E2E9D3}"/>
    <hyperlink ref="C8" r:id="rId2" xr:uid="{D5B71C7F-6F1E-411B-802F-CF2ED47F0B8C}"/>
    <hyperlink ref="C55" r:id="rId3" xr:uid="{85C204D3-E3FA-4AA5-BA77-4ECBBC633BE3}"/>
    <hyperlink ref="C42" r:id="rId4" xr:uid="{E1D9F804-8F6B-4BE1-BC9E-E178FF6E1836}"/>
    <hyperlink ref="A1" location="Summary!A1" display="Summary!A1" xr:uid="{09ED6494-60A2-4E28-A8A7-18D9DD912211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DED15-0024-47E7-8FD8-64FA66E925C6}">
  <dimension ref="A1:F36"/>
  <sheetViews>
    <sheetView workbookViewId="0"/>
  </sheetViews>
  <sheetFormatPr defaultRowHeight="15"/>
  <cols>
    <col min="1" max="1" width="5.7109375" customWidth="1"/>
    <col min="2" max="2" width="10.85546875" bestFit="1" customWidth="1"/>
    <col min="3" max="3" width="29.140625" bestFit="1" customWidth="1"/>
  </cols>
  <sheetData>
    <row r="1" spans="1:4">
      <c r="A1" s="108" t="e" vm="1">
        <v>#VALUE!</v>
      </c>
    </row>
    <row r="2" spans="1:4">
      <c r="B2" s="46" t="s">
        <v>166</v>
      </c>
      <c r="C2" s="37"/>
    </row>
    <row r="3" spans="1:4">
      <c r="B3" s="47" t="s">
        <v>167</v>
      </c>
      <c r="C3" s="48" t="s">
        <v>2086</v>
      </c>
      <c r="D3" s="171" t="e" vm="28">
        <v>#VALUE!</v>
      </c>
    </row>
    <row r="4" spans="1:4">
      <c r="B4" s="47" t="s">
        <v>169</v>
      </c>
      <c r="C4" s="49" t="s">
        <v>2087</v>
      </c>
      <c r="D4" s="171"/>
    </row>
    <row r="5" spans="1:4">
      <c r="B5" s="47" t="s">
        <v>171</v>
      </c>
      <c r="C5" s="50"/>
      <c r="D5" s="171"/>
    </row>
    <row r="6" spans="1:4">
      <c r="B6" s="28"/>
      <c r="C6" s="38"/>
      <c r="D6" s="7"/>
    </row>
    <row r="7" spans="1:4">
      <c r="B7" s="46" t="s">
        <v>166</v>
      </c>
      <c r="C7" s="37"/>
    </row>
    <row r="8" spans="1:4">
      <c r="B8" s="47" t="s">
        <v>167</v>
      </c>
      <c r="C8" s="48" t="s">
        <v>2088</v>
      </c>
      <c r="D8" s="171" t="e" vm="29">
        <v>#VALUE!</v>
      </c>
    </row>
    <row r="9" spans="1:4">
      <c r="B9" s="47" t="s">
        <v>169</v>
      </c>
      <c r="C9" s="49"/>
      <c r="D9" s="171"/>
    </row>
    <row r="10" spans="1:4">
      <c r="B10" s="47" t="s">
        <v>171</v>
      </c>
      <c r="C10" s="50"/>
      <c r="D10" s="171"/>
    </row>
    <row r="11" spans="1:4">
      <c r="B11" s="28"/>
      <c r="C11" s="38"/>
      <c r="D11" s="7"/>
    </row>
    <row r="12" spans="1:4">
      <c r="B12" s="46" t="s">
        <v>166</v>
      </c>
      <c r="C12" s="37"/>
    </row>
    <row r="13" spans="1:4">
      <c r="B13" s="47" t="s">
        <v>167</v>
      </c>
      <c r="C13" s="48" t="s">
        <v>2089</v>
      </c>
      <c r="D13" s="171" t="e" vm="30">
        <v>#VALUE!</v>
      </c>
    </row>
    <row r="14" spans="1:4">
      <c r="B14" s="47" t="s">
        <v>169</v>
      </c>
      <c r="C14" s="49" t="s">
        <v>2090</v>
      </c>
      <c r="D14" s="171"/>
    </row>
    <row r="15" spans="1:4">
      <c r="B15" s="47" t="s">
        <v>171</v>
      </c>
      <c r="C15" s="50"/>
      <c r="D15" s="171"/>
    </row>
    <row r="16" spans="1:4">
      <c r="C16" s="37"/>
    </row>
    <row r="17" spans="2:6">
      <c r="B17" s="64" t="s">
        <v>6</v>
      </c>
      <c r="C17" s="65" t="s">
        <v>2091</v>
      </c>
    </row>
    <row r="18" spans="2:6" ht="5.0999999999999996" customHeight="1">
      <c r="C18" s="37"/>
    </row>
    <row r="19" spans="2:6" ht="51.75" customHeight="1">
      <c r="B19" s="121" t="s">
        <v>175</v>
      </c>
      <c r="C19" s="181" t="s">
        <v>2092</v>
      </c>
      <c r="D19" s="182"/>
      <c r="E19" s="182"/>
      <c r="F19" s="182"/>
    </row>
    <row r="20" spans="2:6" ht="15" customHeight="1">
      <c r="B20" s="66"/>
      <c r="C20" s="119" t="s">
        <v>2093</v>
      </c>
      <c r="D20" s="120"/>
      <c r="E20" s="120"/>
      <c r="F20" s="120"/>
    </row>
    <row r="21" spans="2:6" ht="15" customHeight="1">
      <c r="B21" s="66"/>
      <c r="C21" s="119" t="s">
        <v>2094</v>
      </c>
      <c r="D21" s="120"/>
      <c r="E21" s="120"/>
      <c r="F21" s="120"/>
    </row>
    <row r="22" spans="2:6" ht="15" customHeight="1">
      <c r="B22" s="66"/>
      <c r="C22" s="119" t="s">
        <v>2095</v>
      </c>
      <c r="D22" s="120"/>
      <c r="E22" s="120"/>
      <c r="F22" s="120"/>
    </row>
    <row r="23" spans="2:6" ht="5.0999999999999996" customHeight="1">
      <c r="B23" s="27"/>
      <c r="C23" s="37"/>
    </row>
    <row r="24" spans="2:6">
      <c r="B24" s="66" t="s">
        <v>184</v>
      </c>
      <c r="C24" s="65" t="s">
        <v>51</v>
      </c>
    </row>
    <row r="25" spans="2:6">
      <c r="C25" s="65"/>
    </row>
    <row r="26" spans="2:6">
      <c r="C26" s="37"/>
    </row>
    <row r="27" spans="2:6">
      <c r="B27" s="45" t="s">
        <v>190</v>
      </c>
      <c r="C27" s="37"/>
    </row>
    <row r="28" spans="2:6">
      <c r="B28" s="57" t="s">
        <v>191</v>
      </c>
      <c r="C28" s="172" t="s">
        <v>2096</v>
      </c>
      <c r="D28" s="172"/>
    </row>
    <row r="29" spans="2:6">
      <c r="B29" s="62" t="s">
        <v>193</v>
      </c>
      <c r="C29" s="173"/>
      <c r="D29" s="172"/>
    </row>
    <row r="30" spans="2:6">
      <c r="B30" s="57" t="s">
        <v>195</v>
      </c>
      <c r="C30" s="172"/>
      <c r="D30" s="172"/>
    </row>
    <row r="31" spans="2:6">
      <c r="B31" s="58" t="s">
        <v>169</v>
      </c>
      <c r="C31" s="174"/>
      <c r="D31" s="174"/>
    </row>
    <row r="32" spans="2:6">
      <c r="B32" s="58" t="s">
        <v>196</v>
      </c>
      <c r="C32" s="169"/>
      <c r="D32" s="169"/>
    </row>
    <row r="33" spans="2:3" ht="5.0999999999999996" customHeight="1">
      <c r="C33" s="37"/>
    </row>
    <row r="34" spans="2:3">
      <c r="B34" s="57" t="s">
        <v>197</v>
      </c>
      <c r="C34" s="43"/>
    </row>
    <row r="35" spans="2:3" ht="5.0999999999999996" customHeight="1">
      <c r="B35" s="27"/>
    </row>
    <row r="36" spans="2:3">
      <c r="B36" s="57" t="s">
        <v>6</v>
      </c>
      <c r="C36" s="43"/>
    </row>
  </sheetData>
  <mergeCells count="9">
    <mergeCell ref="C32:D32"/>
    <mergeCell ref="D8:D10"/>
    <mergeCell ref="D3:D5"/>
    <mergeCell ref="C19:F19"/>
    <mergeCell ref="C28:D28"/>
    <mergeCell ref="C29:D29"/>
    <mergeCell ref="C30:D30"/>
    <mergeCell ref="C31:D31"/>
    <mergeCell ref="D13:D15"/>
  </mergeCells>
  <hyperlinks>
    <hyperlink ref="A1" location="Summary!A1" display="Summary!A1" xr:uid="{1DDC9351-8683-4E14-9111-259F1B7D87B7}"/>
    <hyperlink ref="C4" r:id="rId1" xr:uid="{A851A10E-F387-4586-96E6-F0A0A1C46E27}"/>
    <hyperlink ref="C14" r:id="rId2" xr:uid="{EC6E3A83-9093-4280-A2D8-61D8F6725AE8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71246-56D5-4DA1-A92D-8F85CAF79AD3}">
  <sheetPr>
    <tabColor rgb="FF233F4B"/>
  </sheetPr>
  <dimension ref="A1:F36"/>
  <sheetViews>
    <sheetView workbookViewId="0"/>
  </sheetViews>
  <sheetFormatPr defaultRowHeight="15"/>
  <cols>
    <col min="1" max="1" width="5.7109375" customWidth="1"/>
    <col min="2" max="2" width="10.85546875" bestFit="1" customWidth="1"/>
    <col min="3" max="3" width="27.7109375" customWidth="1"/>
  </cols>
  <sheetData>
    <row r="1" spans="1:6">
      <c r="A1" s="108" t="e" vm="1">
        <v>#VALUE!</v>
      </c>
    </row>
    <row r="2" spans="1:6">
      <c r="B2" s="46" t="s">
        <v>166</v>
      </c>
    </row>
    <row r="3" spans="1:6">
      <c r="B3" s="47" t="s">
        <v>167</v>
      </c>
      <c r="C3" s="51" t="s">
        <v>2097</v>
      </c>
      <c r="D3" s="171"/>
    </row>
    <row r="4" spans="1:6">
      <c r="B4" s="47" t="s">
        <v>169</v>
      </c>
      <c r="C4" s="52" t="s">
        <v>2098</v>
      </c>
      <c r="D4" s="171"/>
    </row>
    <row r="5" spans="1:6">
      <c r="B5" s="47" t="s">
        <v>171</v>
      </c>
      <c r="C5" s="50">
        <v>7052794680</v>
      </c>
      <c r="D5" s="171"/>
    </row>
    <row r="6" spans="1:6" ht="5.0999999999999996" customHeight="1">
      <c r="B6" s="28"/>
      <c r="D6" s="7"/>
    </row>
    <row r="7" spans="1:6">
      <c r="B7" s="12" t="s">
        <v>6</v>
      </c>
      <c r="C7" s="2" t="s">
        <v>2099</v>
      </c>
    </row>
    <row r="8" spans="1:6" ht="5.0999999999999996" customHeight="1"/>
    <row r="9" spans="1:6">
      <c r="B9" s="6" t="s">
        <v>175</v>
      </c>
      <c r="C9" s="170" t="s">
        <v>2100</v>
      </c>
      <c r="D9" s="170"/>
      <c r="E9" s="170"/>
      <c r="F9" s="170"/>
    </row>
    <row r="10" spans="1:6">
      <c r="B10" s="6"/>
      <c r="C10" s="170" t="s">
        <v>2101</v>
      </c>
      <c r="D10" s="170"/>
      <c r="E10" s="170"/>
      <c r="F10" s="170"/>
    </row>
    <row r="11" spans="1:6">
      <c r="B11" s="6"/>
      <c r="C11" s="72" t="s">
        <v>2102</v>
      </c>
      <c r="D11" s="65"/>
      <c r="E11" s="65"/>
      <c r="F11" s="65"/>
    </row>
    <row r="12" spans="1:6">
      <c r="B12" s="6"/>
      <c r="C12" s="170" t="s">
        <v>2103</v>
      </c>
      <c r="D12" s="170"/>
      <c r="E12" s="170"/>
      <c r="F12" s="170"/>
    </row>
    <row r="13" spans="1:6">
      <c r="B13" s="6"/>
      <c r="C13" s="170" t="s">
        <v>2104</v>
      </c>
      <c r="D13" s="170"/>
      <c r="E13" s="170"/>
      <c r="F13" s="170"/>
    </row>
    <row r="14" spans="1:6">
      <c r="B14" s="6"/>
      <c r="C14" s="71" t="s">
        <v>2105</v>
      </c>
      <c r="D14" s="65"/>
      <c r="E14" s="65"/>
      <c r="F14" s="65"/>
    </row>
    <row r="15" spans="1:6">
      <c r="B15" s="6"/>
      <c r="C15" s="170" t="s">
        <v>2106</v>
      </c>
      <c r="D15" s="170"/>
      <c r="E15" s="170"/>
      <c r="F15" s="170"/>
    </row>
    <row r="16" spans="1:6">
      <c r="B16" s="6"/>
      <c r="C16" s="65"/>
      <c r="D16" s="65"/>
      <c r="E16" s="65"/>
      <c r="F16" s="65"/>
    </row>
    <row r="17" spans="2:6">
      <c r="B17" s="6"/>
      <c r="C17" s="65"/>
      <c r="D17" s="65"/>
      <c r="E17" s="65"/>
      <c r="F17" s="65"/>
    </row>
    <row r="18" spans="2:6" ht="5.0999999999999996" customHeight="1"/>
    <row r="19" spans="2:6">
      <c r="B19" s="12" t="s">
        <v>184</v>
      </c>
      <c r="C19" s="2" t="s">
        <v>2107</v>
      </c>
    </row>
    <row r="20" spans="2:6">
      <c r="C20" s="2" t="s">
        <v>2108</v>
      </c>
    </row>
    <row r="21" spans="2:6">
      <c r="C21" s="2" t="s">
        <v>2109</v>
      </c>
    </row>
    <row r="22" spans="2:6">
      <c r="C22" s="2" t="s">
        <v>2110</v>
      </c>
    </row>
    <row r="23" spans="2:6">
      <c r="C23" s="2" t="s">
        <v>74</v>
      </c>
    </row>
    <row r="24" spans="2:6">
      <c r="C24" s="2" t="s">
        <v>2111</v>
      </c>
    </row>
    <row r="25" spans="2:6">
      <c r="C25" s="2" t="s">
        <v>2112</v>
      </c>
    </row>
    <row r="26" spans="2:6">
      <c r="C26" s="2" t="s">
        <v>2113</v>
      </c>
    </row>
    <row r="27" spans="2:6">
      <c r="C27" s="2" t="s">
        <v>2114</v>
      </c>
    </row>
    <row r="28" spans="2:6">
      <c r="C28" s="2" t="s">
        <v>2115</v>
      </c>
    </row>
    <row r="29" spans="2:6">
      <c r="C29" s="2" t="s">
        <v>127</v>
      </c>
    </row>
    <row r="31" spans="2:6">
      <c r="B31" s="45" t="s">
        <v>190</v>
      </c>
    </row>
    <row r="32" spans="2:6">
      <c r="B32" s="57" t="s">
        <v>191</v>
      </c>
      <c r="C32" s="43" t="s">
        <v>2116</v>
      </c>
    </row>
    <row r="33" spans="2:3" ht="30">
      <c r="B33" s="62" t="s">
        <v>193</v>
      </c>
      <c r="C33" s="61" t="s">
        <v>2117</v>
      </c>
    </row>
    <row r="34" spans="2:3">
      <c r="B34" s="57" t="s">
        <v>195</v>
      </c>
      <c r="C34" s="43" t="s">
        <v>2097</v>
      </c>
    </row>
    <row r="35" spans="2:3" ht="30">
      <c r="B35" s="63" t="s">
        <v>169</v>
      </c>
      <c r="C35" s="73" t="s">
        <v>2118</v>
      </c>
    </row>
    <row r="36" spans="2:3">
      <c r="B36" s="58" t="s">
        <v>196</v>
      </c>
      <c r="C36" s="60">
        <v>7052794680</v>
      </c>
    </row>
  </sheetData>
  <mergeCells count="6">
    <mergeCell ref="C15:F15"/>
    <mergeCell ref="D3:D5"/>
    <mergeCell ref="C9:F9"/>
    <mergeCell ref="C10:F10"/>
    <mergeCell ref="C12:F12"/>
    <mergeCell ref="C13:F13"/>
  </mergeCells>
  <hyperlinks>
    <hyperlink ref="C4" r:id="rId1" xr:uid="{5A07224E-9EA1-4340-B751-EF9E3B6E5D50}"/>
    <hyperlink ref="A1" location="Summary!A1" display="Summary!A1" xr:uid="{54EB6963-973A-4F78-9861-33F1D0671712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777B8-ED66-48CA-BC25-D1C8E8D21CA2}">
  <dimension ref="A1:AA34"/>
  <sheetViews>
    <sheetView workbookViewId="0"/>
  </sheetViews>
  <sheetFormatPr defaultRowHeight="15"/>
  <cols>
    <col min="1" max="1" width="5.7109375" customWidth="1"/>
    <col min="2" max="2" width="10.85546875" bestFit="1" customWidth="1"/>
    <col min="3" max="3" width="19" bestFit="1" customWidth="1"/>
  </cols>
  <sheetData>
    <row r="1" spans="1:27">
      <c r="A1" s="108" t="e" vm="1">
        <v>#VALUE!</v>
      </c>
    </row>
    <row r="2" spans="1:27">
      <c r="B2" s="46" t="s">
        <v>166</v>
      </c>
      <c r="C2" s="37"/>
    </row>
    <row r="3" spans="1:27" ht="63.75" customHeight="1">
      <c r="B3" s="47" t="s">
        <v>167</v>
      </c>
      <c r="C3" s="48"/>
      <c r="D3" s="171"/>
      <c r="Z3" t="s">
        <v>2119</v>
      </c>
      <c r="AA3" t="e" vm="31">
        <v>#VALUE!</v>
      </c>
    </row>
    <row r="4" spans="1:27">
      <c r="B4" s="47" t="s">
        <v>169</v>
      </c>
      <c r="C4" s="49"/>
      <c r="D4" s="171"/>
    </row>
    <row r="5" spans="1:27" ht="82.5" customHeight="1">
      <c r="B5" s="47" t="s">
        <v>171</v>
      </c>
      <c r="C5" s="50"/>
      <c r="D5" s="171"/>
      <c r="Z5" t="s">
        <v>2120</v>
      </c>
      <c r="AA5" t="e" vm="32">
        <v>#VALUE!</v>
      </c>
    </row>
    <row r="6" spans="1:27">
      <c r="C6" s="37"/>
    </row>
    <row r="7" spans="1:27">
      <c r="B7" s="64" t="s">
        <v>6</v>
      </c>
      <c r="C7" s="65"/>
    </row>
    <row r="8" spans="1:27" ht="5.0999999999999996" customHeight="1">
      <c r="C8" s="37"/>
    </row>
    <row r="9" spans="1:27">
      <c r="B9" s="66" t="s">
        <v>175</v>
      </c>
      <c r="C9" s="170"/>
      <c r="D9" s="170"/>
      <c r="E9" s="170"/>
      <c r="F9" s="170"/>
      <c r="Y9" t="s">
        <v>175</v>
      </c>
      <c r="Z9" t="s">
        <v>2121</v>
      </c>
    </row>
    <row r="10" spans="1:27" ht="5.0999999999999996" customHeight="1">
      <c r="B10" s="27"/>
      <c r="C10" s="37"/>
    </row>
    <row r="11" spans="1:27">
      <c r="B11" s="66" t="s">
        <v>184</v>
      </c>
      <c r="C11" s="65"/>
      <c r="Z11" t="s">
        <v>2122</v>
      </c>
    </row>
    <row r="12" spans="1:27">
      <c r="C12" s="65"/>
      <c r="Z12" t="s">
        <v>2123</v>
      </c>
    </row>
    <row r="13" spans="1:27">
      <c r="C13" s="37"/>
      <c r="Z13" t="s">
        <v>2124</v>
      </c>
    </row>
    <row r="14" spans="1:27">
      <c r="B14" s="45" t="s">
        <v>190</v>
      </c>
      <c r="C14" s="37"/>
      <c r="Z14" t="s">
        <v>2125</v>
      </c>
    </row>
    <row r="15" spans="1:27">
      <c r="B15" s="57" t="s">
        <v>191</v>
      </c>
      <c r="C15" s="172"/>
      <c r="D15" s="172"/>
    </row>
    <row r="16" spans="1:27">
      <c r="B16" s="62" t="s">
        <v>193</v>
      </c>
      <c r="C16" s="173"/>
      <c r="D16" s="172"/>
      <c r="Z16" t="s">
        <v>2126</v>
      </c>
    </row>
    <row r="17" spans="2:26">
      <c r="B17" s="57" t="s">
        <v>195</v>
      </c>
      <c r="C17" s="172"/>
      <c r="D17" s="172"/>
    </row>
    <row r="18" spans="2:26">
      <c r="B18" s="58" t="s">
        <v>169</v>
      </c>
      <c r="C18" s="174"/>
      <c r="D18" s="174"/>
      <c r="Z18" t="s">
        <v>2127</v>
      </c>
    </row>
    <row r="19" spans="2:26">
      <c r="B19" s="58" t="s">
        <v>196</v>
      </c>
      <c r="C19" s="169"/>
      <c r="D19" s="169"/>
      <c r="Z19" t="s">
        <v>2128</v>
      </c>
    </row>
    <row r="20" spans="2:26" ht="5.0999999999999996" customHeight="1">
      <c r="C20" s="37"/>
    </row>
    <row r="21" spans="2:26">
      <c r="B21" s="57" t="s">
        <v>197</v>
      </c>
      <c r="C21" s="43"/>
      <c r="Z21" t="s">
        <v>2129</v>
      </c>
    </row>
    <row r="22" spans="2:26" ht="5.0999999999999996" customHeight="1">
      <c r="B22" s="27"/>
    </row>
    <row r="23" spans="2:26">
      <c r="B23" s="57" t="s">
        <v>6</v>
      </c>
      <c r="C23" s="43"/>
    </row>
    <row r="26" spans="2:26">
      <c r="Z26" t="s">
        <v>2130</v>
      </c>
    </row>
    <row r="27" spans="2:26">
      <c r="Z27" t="s">
        <v>2131</v>
      </c>
    </row>
    <row r="28" spans="2:26">
      <c r="Z28" t="s">
        <v>2132</v>
      </c>
    </row>
    <row r="30" spans="2:26">
      <c r="Z30" t="s">
        <v>2133</v>
      </c>
    </row>
    <row r="32" spans="2:26">
      <c r="Z32" t="s">
        <v>2134</v>
      </c>
    </row>
    <row r="34" spans="26:26">
      <c r="Z34" t="s">
        <v>2135</v>
      </c>
    </row>
  </sheetData>
  <mergeCells count="7">
    <mergeCell ref="C19:D19"/>
    <mergeCell ref="D3:D5"/>
    <mergeCell ref="C9:F9"/>
    <mergeCell ref="C15:D15"/>
    <mergeCell ref="C16:D16"/>
    <mergeCell ref="C17:D17"/>
    <mergeCell ref="C18:D18"/>
  </mergeCells>
  <hyperlinks>
    <hyperlink ref="A1" location="Summary!A1" display="Summary!A1" xr:uid="{C01DDE64-019F-429F-A6FD-B4698CDED63A}"/>
  </hyperlink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30FE6-FDA6-4148-8B4A-7D6D09A5BBBA}">
  <sheetPr>
    <tabColor rgb="FFFF774D"/>
  </sheetPr>
  <dimension ref="A1:E76"/>
  <sheetViews>
    <sheetView workbookViewId="0"/>
  </sheetViews>
  <sheetFormatPr defaultRowHeight="15"/>
  <cols>
    <col min="1" max="1" width="5.7109375" customWidth="1"/>
    <col min="2" max="2" width="14.140625" bestFit="1" customWidth="1"/>
    <col min="3" max="3" width="67.140625" bestFit="1" customWidth="1"/>
    <col min="5" max="5" width="27" bestFit="1" customWidth="1"/>
  </cols>
  <sheetData>
    <row r="1" spans="1:4">
      <c r="A1" s="108" t="e" vm="1">
        <v>#VALUE!</v>
      </c>
    </row>
    <row r="2" spans="1:4">
      <c r="B2" s="46" t="s">
        <v>166</v>
      </c>
      <c r="C2" s="37"/>
    </row>
    <row r="3" spans="1:4">
      <c r="B3" s="47" t="s">
        <v>2136</v>
      </c>
      <c r="C3" s="37"/>
    </row>
    <row r="4" spans="1:4">
      <c r="B4" s="55" t="s">
        <v>167</v>
      </c>
      <c r="C4" s="48" t="s">
        <v>2137</v>
      </c>
      <c r="D4" s="171" t="e" vm="33">
        <v>#VALUE!</v>
      </c>
    </row>
    <row r="5" spans="1:4">
      <c r="B5" s="55" t="s">
        <v>169</v>
      </c>
      <c r="C5" s="49" t="s">
        <v>2138</v>
      </c>
      <c r="D5" s="171"/>
    </row>
    <row r="6" spans="1:4">
      <c r="B6" s="55" t="s">
        <v>171</v>
      </c>
      <c r="C6" s="50">
        <v>9056163825</v>
      </c>
      <c r="D6" s="171"/>
    </row>
    <row r="7" spans="1:4" ht="5.0999999999999996" customHeight="1">
      <c r="B7" s="56"/>
      <c r="C7" s="38"/>
      <c r="D7" s="7"/>
    </row>
    <row r="8" spans="1:4">
      <c r="B8" s="47" t="s">
        <v>2139</v>
      </c>
      <c r="C8" s="37"/>
    </row>
    <row r="9" spans="1:4">
      <c r="B9" s="55" t="s">
        <v>167</v>
      </c>
      <c r="C9" s="48" t="s">
        <v>2140</v>
      </c>
    </row>
    <row r="10" spans="1:4">
      <c r="B10" s="55" t="s">
        <v>169</v>
      </c>
      <c r="C10" s="49"/>
    </row>
    <row r="11" spans="1:4">
      <c r="B11" s="55" t="s">
        <v>171</v>
      </c>
      <c r="C11" s="50"/>
    </row>
    <row r="12" spans="1:4" ht="5.0999999999999996" customHeight="1">
      <c r="C12" s="37"/>
    </row>
    <row r="13" spans="1:4">
      <c r="B13" s="10" t="s">
        <v>6</v>
      </c>
      <c r="C13" s="37" t="s">
        <v>2141</v>
      </c>
    </row>
    <row r="14" spans="1:4" ht="5.0999999999999996" customHeight="1">
      <c r="C14" s="37"/>
    </row>
    <row r="15" spans="1:4">
      <c r="B15" s="10" t="s">
        <v>175</v>
      </c>
      <c r="C15" t="s">
        <v>2142</v>
      </c>
    </row>
    <row r="16" spans="1:4">
      <c r="B16" s="10"/>
      <c r="C16" t="s">
        <v>2143</v>
      </c>
    </row>
    <row r="17" spans="2:4">
      <c r="B17" s="10"/>
      <c r="C17" s="37" t="s">
        <v>2144</v>
      </c>
    </row>
    <row r="18" spans="2:4">
      <c r="B18" s="10"/>
      <c r="C18" s="37" t="s">
        <v>2145</v>
      </c>
    </row>
    <row r="19" spans="2:4">
      <c r="B19" s="10"/>
      <c r="C19" s="161" t="s">
        <v>2146</v>
      </c>
    </row>
    <row r="20" spans="2:4">
      <c r="C20" s="37"/>
    </row>
    <row r="21" spans="2:4">
      <c r="B21" s="6" t="s">
        <v>184</v>
      </c>
      <c r="C21" s="37" t="s">
        <v>112</v>
      </c>
    </row>
    <row r="22" spans="2:4">
      <c r="C22" s="37" t="s">
        <v>2147</v>
      </c>
    </row>
    <row r="23" spans="2:4">
      <c r="C23" s="37" t="s">
        <v>2148</v>
      </c>
    </row>
    <row r="24" spans="2:4">
      <c r="C24" t="s">
        <v>2149</v>
      </c>
    </row>
    <row r="25" spans="2:4">
      <c r="C25" t="s">
        <v>2150</v>
      </c>
    </row>
    <row r="27" spans="2:4">
      <c r="B27" s="175" t="s">
        <v>204</v>
      </c>
      <c r="C27" s="175"/>
      <c r="D27" s="175"/>
    </row>
    <row r="28" spans="2:4">
      <c r="B28" s="15" t="s">
        <v>205</v>
      </c>
      <c r="C28" s="16" t="s">
        <v>206</v>
      </c>
      <c r="D28" s="16" t="s">
        <v>8</v>
      </c>
    </row>
    <row r="29" spans="2:4">
      <c r="C29" s="123" t="s">
        <v>2151</v>
      </c>
    </row>
    <row r="30" spans="2:4">
      <c r="B30" s="125" t="s">
        <v>2152</v>
      </c>
      <c r="C30" s="126" t="s">
        <v>2153</v>
      </c>
      <c r="D30" s="127">
        <v>0.1</v>
      </c>
    </row>
    <row r="31" spans="2:4">
      <c r="B31" s="125" t="s">
        <v>2154</v>
      </c>
      <c r="C31" s="126" t="s">
        <v>2155</v>
      </c>
      <c r="D31" s="127">
        <v>0.1</v>
      </c>
    </row>
    <row r="32" spans="2:4">
      <c r="B32" s="125" t="s">
        <v>2156</v>
      </c>
      <c r="C32" s="126" t="s">
        <v>2157</v>
      </c>
      <c r="D32" s="127">
        <v>0.1</v>
      </c>
    </row>
    <row r="33" spans="2:4">
      <c r="B33" s="125" t="s">
        <v>2158</v>
      </c>
      <c r="C33" s="126" t="s">
        <v>2159</v>
      </c>
      <c r="D33" s="127">
        <v>0.1</v>
      </c>
    </row>
    <row r="34" spans="2:4">
      <c r="B34" s="125" t="s">
        <v>2160</v>
      </c>
      <c r="C34" s="126" t="s">
        <v>2161</v>
      </c>
      <c r="D34" s="127">
        <v>0.1</v>
      </c>
    </row>
    <row r="35" spans="2:4">
      <c r="B35" s="125" t="s">
        <v>2162</v>
      </c>
      <c r="C35" s="126" t="s">
        <v>2163</v>
      </c>
      <c r="D35" s="127">
        <v>0.1</v>
      </c>
    </row>
    <row r="36" spans="2:4">
      <c r="B36" s="125" t="s">
        <v>2164</v>
      </c>
      <c r="C36" s="126" t="s">
        <v>2165</v>
      </c>
      <c r="D36" s="127">
        <v>0.1</v>
      </c>
    </row>
    <row r="37" spans="2:4">
      <c r="B37" s="125" t="s">
        <v>2166</v>
      </c>
      <c r="C37" s="126" t="s">
        <v>2167</v>
      </c>
      <c r="D37" s="127">
        <v>0.1</v>
      </c>
    </row>
    <row r="38" spans="2:4">
      <c r="B38" s="125" t="s">
        <v>2168</v>
      </c>
      <c r="C38" s="126" t="s">
        <v>2169</v>
      </c>
      <c r="D38" s="127">
        <v>0.1</v>
      </c>
    </row>
    <row r="39" spans="2:4">
      <c r="B39" s="125" t="s">
        <v>2170</v>
      </c>
      <c r="C39" s="126" t="s">
        <v>2171</v>
      </c>
      <c r="D39" s="127">
        <v>0.1</v>
      </c>
    </row>
    <row r="40" spans="2:4">
      <c r="B40" s="125" t="s">
        <v>2172</v>
      </c>
      <c r="C40" s="126" t="s">
        <v>2173</v>
      </c>
      <c r="D40" s="127">
        <v>0.1</v>
      </c>
    </row>
    <row r="41" spans="2:4">
      <c r="B41" s="125" t="s">
        <v>2174</v>
      </c>
      <c r="C41" s="126" t="s">
        <v>2175</v>
      </c>
      <c r="D41" s="127">
        <v>0.1</v>
      </c>
    </row>
    <row r="42" spans="2:4">
      <c r="B42" s="125" t="s">
        <v>2176</v>
      </c>
      <c r="C42" s="126" t="s">
        <v>2177</v>
      </c>
      <c r="D42" s="127">
        <v>0.1</v>
      </c>
    </row>
    <row r="43" spans="2:4">
      <c r="B43" s="125" t="s">
        <v>2178</v>
      </c>
      <c r="C43" s="126" t="s">
        <v>2179</v>
      </c>
      <c r="D43" s="127">
        <v>0.1</v>
      </c>
    </row>
    <row r="44" spans="2:4">
      <c r="B44" s="125" t="s">
        <v>2180</v>
      </c>
      <c r="C44" s="126" t="s">
        <v>2181</v>
      </c>
      <c r="D44" s="127">
        <v>0.1</v>
      </c>
    </row>
    <row r="45" spans="2:4">
      <c r="B45" s="125" t="s">
        <v>2182</v>
      </c>
      <c r="C45" s="126" t="s">
        <v>2183</v>
      </c>
      <c r="D45" s="127">
        <v>0.1</v>
      </c>
    </row>
    <row r="46" spans="2:4">
      <c r="B46" s="127" t="s">
        <v>2184</v>
      </c>
      <c r="C46" s="126" t="s">
        <v>2185</v>
      </c>
      <c r="D46" s="127">
        <v>0.1</v>
      </c>
    </row>
    <row r="47" spans="2:4">
      <c r="B47" s="125" t="s">
        <v>2186</v>
      </c>
      <c r="C47" s="126" t="s">
        <v>2187</v>
      </c>
      <c r="D47" s="127">
        <v>0.1</v>
      </c>
    </row>
    <row r="48" spans="2:4">
      <c r="B48" s="125" t="s">
        <v>2188</v>
      </c>
      <c r="C48" s="126" t="s">
        <v>2189</v>
      </c>
      <c r="D48" s="127">
        <v>0.1</v>
      </c>
    </row>
    <row r="49" spans="2:5">
      <c r="B49" s="125" t="s">
        <v>2190</v>
      </c>
      <c r="C49" s="126" t="s">
        <v>2191</v>
      </c>
      <c r="D49" s="127">
        <v>0.1</v>
      </c>
    </row>
    <row r="50" spans="2:5" s="126" customFormat="1">
      <c r="B50" s="125" t="s">
        <v>2192</v>
      </c>
      <c r="C50" s="126" t="s">
        <v>2193</v>
      </c>
      <c r="D50" s="128">
        <v>0.15</v>
      </c>
    </row>
    <row r="51" spans="2:5" s="126" customFormat="1">
      <c r="B51" s="125" t="s">
        <v>2194</v>
      </c>
      <c r="C51" s="126" t="s">
        <v>2195</v>
      </c>
      <c r="D51" s="128">
        <v>0.15</v>
      </c>
    </row>
    <row r="52" spans="2:5" s="126" customFormat="1">
      <c r="B52" s="125" t="s">
        <v>2196</v>
      </c>
      <c r="C52" s="126" t="s">
        <v>2197</v>
      </c>
      <c r="D52" s="128">
        <v>0.15</v>
      </c>
    </row>
    <row r="53" spans="2:5" s="126" customFormat="1">
      <c r="B53" s="125" t="s">
        <v>2198</v>
      </c>
      <c r="C53" s="126" t="s">
        <v>2199</v>
      </c>
      <c r="D53" s="128">
        <v>0.15</v>
      </c>
    </row>
    <row r="54" spans="2:5">
      <c r="B54" s="7" t="s">
        <v>2200</v>
      </c>
      <c r="C54" t="s">
        <v>2201</v>
      </c>
      <c r="D54" s="41">
        <v>0.05</v>
      </c>
    </row>
    <row r="55" spans="2:5">
      <c r="B55" s="7" t="s">
        <v>2202</v>
      </c>
      <c r="C55" t="s">
        <v>2203</v>
      </c>
      <c r="D55" s="41">
        <v>0.05</v>
      </c>
    </row>
    <row r="56" spans="2:5">
      <c r="B56" s="7" t="s">
        <v>2204</v>
      </c>
      <c r="C56" t="s">
        <v>2205</v>
      </c>
      <c r="D56" s="41">
        <v>0.05</v>
      </c>
    </row>
    <row r="57" spans="2:5">
      <c r="B57" s="7" t="s">
        <v>2206</v>
      </c>
      <c r="C57" t="s">
        <v>2207</v>
      </c>
      <c r="D57" s="41">
        <v>0.05</v>
      </c>
    </row>
    <row r="58" spans="2:5">
      <c r="B58" s="7" t="s">
        <v>2208</v>
      </c>
      <c r="C58" t="s">
        <v>2209</v>
      </c>
      <c r="D58" s="41">
        <v>0.05</v>
      </c>
    </row>
    <row r="59" spans="2:5">
      <c r="B59" s="7" t="s">
        <v>2210</v>
      </c>
      <c r="C59" t="s">
        <v>2211</v>
      </c>
      <c r="D59" s="41">
        <v>0.05</v>
      </c>
    </row>
    <row r="60" spans="2:5">
      <c r="B60" s="7" t="s">
        <v>2212</v>
      </c>
      <c r="C60" t="s">
        <v>2213</v>
      </c>
      <c r="D60" s="41">
        <v>0.05</v>
      </c>
      <c r="E60" s="116"/>
    </row>
    <row r="61" spans="2:5">
      <c r="B61" s="7" t="s">
        <v>2214</v>
      </c>
      <c r="C61" t="s">
        <v>2215</v>
      </c>
      <c r="D61" s="41">
        <v>0.05</v>
      </c>
      <c r="E61" s="116"/>
    </row>
    <row r="62" spans="2:5">
      <c r="B62" s="7" t="s">
        <v>2216</v>
      </c>
      <c r="C62" t="s">
        <v>2217</v>
      </c>
      <c r="D62" s="41">
        <v>0.05</v>
      </c>
      <c r="E62" s="116"/>
    </row>
    <row r="63" spans="2:5">
      <c r="B63" s="7" t="s">
        <v>2218</v>
      </c>
      <c r="C63" t="s">
        <v>2219</v>
      </c>
      <c r="D63" s="41">
        <v>0.05</v>
      </c>
      <c r="E63" s="116"/>
    </row>
    <row r="64" spans="2:5">
      <c r="B64" s="7" t="s">
        <v>2220</v>
      </c>
      <c r="C64" t="s">
        <v>2221</v>
      </c>
      <c r="D64" s="41">
        <v>0.05</v>
      </c>
      <c r="E64" s="124"/>
    </row>
    <row r="65" spans="2:5">
      <c r="B65" s="7" t="s">
        <v>2222</v>
      </c>
      <c r="C65" t="s">
        <v>2223</v>
      </c>
      <c r="D65" s="41">
        <v>0.05</v>
      </c>
      <c r="E65" s="124"/>
    </row>
    <row r="66" spans="2:5">
      <c r="B66" s="7" t="s">
        <v>2224</v>
      </c>
      <c r="C66" t="s">
        <v>2225</v>
      </c>
      <c r="D66" s="41">
        <v>0.05</v>
      </c>
      <c r="E66" s="124"/>
    </row>
    <row r="67" spans="2:5">
      <c r="B67" s="7" t="s">
        <v>2226</v>
      </c>
      <c r="C67" t="s">
        <v>2227</v>
      </c>
      <c r="D67" s="41">
        <v>0.05</v>
      </c>
      <c r="E67" s="124"/>
    </row>
    <row r="68" spans="2:5">
      <c r="B68" s="7" t="s">
        <v>2228</v>
      </c>
      <c r="C68" t="s">
        <v>2229</v>
      </c>
      <c r="D68" s="41">
        <v>0.05</v>
      </c>
    </row>
    <row r="69" spans="2:5">
      <c r="C69" t="s">
        <v>2230</v>
      </c>
    </row>
    <row r="70" spans="2:5">
      <c r="B70" s="7" t="s">
        <v>2231</v>
      </c>
      <c r="C70" t="s">
        <v>2232</v>
      </c>
      <c r="D70" s="41">
        <v>0.05</v>
      </c>
    </row>
    <row r="71" spans="2:5">
      <c r="B71" s="7" t="s">
        <v>2233</v>
      </c>
      <c r="C71" t="s">
        <v>2234</v>
      </c>
      <c r="D71" s="41">
        <v>0.05</v>
      </c>
    </row>
    <row r="72" spans="2:5">
      <c r="B72" s="7" t="s">
        <v>2235</v>
      </c>
      <c r="C72" t="s">
        <v>2236</v>
      </c>
      <c r="D72" s="41">
        <v>0.05</v>
      </c>
    </row>
    <row r="73" spans="2:5">
      <c r="B73" s="7" t="s">
        <v>2237</v>
      </c>
      <c r="C73" t="s">
        <v>2238</v>
      </c>
      <c r="D73" s="41">
        <v>0.05</v>
      </c>
    </row>
    <row r="74" spans="2:5">
      <c r="B74" s="7" t="s">
        <v>2239</v>
      </c>
      <c r="C74" t="s">
        <v>2240</v>
      </c>
      <c r="D74" s="41">
        <v>0.05</v>
      </c>
      <c r="E74" s="86"/>
    </row>
    <row r="75" spans="2:5">
      <c r="B75" s="7" t="s">
        <v>2241</v>
      </c>
      <c r="C75" t="s">
        <v>2242</v>
      </c>
      <c r="D75" s="41">
        <v>0.05</v>
      </c>
    </row>
    <row r="76" spans="2:5">
      <c r="B76" s="85" t="s">
        <v>2243</v>
      </c>
      <c r="C76" s="104" t="s">
        <v>2244</v>
      </c>
      <c r="D76" s="105">
        <v>0.05</v>
      </c>
    </row>
  </sheetData>
  <autoFilter ref="B28:D28" xr:uid="{03E30FE6-FDA6-4148-8B4A-7D6D09A5BBBA}">
    <sortState xmlns:xlrd2="http://schemas.microsoft.com/office/spreadsheetml/2017/richdata2" ref="B29:D80">
      <sortCondition ref="C28"/>
    </sortState>
  </autoFilter>
  <mergeCells count="2">
    <mergeCell ref="B27:D27"/>
    <mergeCell ref="D4:D6"/>
  </mergeCells>
  <conditionalFormatting sqref="C1:C1048576">
    <cfRule type="duplicateValues" dxfId="2" priority="1"/>
  </conditionalFormatting>
  <conditionalFormatting sqref="C63">
    <cfRule type="duplicateValues" dxfId="1" priority="3"/>
  </conditionalFormatting>
  <conditionalFormatting sqref="C70:C76">
    <cfRule type="duplicateValues" dxfId="0" priority="12"/>
  </conditionalFormatting>
  <hyperlinks>
    <hyperlink ref="C5" r:id="rId1" xr:uid="{268EED8F-CD39-45D6-9456-94C90DAAB6E2}"/>
    <hyperlink ref="A1" location="Summary!A1" display="Summary!A1" xr:uid="{323C1C1B-0FD0-4A77-A63B-52039BF70325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CF32D-2B30-4A60-84B6-32C51BE6AA89}">
  <dimension ref="A1:F23"/>
  <sheetViews>
    <sheetView workbookViewId="0"/>
  </sheetViews>
  <sheetFormatPr defaultRowHeight="15"/>
  <cols>
    <col min="1" max="1" width="5.7109375" customWidth="1"/>
    <col min="2" max="2" width="10.85546875" bestFit="1" customWidth="1"/>
    <col min="3" max="3" width="19" bestFit="1" customWidth="1"/>
  </cols>
  <sheetData>
    <row r="1" spans="1:6">
      <c r="A1" s="108" t="e" vm="1">
        <v>#VALUE!</v>
      </c>
    </row>
    <row r="2" spans="1:6">
      <c r="B2" s="46" t="s">
        <v>166</v>
      </c>
      <c r="C2" s="37"/>
    </row>
    <row r="3" spans="1:6">
      <c r="B3" s="47" t="s">
        <v>167</v>
      </c>
      <c r="C3" s="48"/>
      <c r="D3" s="171"/>
    </row>
    <row r="4" spans="1:6">
      <c r="B4" s="47" t="s">
        <v>169</v>
      </c>
      <c r="C4" s="49"/>
      <c r="D4" s="171"/>
    </row>
    <row r="5" spans="1:6">
      <c r="B5" s="47" t="s">
        <v>171</v>
      </c>
      <c r="C5" s="50"/>
      <c r="D5" s="171"/>
    </row>
    <row r="6" spans="1:6">
      <c r="C6" s="37"/>
    </row>
    <row r="7" spans="1:6">
      <c r="B7" s="64" t="s">
        <v>6</v>
      </c>
      <c r="C7" s="65"/>
    </row>
    <row r="8" spans="1:6" ht="5.0999999999999996" customHeight="1">
      <c r="C8" s="37"/>
    </row>
    <row r="9" spans="1:6">
      <c r="B9" s="66" t="s">
        <v>175</v>
      </c>
      <c r="C9" s="170"/>
      <c r="D9" s="170"/>
      <c r="E9" s="170"/>
      <c r="F9" s="170"/>
    </row>
    <row r="10" spans="1:6" ht="5.0999999999999996" customHeight="1">
      <c r="B10" s="27"/>
      <c r="C10" s="37"/>
    </row>
    <row r="11" spans="1:6">
      <c r="B11" s="66" t="s">
        <v>184</v>
      </c>
      <c r="C11" s="65"/>
    </row>
    <row r="12" spans="1:6">
      <c r="C12" s="65"/>
    </row>
    <row r="13" spans="1:6">
      <c r="C13" s="37"/>
    </row>
    <row r="14" spans="1:6">
      <c r="B14" s="45" t="s">
        <v>190</v>
      </c>
      <c r="C14" s="37"/>
    </row>
    <row r="15" spans="1:6">
      <c r="B15" s="57" t="s">
        <v>191</v>
      </c>
      <c r="C15" s="172"/>
      <c r="D15" s="172"/>
    </row>
    <row r="16" spans="1:6">
      <c r="B16" s="62" t="s">
        <v>193</v>
      </c>
      <c r="C16" s="173"/>
      <c r="D16" s="172"/>
    </row>
    <row r="17" spans="2:4">
      <c r="B17" s="57" t="s">
        <v>195</v>
      </c>
      <c r="C17" s="172"/>
      <c r="D17" s="172"/>
    </row>
    <row r="18" spans="2:4">
      <c r="B18" s="58" t="s">
        <v>169</v>
      </c>
      <c r="C18" s="174"/>
      <c r="D18" s="174"/>
    </row>
    <row r="19" spans="2:4">
      <c r="B19" s="58" t="s">
        <v>196</v>
      </c>
      <c r="C19" s="169"/>
      <c r="D19" s="169"/>
    </row>
    <row r="20" spans="2:4" ht="5.0999999999999996" customHeight="1">
      <c r="C20" s="37"/>
    </row>
    <row r="21" spans="2:4">
      <c r="B21" s="57" t="s">
        <v>197</v>
      </c>
      <c r="C21" s="43"/>
    </row>
    <row r="22" spans="2:4" ht="5.0999999999999996" customHeight="1">
      <c r="B22" s="27"/>
    </row>
    <row r="23" spans="2:4">
      <c r="B23" s="57" t="s">
        <v>6</v>
      </c>
      <c r="C23" s="43"/>
    </row>
  </sheetData>
  <mergeCells count="7">
    <mergeCell ref="C19:D19"/>
    <mergeCell ref="D3:D5"/>
    <mergeCell ref="C9:F9"/>
    <mergeCell ref="C15:D15"/>
    <mergeCell ref="C16:D16"/>
    <mergeCell ref="C17:D17"/>
    <mergeCell ref="C18:D18"/>
  </mergeCells>
  <hyperlinks>
    <hyperlink ref="A1" location="Summary!A1" display="Summary!A1" xr:uid="{6899AA19-3EAE-4FC6-A250-CECFE8D5EB45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8F6A6-DC0A-4146-97E8-511D7E02A434}">
  <dimension ref="A1:D42"/>
  <sheetViews>
    <sheetView workbookViewId="0"/>
  </sheetViews>
  <sheetFormatPr defaultRowHeight="15"/>
  <cols>
    <col min="1" max="1" width="5.7109375" customWidth="1"/>
    <col min="2" max="2" width="15" bestFit="1" customWidth="1"/>
    <col min="3" max="3" width="55.5703125" bestFit="1" customWidth="1"/>
    <col min="4" max="4" width="7" bestFit="1" customWidth="1"/>
    <col min="6" max="6" width="12.140625" bestFit="1" customWidth="1"/>
  </cols>
  <sheetData>
    <row r="1" spans="1:3">
      <c r="A1" s="108" t="e" vm="1">
        <v>#VALUE!</v>
      </c>
    </row>
    <row r="2" spans="1:3">
      <c r="B2" s="15" t="s">
        <v>199</v>
      </c>
    </row>
    <row r="3" spans="1:3">
      <c r="B3" s="7"/>
    </row>
    <row r="4" spans="1:3" ht="5.0999999999999996" customHeight="1">
      <c r="B4" s="7"/>
    </row>
    <row r="5" spans="1:3">
      <c r="B5" s="13" t="s">
        <v>200</v>
      </c>
    </row>
    <row r="6" spans="1:3">
      <c r="B6" s="8"/>
    </row>
    <row r="7" spans="1:3" ht="5.0999999999999996" customHeight="1">
      <c r="B7" s="8"/>
      <c r="C7" s="8"/>
    </row>
    <row r="8" spans="1:3">
      <c r="B8" s="13" t="s">
        <v>201</v>
      </c>
      <c r="C8" s="8"/>
    </row>
    <row r="9" spans="1:3">
      <c r="B9" s="8"/>
      <c r="C9" s="8"/>
    </row>
    <row r="10" spans="1:3" ht="5.0999999999999996" customHeight="1">
      <c r="B10" s="7"/>
    </row>
    <row r="11" spans="1:3">
      <c r="A11" s="4" t="b">
        <v>0</v>
      </c>
      <c r="B11" s="14" t="s">
        <v>5</v>
      </c>
    </row>
    <row r="12" spans="1:3">
      <c r="B12" s="11"/>
      <c r="C12" s="9"/>
    </row>
    <row r="13" spans="1:3" ht="5.0999999999999996" customHeight="1">
      <c r="B13" s="11"/>
      <c r="C13" s="9"/>
    </row>
    <row r="14" spans="1:3">
      <c r="A14" s="4" t="b">
        <v>0</v>
      </c>
      <c r="B14" s="14" t="s">
        <v>5</v>
      </c>
    </row>
    <row r="15" spans="1:3">
      <c r="B15" s="7"/>
    </row>
    <row r="16" spans="1:3" ht="5.0999999999999996" customHeight="1"/>
    <row r="17" spans="1:4">
      <c r="B17" s="175" t="s">
        <v>202</v>
      </c>
      <c r="C17" s="175"/>
      <c r="D17" s="175"/>
    </row>
    <row r="18" spans="1:4">
      <c r="B18" s="15" t="s">
        <v>73</v>
      </c>
      <c r="C18" s="16" t="s">
        <v>203</v>
      </c>
      <c r="D18" s="16" t="s">
        <v>8</v>
      </c>
    </row>
    <row r="19" spans="1:4">
      <c r="A19" s="4" t="b">
        <v>0</v>
      </c>
      <c r="D19" s="9"/>
    </row>
    <row r="20" spans="1:4">
      <c r="A20" s="4" t="b">
        <v>0</v>
      </c>
      <c r="D20" s="9"/>
    </row>
    <row r="21" spans="1:4">
      <c r="A21" s="4" t="b">
        <v>0</v>
      </c>
      <c r="D21" s="9"/>
    </row>
    <row r="22" spans="1:4">
      <c r="A22" s="4" t="b">
        <v>0</v>
      </c>
      <c r="D22" s="9"/>
    </row>
    <row r="23" spans="1:4" ht="5.0999999999999996" customHeight="1"/>
    <row r="24" spans="1:4">
      <c r="B24" s="175" t="s">
        <v>204</v>
      </c>
      <c r="C24" s="175"/>
      <c r="D24" s="175"/>
    </row>
    <row r="25" spans="1:4">
      <c r="B25" s="15" t="s">
        <v>205</v>
      </c>
      <c r="C25" s="16" t="s">
        <v>206</v>
      </c>
      <c r="D25" s="16" t="s">
        <v>8</v>
      </c>
    </row>
    <row r="26" spans="1:4">
      <c r="B26" s="7"/>
      <c r="D26" s="9"/>
    </row>
    <row r="27" spans="1:4">
      <c r="B27" s="7"/>
      <c r="D27" s="9"/>
    </row>
    <row r="28" spans="1:4">
      <c r="B28" s="7"/>
      <c r="D28" s="9"/>
    </row>
    <row r="29" spans="1:4">
      <c r="B29" s="7"/>
      <c r="D29" s="9"/>
    </row>
    <row r="30" spans="1:4">
      <c r="B30" s="7"/>
      <c r="D30" s="9"/>
    </row>
    <row r="31" spans="1:4">
      <c r="B31" s="7"/>
      <c r="D31" s="9"/>
    </row>
    <row r="32" spans="1:4">
      <c r="B32" s="7"/>
      <c r="D32" s="9"/>
    </row>
    <row r="33" spans="2:4">
      <c r="B33" s="7"/>
      <c r="D33" s="9"/>
    </row>
    <row r="34" spans="2:4">
      <c r="B34" s="7"/>
      <c r="D34" s="9"/>
    </row>
    <row r="35" spans="2:4">
      <c r="B35" s="7"/>
      <c r="D35" s="9"/>
    </row>
    <row r="36" spans="2:4">
      <c r="B36" s="7"/>
      <c r="D36" s="9"/>
    </row>
    <row r="37" spans="2:4">
      <c r="B37" s="7"/>
      <c r="D37" s="9"/>
    </row>
    <row r="38" spans="2:4">
      <c r="B38" s="7"/>
      <c r="D38" s="9"/>
    </row>
    <row r="39" spans="2:4">
      <c r="B39" s="7"/>
      <c r="D39" s="9"/>
    </row>
    <row r="40" spans="2:4">
      <c r="B40" s="7"/>
      <c r="D40" s="9"/>
    </row>
    <row r="41" spans="2:4">
      <c r="B41" s="7"/>
      <c r="D41" s="9"/>
    </row>
    <row r="42" spans="2:4">
      <c r="B42" s="7"/>
      <c r="D42" s="9"/>
    </row>
  </sheetData>
  <mergeCells count="2">
    <mergeCell ref="B17:D17"/>
    <mergeCell ref="B24:D24"/>
  </mergeCells>
  <hyperlinks>
    <hyperlink ref="A1" location="Summary!A1" display="Summary!A1" xr:uid="{1EC02706-4BD4-4E02-AFD0-D6FF1722380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2b807a-96b7-413c-a44a-40c32ecf08d7">
      <Terms xmlns="http://schemas.microsoft.com/office/infopath/2007/PartnerControls"/>
    </lcf76f155ced4ddcb4097134ff3c332f>
    <TaxCatchAll xmlns="030fef28-805e-4567-a624-3f87893713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AE59B2F1250B43B85B42A2A4863A62" ma:contentTypeVersion="18" ma:contentTypeDescription="Create a new document." ma:contentTypeScope="" ma:versionID="0d50adf1128388c257c00be1c87d6b64">
  <xsd:schema xmlns:xsd="http://www.w3.org/2001/XMLSchema" xmlns:xs="http://www.w3.org/2001/XMLSchema" xmlns:p="http://schemas.microsoft.com/office/2006/metadata/properties" xmlns:ns2="a92b807a-96b7-413c-a44a-40c32ecf08d7" xmlns:ns3="030fef28-805e-4567-a624-3f8789371365" targetNamespace="http://schemas.microsoft.com/office/2006/metadata/properties" ma:root="true" ma:fieldsID="26306de2deddcaafced72ee612fa9f1d" ns2:_="" ns3:_="">
    <xsd:import namespace="a92b807a-96b7-413c-a44a-40c32ecf08d7"/>
    <xsd:import namespace="030fef28-805e-4567-a624-3f87893713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2b807a-96b7-413c-a44a-40c32ecf08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2ec58e7-d62b-44f9-ad3a-0ca4b4effb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0fef28-805e-4567-a624-3f878937136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2808ca1-6e05-4513-929c-1cc7345c4834}" ma:internalName="TaxCatchAll" ma:showField="CatchAllData" ma:web="030fef28-805e-4567-a624-3f87893713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73C439-FD05-45BF-BB9B-30E60D4AB7F6}"/>
</file>

<file path=customXml/itemProps2.xml><?xml version="1.0" encoding="utf-8"?>
<ds:datastoreItem xmlns:ds="http://schemas.openxmlformats.org/officeDocument/2006/customXml" ds:itemID="{965C0055-2C22-4463-9303-997A9BF55FE0}"/>
</file>

<file path=customXml/itemProps3.xml><?xml version="1.0" encoding="utf-8"?>
<ds:datastoreItem xmlns:ds="http://schemas.openxmlformats.org/officeDocument/2006/customXml" ds:itemID="{C3280D54-9F15-4C0F-A37F-99673A477E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Sophia Schwertl</dc:creator>
  <cp:keywords/>
  <dc:description/>
  <cp:lastModifiedBy/>
  <cp:revision/>
  <dcterms:created xsi:type="dcterms:W3CDTF">2025-07-09T16:07:20Z</dcterms:created>
  <dcterms:modified xsi:type="dcterms:W3CDTF">2026-04-28T16:09:29Z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0x0101004EAE59B2F1250B43B85B42A2A4863A62</vt:lpwstr>
  </property>
  <property fmtid="{D5CDD505-2E9C-101B-9397-08002B2CF9AE}" pid="3" name="MediaServiceImageTags">
    <vt:lpwstr/>
  </property>
</Properties>
</file>