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hili\Desktop\"/>
    </mc:Choice>
  </mc:AlternateContent>
  <xr:revisionPtr revIDLastSave="0" documentId="13_ncr:1_{8B48BC5F-C01A-444E-983B-F0139398008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ورقة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Q4" i="1"/>
  <c r="H4" i="1"/>
  <c r="D4" i="1"/>
  <c r="V3" i="1"/>
  <c r="Q3" i="1"/>
  <c r="H3" i="1"/>
  <c r="D3" i="1"/>
  <c r="V2" i="1"/>
  <c r="Q2" i="1"/>
  <c r="H2" i="1"/>
  <c r="D2" i="1"/>
</calcChain>
</file>

<file path=xl/sharedStrings.xml><?xml version="1.0" encoding="utf-8"?>
<sst xmlns="http://schemas.openxmlformats.org/spreadsheetml/2006/main" count="49" uniqueCount="42">
  <si>
    <t>Loan Key</t>
  </si>
  <si>
    <t>CIF</t>
  </si>
  <si>
    <t>Branch</t>
  </si>
  <si>
    <t>Class. type</t>
  </si>
  <si>
    <t>Type</t>
  </si>
  <si>
    <t>Name</t>
  </si>
  <si>
    <t>CCY#</t>
  </si>
  <si>
    <t>CCY</t>
  </si>
  <si>
    <t>Outstanding FCY</t>
  </si>
  <si>
    <t>Outstanding LCY</t>
  </si>
  <si>
    <t>Accrued interest LCY</t>
  </si>
  <si>
    <t>Suspended LCY</t>
  </si>
  <si>
    <t>Interest received in advance LCY</t>
  </si>
  <si>
    <t>St. Date</t>
  </si>
  <si>
    <t>Mat. Date</t>
  </si>
  <si>
    <t>SP. Date</t>
  </si>
  <si>
    <t>Past due days</t>
  </si>
  <si>
    <t>Number Of Reschedule</t>
  </si>
  <si>
    <t>Guarantee CCY</t>
  </si>
  <si>
    <t>CM Guarantee</t>
  </si>
  <si>
    <t>القيمة التقديرية لضمانات الأسهم</t>
  </si>
  <si>
    <t>PV Securities Guarantees</t>
  </si>
  <si>
    <t>الرهونات العقارية</t>
  </si>
  <si>
    <t xml:space="preserve"> القيمة التقديرية للضمانات العقارية</t>
  </si>
  <si>
    <t>80% من قيمة الضمانة العقارية</t>
  </si>
  <si>
    <t>PV RE Guarantees</t>
  </si>
  <si>
    <t>Interest Rate</t>
  </si>
  <si>
    <t>طريقة التسديد</t>
  </si>
  <si>
    <t>Number of Installments</t>
  </si>
  <si>
    <t>3214109000002</t>
  </si>
  <si>
    <t>MAIN BRANCH</t>
  </si>
  <si>
    <t>Loans</t>
  </si>
  <si>
    <t>كريم خفيف صندل الشحماني</t>
  </si>
  <si>
    <t>001</t>
  </si>
  <si>
    <t>IQD</t>
  </si>
  <si>
    <t>Days360</t>
  </si>
  <si>
    <t>3214109000003</t>
  </si>
  <si>
    <t>سعد جبار سالم</t>
  </si>
  <si>
    <t>3214109000004</t>
  </si>
  <si>
    <t xml:space="preserve">شركة المصالح للخدمات النفطية </t>
  </si>
  <si>
    <t>002</t>
  </si>
  <si>
    <t>FinalDay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</si>
</sst>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/>
    </xf>
    <xf numFmtId="1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Protection="1">
      <protection locked="0"/>
    </xf>
    <xf numFmtId="164" fontId="3" fillId="2" borderId="0" xfId="1" applyNumberFormat="1" applyFont="1" applyFill="1" applyBorder="1" applyAlignment="1" applyProtection="1">
      <alignment horizontal="center" vertical="center"/>
      <protection locked="0"/>
    </xf>
    <xf numFmtId="164" fontId="3" fillId="2" borderId="0" xfId="1" applyNumberFormat="1" applyFont="1" applyFill="1" applyBorder="1" applyProtection="1">
      <protection locked="0"/>
    </xf>
    <xf numFmtId="1" fontId="3" fillId="2" borderId="0" xfId="0" applyNumberFormat="1" applyFont="1" applyFill="1" applyAlignment="1" applyProtection="1">
      <alignment horizontal="center" vertical="center"/>
      <protection locked="0"/>
    </xf>
    <xf numFmtId="164" fontId="3" fillId="2" borderId="0" xfId="1" applyNumberFormat="1" applyFont="1" applyFill="1" applyBorder="1" applyAlignment="1" applyProtection="1">
      <alignment horizontal="center"/>
      <protection locked="0"/>
    </xf>
    <xf numFmtId="164" fontId="3" fillId="2" borderId="0" xfId="0" applyNumberFormat="1" applyFont="1" applyFill="1" applyProtection="1">
      <protection locked="0"/>
    </xf>
    <xf numFmtId="10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1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14" fontId="2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66" fontId="3" fillId="2" borderId="0" xfId="0" applyNumberFormat="1" applyFont="1" applyFill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65533;&#65533;&#65533;&#65533;&#65533;&#65533;&#65533;&#65533;&#65533;&#65533;&#65533;&#65533;&#65533;&#65533;&#65533;&#65533;&#65533;&#65533;&#65533;&#65533;&#65533;&#65533;&#65533;&#65533;&#65533;&#65533;&#65533;&#65533;&#65533;&#65533;&#65533;&#65533;MN%20IFRS%20-%20ECL%20-Mar%202021%20-V--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B-Data"/>
      <sheetName val="MB Data-New Rating"/>
      <sheetName val="Classification-IFRS9"/>
      <sheetName val="economic factors-IFRS9"/>
      <sheetName val="1. Corporate-PD"/>
      <sheetName val="2. Corp-Stages&amp;Rating&amp;PD"/>
      <sheetName val="3. Corp-EAD"/>
      <sheetName val="4. Corp-LGD"/>
      <sheetName val="5. Corp-ECL"/>
      <sheetName val="1. Middle-PD"/>
      <sheetName val="2. Middle-Stages&amp;Rating&amp;PD"/>
      <sheetName val="3. Middle-EAD"/>
      <sheetName val="4. Middle-LGD"/>
      <sheetName val="5. Middle-ECL"/>
      <sheetName val="1. SME`s-PD"/>
      <sheetName val="2. SME`s-Stages&amp;Rating&amp;PD"/>
      <sheetName val="3. SME`s-EAD"/>
      <sheetName val="4. SME`s-LGD"/>
      <sheetName val="5. SME`s-ECL"/>
      <sheetName val="1. Retail-PD"/>
      <sheetName val="2. Retail-Stages&amp;Rating&amp;PD"/>
      <sheetName val="3. Retail-EAD"/>
      <sheetName val="4. Retail-LGD"/>
      <sheetName val="5. Retail-ECL"/>
      <sheetName val="1. FI Migration&amp;PD Internal FI"/>
      <sheetName val="2. Internal FI (EAD &amp; LGD)"/>
      <sheetName val="3. Internal FI (ECL)"/>
      <sheetName val="4. FI Migration&amp;PD External FI"/>
      <sheetName val="5. External FI (EAD &amp; LGD)"/>
      <sheetName val="6. External FI (ECL)"/>
      <sheetName val="7. CentralBank Iraq(EAD&amp;LGD&amp;PD)"/>
      <sheetName val="8. Central Bank Of Iraq (ECL)"/>
      <sheetName val="1. Sovereign Migration &amp; PD"/>
      <sheetName val="2. F_Assets at amortized cost"/>
      <sheetName val="3. FS at amortized cost (ECL)"/>
      <sheetName val="1. LG&amp;LC (Stages -Rating -PD) "/>
      <sheetName val="2. LG&amp;LC (EAD)"/>
      <sheetName val="3. LG&amp;LC (LGD)"/>
      <sheetName val="4. Risk Limit"/>
      <sheetName val="5. Unused Direct limit(EAD&amp;LGD)"/>
      <sheetName val="6.Unused Indirect limit(EAD&amp;LGD"/>
      <sheetName val="7. Off-Balance Sheet (ECL)"/>
      <sheetName val="Disclos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"/>
  <sheetViews>
    <sheetView tabSelected="1" workbookViewId="0">
      <selection activeCell="H14" sqref="H14"/>
    </sheetView>
  </sheetViews>
  <sheetFormatPr defaultRowHeight="14.4" x14ac:dyDescent="0.3"/>
  <cols>
    <col min="10" max="11" width="11.21875" bestFit="1" customWidth="1"/>
    <col min="14" max="16" width="10.5546875" style="18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7" t="s">
        <v>13</v>
      </c>
      <c r="O1" s="17" t="s">
        <v>14</v>
      </c>
      <c r="P1" s="17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3" t="s">
        <v>28</v>
      </c>
    </row>
    <row r="2" spans="1:29" x14ac:dyDescent="0.3">
      <c r="A2" s="4" t="s">
        <v>29</v>
      </c>
      <c r="B2" s="5">
        <v>20268</v>
      </c>
      <c r="C2" s="6" t="s">
        <v>30</v>
      </c>
      <c r="D2" s="5" t="e">
        <f>VLOOKUP(B2,'[1]MB Data-New Rating'!#REF!,3,0)</f>
        <v>#REF!</v>
      </c>
      <c r="E2" s="5" t="s">
        <v>31</v>
      </c>
      <c r="F2" s="6" t="s">
        <v>32</v>
      </c>
      <c r="G2" s="5" t="s">
        <v>33</v>
      </c>
      <c r="H2" s="5" t="str">
        <f>IF(G2="001","IQD","USD")</f>
        <v>IQD</v>
      </c>
      <c r="I2" s="7">
        <v>115425000</v>
      </c>
      <c r="J2" s="8">
        <v>115425000</v>
      </c>
      <c r="K2" s="7">
        <v>87441658.473000005</v>
      </c>
      <c r="L2" s="7">
        <v>87441658.473000005</v>
      </c>
      <c r="M2" s="7">
        <v>0</v>
      </c>
      <c r="N2" s="19">
        <v>40043</v>
      </c>
      <c r="O2" s="19">
        <v>42004</v>
      </c>
      <c r="P2" s="19">
        <v>42004</v>
      </c>
      <c r="Q2" s="9" t="e">
        <f>IF(AND(E2&lt;&gt;"ADAs",$S$2-P2&gt;0),$S$2-P2,0)</f>
        <v>#VALUE!</v>
      </c>
      <c r="R2" s="5">
        <v>1</v>
      </c>
      <c r="S2" s="5" t="s">
        <v>34</v>
      </c>
      <c r="T2" s="10">
        <v>0</v>
      </c>
      <c r="U2" s="8">
        <v>0</v>
      </c>
      <c r="V2" s="11">
        <f>U2*75%</f>
        <v>0</v>
      </c>
      <c r="W2" s="7">
        <v>520000000</v>
      </c>
      <c r="X2" s="7">
        <v>1390000000</v>
      </c>
      <c r="Y2" s="7">
        <v>1112000000</v>
      </c>
      <c r="Z2" s="7">
        <v>520000000</v>
      </c>
      <c r="AA2" s="12">
        <v>0.11</v>
      </c>
      <c r="AB2" s="13" t="s">
        <v>35</v>
      </c>
      <c r="AC2" s="14">
        <v>1</v>
      </c>
    </row>
    <row r="3" spans="1:29" x14ac:dyDescent="0.3">
      <c r="A3" s="4" t="s">
        <v>36</v>
      </c>
      <c r="B3" s="5">
        <v>20882</v>
      </c>
      <c r="C3" s="6" t="s">
        <v>30</v>
      </c>
      <c r="D3" s="5" t="e">
        <f>VLOOKUP(B3,'[1]MB Data-New Rating'!#REF!,3,0)</f>
        <v>#REF!</v>
      </c>
      <c r="E3" s="5" t="s">
        <v>31</v>
      </c>
      <c r="F3" s="6" t="s">
        <v>37</v>
      </c>
      <c r="G3" s="5" t="s">
        <v>33</v>
      </c>
      <c r="H3" s="5" t="str">
        <f t="shared" ref="H3:H4" si="0">IF(G3="001","IQD","USD")</f>
        <v>IQD</v>
      </c>
      <c r="I3" s="7">
        <v>450000000</v>
      </c>
      <c r="J3" s="8">
        <v>450000000</v>
      </c>
      <c r="K3" s="7">
        <v>568220547.66499996</v>
      </c>
      <c r="L3" s="7">
        <v>568220547.66499996</v>
      </c>
      <c r="M3" s="7">
        <v>0</v>
      </c>
      <c r="N3" s="19">
        <v>40126</v>
      </c>
      <c r="O3" s="19">
        <v>40856</v>
      </c>
      <c r="P3" s="19">
        <v>40856</v>
      </c>
      <c r="Q3" s="9" t="e">
        <f t="shared" ref="Q3:Q4" si="1">IF(AND(E3&lt;&gt;"ADAs",$S$2-P3&gt;0),$S$2-P3,0)</f>
        <v>#VALUE!</v>
      </c>
      <c r="R3" s="5">
        <v>1</v>
      </c>
      <c r="S3" s="5" t="s">
        <v>34</v>
      </c>
      <c r="T3" s="10">
        <v>0</v>
      </c>
      <c r="U3" s="8">
        <v>0</v>
      </c>
      <c r="V3" s="11">
        <f t="shared" ref="V3:V4" si="2">U3*75%</f>
        <v>0</v>
      </c>
      <c r="W3" s="7">
        <v>2210000000</v>
      </c>
      <c r="X3" s="7">
        <v>2884812000</v>
      </c>
      <c r="Y3" s="7">
        <v>2307849600</v>
      </c>
      <c r="Z3" s="7">
        <v>2210000000</v>
      </c>
      <c r="AA3" s="15">
        <v>0.11</v>
      </c>
      <c r="AB3" s="5" t="s">
        <v>35</v>
      </c>
      <c r="AC3" s="16">
        <v>1</v>
      </c>
    </row>
    <row r="4" spans="1:29" x14ac:dyDescent="0.3">
      <c r="A4" s="4" t="s">
        <v>38</v>
      </c>
      <c r="B4" s="5">
        <v>20120</v>
      </c>
      <c r="C4" s="6" t="s">
        <v>30</v>
      </c>
      <c r="D4" s="5" t="e">
        <f>VLOOKUP(B4,'[1]MB Data-New Rating'!#REF!,3,0)</f>
        <v>#REF!</v>
      </c>
      <c r="E4" s="5" t="s">
        <v>31</v>
      </c>
      <c r="F4" s="6" t="s">
        <v>39</v>
      </c>
      <c r="G4" s="5" t="s">
        <v>40</v>
      </c>
      <c r="H4" s="5" t="str">
        <f t="shared" si="0"/>
        <v>USD</v>
      </c>
      <c r="I4" s="7">
        <v>16300</v>
      </c>
      <c r="J4" s="8">
        <v>23798000</v>
      </c>
      <c r="K4" s="7">
        <v>26756624.300000001</v>
      </c>
      <c r="L4" s="7">
        <v>26756624.300000001</v>
      </c>
      <c r="M4" s="7">
        <v>0</v>
      </c>
      <c r="N4" s="19">
        <v>40118</v>
      </c>
      <c r="O4" s="19">
        <v>41492</v>
      </c>
      <c r="P4" s="19">
        <v>41492</v>
      </c>
      <c r="Q4" s="9" t="e">
        <f t="shared" si="1"/>
        <v>#VALUE!</v>
      </c>
      <c r="R4" s="5">
        <v>1</v>
      </c>
      <c r="S4" s="5"/>
      <c r="T4" s="10">
        <v>0</v>
      </c>
      <c r="U4" s="8">
        <v>0</v>
      </c>
      <c r="V4" s="11">
        <f t="shared" si="2"/>
        <v>0</v>
      </c>
      <c r="W4" s="7">
        <v>0</v>
      </c>
      <c r="X4" s="7">
        <v>0</v>
      </c>
      <c r="Y4" s="7">
        <v>0</v>
      </c>
      <c r="Z4" s="7">
        <v>0</v>
      </c>
      <c r="AA4" s="15">
        <v>0.11</v>
      </c>
      <c r="AB4" s="5" t="s">
        <v>41</v>
      </c>
      <c r="AC4" s="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Haddad</dc:creator>
  <cp:lastModifiedBy>Philip Haddad</cp:lastModifiedBy>
  <dcterms:created xsi:type="dcterms:W3CDTF">2015-06-05T18:17:20Z</dcterms:created>
  <dcterms:modified xsi:type="dcterms:W3CDTF">2021-09-26T14:34:20Z</dcterms:modified>
</cp:coreProperties>
</file>