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tatistical Measures" sheetId="1" r:id="rId4"/>
  </sheets>
  <definedNames>
    <definedName name="range_y">'Statistical Measures'!$C$2:$C$13</definedName>
    <definedName name="range_x">'Statistical Measures'!$B$2:$B$13</definedName>
  </definedNames>
  <calcPr/>
</workbook>
</file>

<file path=xl/sharedStrings.xml><?xml version="1.0" encoding="utf-8"?>
<sst xmlns="http://schemas.openxmlformats.org/spreadsheetml/2006/main" count="35" uniqueCount="34">
  <si>
    <t>X</t>
  </si>
  <si>
    <t>Y</t>
  </si>
  <si>
    <t>SCATTER PLOT Y vs. X</t>
  </si>
  <si>
    <t>Optional</t>
  </si>
  <si>
    <t>MY Named Ranges</t>
  </si>
  <si>
    <t>Use the data to calculate the following measures. 
(All measures shown in red)</t>
  </si>
  <si>
    <r>
      <rPr>
        <rFont val="Arial"/>
        <b/>
        <color rgb="FFFF0000"/>
        <sz val="12.0"/>
      </rPr>
      <t xml:space="preserve">COUNT </t>
    </r>
    <r>
      <rPr>
        <rFont val="Arial"/>
        <b/>
        <i/>
        <color rgb="FFFF0000"/>
        <sz val="12.0"/>
      </rPr>
      <t>Function</t>
    </r>
  </si>
  <si>
    <r>
      <rPr>
        <rFont val="Arial"/>
        <b/>
        <color rgb="FFFF0000"/>
        <sz val="12.0"/>
      </rPr>
      <t xml:space="preserve">SUM </t>
    </r>
    <r>
      <rPr>
        <rFont val="Arial"/>
        <b/>
        <i/>
        <color rgb="FFFF0000"/>
        <sz val="12.0"/>
      </rPr>
      <t>Function</t>
    </r>
  </si>
  <si>
    <r>
      <rPr>
        <rFont val="Arial"/>
        <b/>
        <color rgb="FFFF0000"/>
        <sz val="12.0"/>
      </rPr>
      <t xml:space="preserve">MODE </t>
    </r>
    <r>
      <rPr>
        <rFont val="Arial"/>
        <b/>
        <i/>
        <color rgb="FFFF0000"/>
        <sz val="12.0"/>
      </rPr>
      <t>Function</t>
    </r>
  </si>
  <si>
    <r>
      <rPr>
        <rFont val="Arial"/>
        <b/>
        <color rgb="FFFF0000"/>
        <sz val="12.0"/>
      </rPr>
      <t xml:space="preserve">MEDIAN </t>
    </r>
    <r>
      <rPr>
        <rFont val="Arial"/>
        <b/>
        <i/>
        <color rgb="FFFF0000"/>
        <sz val="12.0"/>
      </rPr>
      <t>Function</t>
    </r>
  </si>
  <si>
    <r>
      <rPr>
        <rFont val="Arial"/>
        <b/>
        <color rgb="FFFF0000"/>
        <sz val="12.0"/>
      </rPr>
      <t xml:space="preserve">MEAN </t>
    </r>
    <r>
      <rPr>
        <rFont val="Arial"/>
        <b/>
        <i/>
        <color rgb="FFFF0000"/>
        <sz val="12.0"/>
      </rPr>
      <t>Calculation</t>
    </r>
  </si>
  <si>
    <r>
      <rPr>
        <rFont val="Arial"/>
        <b/>
        <color rgb="FFFF0000"/>
        <sz val="12.0"/>
      </rPr>
      <t xml:space="preserve">COVARIANCE </t>
    </r>
    <r>
      <rPr>
        <rFont val="Arial"/>
        <b/>
        <i/>
        <color rgb="FFFF0000"/>
        <sz val="12.0"/>
      </rPr>
      <t>Calculation</t>
    </r>
  </si>
  <si>
    <r>
      <rPr>
        <rFont val="Arial"/>
        <b/>
        <color rgb="FFFF0000"/>
        <sz val="12.0"/>
      </rPr>
      <t xml:space="preserve">MEAN </t>
    </r>
    <r>
      <rPr>
        <rFont val="Arial"/>
        <b/>
        <i/>
        <color rgb="FFFF0000"/>
        <sz val="12.0"/>
      </rPr>
      <t>Function</t>
    </r>
  </si>
  <si>
    <r>
      <rPr>
        <rFont val="Arial"/>
        <b/>
        <color rgb="FFFF0000"/>
        <sz val="12.0"/>
      </rPr>
      <t xml:space="preserve">COVARIANCE </t>
    </r>
    <r>
      <rPr>
        <rFont val="Arial"/>
        <b/>
        <i/>
        <color rgb="FFFF0000"/>
        <sz val="12.0"/>
      </rPr>
      <t>Function</t>
    </r>
  </si>
  <si>
    <r>
      <rPr>
        <rFont val="Arial"/>
        <b/>
        <color rgb="FFFF0000"/>
        <sz val="12.0"/>
      </rPr>
      <t xml:space="preserve">MIN </t>
    </r>
    <r>
      <rPr>
        <rFont val="Arial"/>
        <b/>
        <i/>
        <color rgb="FFFF0000"/>
        <sz val="12.0"/>
      </rPr>
      <t>Function</t>
    </r>
  </si>
  <si>
    <r>
      <rPr>
        <rFont val="Arial"/>
        <b/>
        <color rgb="FFFF0000"/>
        <sz val="12.0"/>
      </rPr>
      <t>CORRELATION</t>
    </r>
    <r>
      <rPr>
        <rFont val="Arial"/>
        <b/>
        <i/>
        <color rgb="FFFF0000"/>
        <sz val="12.0"/>
      </rPr>
      <t xml:space="preserve"> Calculation</t>
    </r>
  </si>
  <si>
    <r>
      <rPr>
        <rFont val="Arial"/>
        <b/>
        <color rgb="FFFF0000"/>
        <sz val="12.0"/>
      </rPr>
      <t xml:space="preserve">MAX </t>
    </r>
    <r>
      <rPr>
        <rFont val="Arial"/>
        <b/>
        <i/>
        <color rgb="FFFF0000"/>
        <sz val="12.0"/>
      </rPr>
      <t>Function</t>
    </r>
  </si>
  <si>
    <r>
      <rPr>
        <rFont val="Arial"/>
        <b/>
        <color rgb="FFFF0000"/>
        <sz val="12.0"/>
      </rPr>
      <t>CORRELATION</t>
    </r>
    <r>
      <rPr>
        <rFont val="Arial"/>
        <b/>
        <i/>
        <color rgb="FFFF0000"/>
        <sz val="12.0"/>
      </rPr>
      <t xml:space="preserve"> Function</t>
    </r>
  </si>
  <si>
    <r>
      <rPr>
        <rFont val="Arial"/>
        <b/>
        <color rgb="FFFF0000"/>
        <sz val="12.0"/>
      </rPr>
      <t xml:space="preserve">RANGE </t>
    </r>
    <r>
      <rPr>
        <rFont val="Arial"/>
        <b/>
        <i/>
        <color rgb="FFFF0000"/>
        <sz val="12.0"/>
      </rPr>
      <t>Calculation</t>
    </r>
  </si>
  <si>
    <r>
      <rPr>
        <rFont val="Arial"/>
        <b/>
        <color rgb="FFFF0000"/>
        <sz val="12.0"/>
      </rPr>
      <t xml:space="preserve">Q1 </t>
    </r>
    <r>
      <rPr>
        <rFont val="Arial"/>
        <b/>
        <i/>
        <color rgb="FFFF0000"/>
        <sz val="12.0"/>
      </rPr>
      <t>Function</t>
    </r>
  </si>
  <si>
    <r>
      <rPr>
        <rFont val="Arial"/>
        <b/>
        <color rgb="FFFF0000"/>
        <sz val="12.0"/>
      </rPr>
      <t xml:space="preserve">Q2 </t>
    </r>
    <r>
      <rPr>
        <rFont val="Arial"/>
        <b/>
        <i/>
        <color rgb="FFFF0000"/>
        <sz val="12.0"/>
      </rPr>
      <t>Function</t>
    </r>
  </si>
  <si>
    <r>
      <rPr>
        <rFont val="Arial"/>
        <b/>
        <color rgb="FFFF0000"/>
        <sz val="12.0"/>
      </rPr>
      <t xml:space="preserve">Q3 </t>
    </r>
    <r>
      <rPr>
        <rFont val="Arial"/>
        <b/>
        <i/>
        <color rgb="FFFF0000"/>
        <sz val="12.0"/>
      </rPr>
      <t>Function</t>
    </r>
  </si>
  <si>
    <r>
      <rPr>
        <rFont val="Arial"/>
        <b/>
        <color rgb="FFFF0000"/>
        <sz val="12.0"/>
      </rPr>
      <t xml:space="preserve">IQR </t>
    </r>
    <r>
      <rPr>
        <rFont val="Arial"/>
        <b/>
        <i/>
        <color rgb="FFFF0000"/>
        <sz val="12.0"/>
      </rPr>
      <t>Calculation</t>
    </r>
  </si>
  <si>
    <r>
      <rPr>
        <rFont val="Arial"/>
        <b/>
        <color rgb="FFFF0000"/>
        <sz val="12.0"/>
      </rPr>
      <t xml:space="preserve">VARIANCE </t>
    </r>
    <r>
      <rPr>
        <rFont val="Arial"/>
        <b/>
        <i/>
        <color rgb="FFFF0000"/>
        <sz val="12.0"/>
      </rPr>
      <t>Calculation</t>
    </r>
  </si>
  <si>
    <t>Sample or population, both will be accepted</t>
  </si>
  <si>
    <t>VAR for population</t>
  </si>
  <si>
    <r>
      <rPr>
        <rFont val="Arial"/>
        <b/>
        <color rgb="FFFF0000"/>
        <sz val="12.0"/>
      </rPr>
      <t xml:space="preserve">VARIANCE </t>
    </r>
    <r>
      <rPr>
        <rFont val="Arial"/>
        <b/>
        <i/>
        <color rgb="FFFF0000"/>
        <sz val="12.0"/>
      </rPr>
      <t>Function</t>
    </r>
  </si>
  <si>
    <t>VAR.S for sample</t>
  </si>
  <si>
    <r>
      <rPr>
        <rFont val="Arial"/>
        <b/>
        <color rgb="FFFF0000"/>
        <sz val="12.0"/>
      </rPr>
      <t xml:space="preserve">STANDARD DEV </t>
    </r>
    <r>
      <rPr>
        <rFont val="Arial"/>
        <b/>
        <i/>
        <color rgb="FFFF0000"/>
        <sz val="12.0"/>
      </rPr>
      <t>Calculation</t>
    </r>
  </si>
  <si>
    <t>DSTDEV for population</t>
  </si>
  <si>
    <r>
      <rPr>
        <rFont val="Arial"/>
        <b/>
        <color rgb="FFFF0000"/>
        <sz val="12.0"/>
      </rPr>
      <t xml:space="preserve">STANDARD DEV </t>
    </r>
    <r>
      <rPr>
        <rFont val="Arial"/>
        <b/>
        <i/>
        <color rgb="FFFF0000"/>
        <sz val="12.0"/>
      </rPr>
      <t>Function</t>
    </r>
  </si>
  <si>
    <t>STDEV for sample</t>
  </si>
  <si>
    <r>
      <rPr>
        <rFont val="Arial"/>
        <b/>
        <color rgb="FFFF0000"/>
        <sz val="12.0"/>
      </rPr>
      <t xml:space="preserve">SKEWNESS </t>
    </r>
    <r>
      <rPr>
        <rFont val="Arial"/>
        <b/>
        <i/>
        <color rgb="FFFF0000"/>
        <sz val="12.0"/>
      </rPr>
      <t>Function</t>
    </r>
  </si>
  <si>
    <r>
      <rPr>
        <rFont val="Arial"/>
        <b/>
        <color rgb="FFFF0000"/>
        <sz val="12.0"/>
      </rPr>
      <t xml:space="preserve">KURTOSIS </t>
    </r>
    <r>
      <rPr>
        <rFont val="Arial"/>
        <b/>
        <i/>
        <color rgb="FFFF0000"/>
        <sz val="12.0"/>
      </rPr>
      <t>Function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</si>
</sst>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000000"/>
  </numFmts>
  <fonts count="8">
    <font>
      <sz val="10.0"/>
      <color rgb="FF000000"/>
      <name val="Arial"/>
      <scheme val="minor"/>
    </font>
    <font>
      <b/>
      <sz val="14.0"/>
      <color rgb="FF000000"/>
      <name val="Arial"/>
      <scheme val="minor"/>
    </font>
    <font>
      <b/>
      <sz val="12.0"/>
      <color rgb="FFFF0000"/>
      <name val="Arial"/>
      <scheme val="minor"/>
    </font>
    <font>
      <b/>
      <i/>
      <color theme="1"/>
      <name val="Arial"/>
      <scheme val="minor"/>
    </font>
    <font>
      <b/>
      <sz val="11.0"/>
      <color theme="1"/>
      <name val="Arial"/>
      <scheme val="minor"/>
    </font>
    <font/>
    <font>
      <sz val="11.0"/>
      <color theme="1"/>
      <name val="Arial"/>
      <scheme val="minor"/>
    </font>
    <font>
      <color theme="1"/>
      <name val="Arial"/>
      <scheme val="minor"/>
    </font>
  </fonts>
  <fills count="8">
    <fill>
      <patternFill patternType="none"/>
    </fill>
    <fill>
      <patternFill patternType="lightGray"/>
    </fill>
    <fill>
      <patternFill patternType="solid">
        <fgColor rgb="FFFFD966"/>
        <bgColor rgb="FFFFD966"/>
      </patternFill>
    </fill>
    <fill>
      <patternFill patternType="solid">
        <fgColor rgb="FFF6B26B"/>
        <bgColor rgb="FFF6B26B"/>
      </patternFill>
    </fill>
    <fill>
      <patternFill patternType="solid">
        <fgColor rgb="FFEAD1DC"/>
        <bgColor rgb="FFEAD1DC"/>
      </patternFill>
    </fill>
    <fill>
      <patternFill patternType="solid">
        <fgColor rgb="FFFFFF94"/>
        <bgColor rgb="FFFFFF94"/>
      </patternFill>
    </fill>
    <fill>
      <patternFill patternType="solid">
        <fgColor rgb="FFFCE5CD"/>
        <bgColor rgb="FFFCE5CD"/>
      </patternFill>
    </fill>
    <fill>
      <patternFill patternType="solid">
        <fgColor rgb="FFD9D2E9"/>
        <bgColor rgb="FFD9D2E9"/>
      </patternFill>
    </fill>
  </fills>
  <borders count="21">
    <border/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left style="thick">
        <color rgb="FF000000"/>
      </left>
      <top style="thin">
        <color rgb="FF000000"/>
      </top>
      <bottom style="thick">
        <color rgb="FF000000"/>
      </bottom>
    </border>
    <border>
      <left style="thick">
        <color rgb="FF000000"/>
      </left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left style="thick">
        <color rgb="FF000000"/>
      </left>
    </border>
    <border>
      <right style="thick">
        <color rgb="FF000000"/>
      </right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1" fillId="3" fontId="1" numFmtId="0" xfId="0" applyAlignment="1" applyBorder="1" applyFill="1" applyFont="1">
      <alignment readingOrder="0"/>
    </xf>
    <xf borderId="2" fillId="4" fontId="2" numFmtId="0" xfId="0" applyAlignment="1" applyBorder="1" applyFill="1" applyFont="1">
      <alignment readingOrder="0"/>
    </xf>
    <xf borderId="0" fillId="0" fontId="3" numFmtId="0" xfId="0" applyAlignment="1" applyFont="1">
      <alignment readingOrder="0"/>
    </xf>
    <xf borderId="3" fillId="0" fontId="4" numFmtId="0" xfId="0" applyAlignment="1" applyBorder="1" applyFont="1">
      <alignment horizontal="center" readingOrder="0" shrinkToFit="0" vertical="center" wrapText="1"/>
    </xf>
    <xf borderId="3" fillId="0" fontId="5" numFmtId="0" xfId="0" applyBorder="1" applyFont="1"/>
    <xf borderId="1" fillId="5" fontId="6" numFmtId="0" xfId="0" applyAlignment="1" applyBorder="1" applyFill="1" applyFont="1">
      <alignment readingOrder="0"/>
    </xf>
    <xf borderId="1" fillId="6" fontId="6" numFmtId="0" xfId="0" applyAlignment="1" applyBorder="1" applyFill="1" applyFont="1">
      <alignment readingOrder="0"/>
    </xf>
    <xf borderId="0" fillId="0" fontId="4" numFmtId="0" xfId="0" applyAlignment="1" applyFont="1">
      <alignment horizontal="center" readingOrder="0" shrinkToFit="0" vertical="center" wrapText="1"/>
    </xf>
    <xf borderId="4" fillId="4" fontId="2" numFmtId="0" xfId="0" applyAlignment="1" applyBorder="1" applyFont="1">
      <alignment readingOrder="0"/>
    </xf>
    <xf borderId="5" fillId="5" fontId="7" numFmtId="0" xfId="0" applyBorder="1" applyFont="1"/>
    <xf borderId="4" fillId="6" fontId="7" numFmtId="0" xfId="0" applyBorder="1" applyFont="1"/>
    <xf borderId="6" fillId="6" fontId="7" numFmtId="1" xfId="0" applyBorder="1" applyFont="1" applyNumberFormat="1"/>
    <xf borderId="4" fillId="5" fontId="7" numFmtId="0" xfId="0" applyBorder="1" applyFont="1"/>
    <xf borderId="6" fillId="4" fontId="2" numFmtId="0" xfId="0" applyAlignment="1" applyBorder="1" applyFont="1">
      <alignment readingOrder="0"/>
    </xf>
    <xf borderId="6" fillId="5" fontId="7" numFmtId="2" xfId="0" applyBorder="1" applyFont="1" applyNumberFormat="1"/>
    <xf borderId="6" fillId="6" fontId="7" numFmtId="2" xfId="0" applyBorder="1" applyFont="1" applyNumberFormat="1"/>
    <xf borderId="7" fillId="4" fontId="2" numFmtId="0" xfId="0" applyAlignment="1" applyBorder="1" applyFont="1">
      <alignment readingOrder="0"/>
    </xf>
    <xf borderId="8" fillId="5" fontId="7" numFmtId="2" xfId="0" applyBorder="1" applyFont="1" applyNumberFormat="1"/>
    <xf borderId="9" fillId="6" fontId="7" numFmtId="2" xfId="0" applyBorder="1" applyFont="1" applyNumberFormat="1"/>
    <xf borderId="10" fillId="4" fontId="2" numFmtId="0" xfId="0" applyAlignment="1" applyBorder="1" applyFont="1">
      <alignment readingOrder="0"/>
    </xf>
    <xf borderId="9" fillId="7" fontId="7" numFmtId="2" xfId="0" applyBorder="1" applyFill="1" applyFont="1" applyNumberFormat="1"/>
    <xf borderId="11" fillId="4" fontId="2" numFmtId="0" xfId="0" applyAlignment="1" applyBorder="1" applyFont="1">
      <alignment readingOrder="0"/>
    </xf>
    <xf borderId="12" fillId="5" fontId="7" numFmtId="2" xfId="0" applyBorder="1" applyFont="1" applyNumberFormat="1"/>
    <xf borderId="13" fillId="6" fontId="7" numFmtId="2" xfId="0" applyBorder="1" applyFont="1" applyNumberFormat="1"/>
    <xf borderId="14" fillId="4" fontId="2" numFmtId="0" xfId="0" applyAlignment="1" applyBorder="1" applyFont="1">
      <alignment readingOrder="0"/>
    </xf>
    <xf borderId="13" fillId="7" fontId="7" numFmtId="2" xfId="0" applyBorder="1" applyFont="1" applyNumberFormat="1"/>
    <xf borderId="5" fillId="4" fontId="2" numFmtId="0" xfId="0" applyAlignment="1" applyBorder="1" applyFont="1">
      <alignment readingOrder="0"/>
    </xf>
    <xf borderId="5" fillId="6" fontId="7" numFmtId="0" xfId="0" applyAlignment="1" applyBorder="1" applyFont="1">
      <alignment readingOrder="0"/>
    </xf>
    <xf borderId="4" fillId="5" fontId="7" numFmtId="2" xfId="0" applyBorder="1" applyFont="1" applyNumberFormat="1"/>
    <xf borderId="4" fillId="6" fontId="7" numFmtId="2" xfId="0" applyBorder="1" applyFont="1" applyNumberFormat="1"/>
    <xf borderId="6" fillId="6" fontId="7" numFmtId="0" xfId="0" applyBorder="1" applyFont="1"/>
    <xf borderId="15" fillId="0" fontId="3" numFmtId="0" xfId="0" applyAlignment="1" applyBorder="1" applyFont="1">
      <alignment readingOrder="0"/>
    </xf>
    <xf borderId="16" fillId="0" fontId="5" numFmtId="0" xfId="0" applyBorder="1" applyFont="1"/>
    <xf borderId="17" fillId="0" fontId="3" numFmtId="0" xfId="0" applyAlignment="1" applyBorder="1" applyFont="1">
      <alignment readingOrder="0"/>
    </xf>
    <xf borderId="18" fillId="0" fontId="5" numFmtId="0" xfId="0" applyBorder="1" applyFont="1"/>
    <xf borderId="19" fillId="0" fontId="3" numFmtId="0" xfId="0" applyAlignment="1" applyBorder="1" applyFont="1">
      <alignment readingOrder="0"/>
    </xf>
    <xf borderId="20" fillId="0" fontId="5" numFmtId="0" xfId="0" applyBorder="1" applyFont="1"/>
    <xf borderId="4" fillId="5" fontId="7" numFmtId="164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FF0000"/>
                </a:solidFill>
                <a:latin typeface="+mn-lt"/>
              </a:defRPr>
            </a:pPr>
            <a:r>
              <a:rPr b="1">
                <a:solidFill>
                  <a:srgbClr val="FF0000"/>
                </a:solidFill>
                <a:latin typeface="+mn-lt"/>
              </a:rPr>
              <a:t>Scatter Plot Y vs . X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'Statistical Measures'!$B$1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'Statistical Measures'!$C$2:$C$13</c:f>
            </c:numRef>
          </c:xVal>
          <c:yVal>
            <c:numRef>
              <c:f>'Statistical Measures'!$B$2:$B$13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6592421"/>
        <c:axId val="623777909"/>
      </c:scatterChart>
      <c:valAx>
        <c:axId val="187659242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23777909"/>
      </c:valAx>
      <c:valAx>
        <c:axId val="62377790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76592421"/>
      </c:valAx>
    </c:plotArea>
    <c:legend>
      <c:legendPos val="b"/>
      <c:overlay val="0"/>
      <c:txPr>
        <a:bodyPr/>
        <a:lstStyle/>
        <a:p>
          <a:pPr lvl="0">
            <a:defRPr b="1" i="0">
              <a:solidFill>
                <a:schemeClr val="dk1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2.png"/><Relationship Id="rId3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495300</xdr:colOff>
      <xdr:row>1</xdr:row>
      <xdr:rowOff>114300</xdr:rowOff>
    </xdr:from>
    <xdr:ext cx="3790950" cy="23145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0</xdr:row>
      <xdr:rowOff>0</xdr:rowOff>
    </xdr:from>
    <xdr:ext cx="2095500" cy="2095500"/>
    <xdr:pic>
      <xdr:nvPicPr>
        <xdr:cNvPr id="0" name="image2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314325</xdr:colOff>
      <xdr:row>1</xdr:row>
      <xdr:rowOff>114300</xdr:rowOff>
    </xdr:from>
    <xdr:ext cx="3409950" cy="3181350"/>
    <xdr:pic>
      <xdr:nvPicPr>
        <xdr:cNvPr id="0" name="image1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8.13"/>
    <col customWidth="1" min="2" max="3" width="12.0"/>
    <col customWidth="1" min="5" max="5" width="32.0"/>
  </cols>
  <sheetData>
    <row r="1">
      <c r="B1" s="1" t="s">
        <v>0</v>
      </c>
      <c r="C1" s="2" t="s">
        <v>1</v>
      </c>
      <c r="E1" s="3" t="s">
        <v>2</v>
      </c>
      <c r="F1" s="4" t="s">
        <v>3</v>
      </c>
      <c r="H1" s="5" t="s">
        <v>4</v>
      </c>
      <c r="I1" s="6"/>
    </row>
    <row r="2">
      <c r="B2" s="7">
        <v>12.0</v>
      </c>
      <c r="C2" s="8">
        <v>77.0</v>
      </c>
    </row>
    <row r="3">
      <c r="B3" s="7">
        <v>16.0</v>
      </c>
      <c r="C3" s="8">
        <v>64.0</v>
      </c>
    </row>
    <row r="4">
      <c r="B4" s="7">
        <v>18.0</v>
      </c>
      <c r="C4" s="8">
        <v>53.0</v>
      </c>
    </row>
    <row r="5">
      <c r="B5" s="7">
        <v>20.0</v>
      </c>
      <c r="C5" s="8">
        <v>21.0</v>
      </c>
    </row>
    <row r="6">
      <c r="B6" s="7">
        <v>19.0</v>
      </c>
      <c r="C6" s="8">
        <v>84.0</v>
      </c>
    </row>
    <row r="7">
      <c r="B7" s="7">
        <v>7.0</v>
      </c>
      <c r="C7" s="8">
        <v>90.0</v>
      </c>
    </row>
    <row r="8">
      <c r="A8" s="9"/>
      <c r="B8" s="7">
        <v>15.0</v>
      </c>
      <c r="C8" s="8">
        <v>26.0</v>
      </c>
    </row>
    <row r="9">
      <c r="A9" s="9"/>
      <c r="B9" s="7">
        <v>16.0</v>
      </c>
      <c r="C9" s="8">
        <v>46.0</v>
      </c>
    </row>
    <row r="10">
      <c r="B10" s="7">
        <v>12.0</v>
      </c>
      <c r="C10" s="8">
        <v>33.0</v>
      </c>
    </row>
    <row r="11">
      <c r="A11" s="9" t="s">
        <v>5</v>
      </c>
      <c r="B11" s="7">
        <v>10.0</v>
      </c>
      <c r="C11" s="8">
        <v>85.0</v>
      </c>
    </row>
    <row r="12">
      <c r="B12" s="7">
        <v>9.0</v>
      </c>
      <c r="C12" s="8">
        <v>72.0</v>
      </c>
    </row>
    <row r="13">
      <c r="B13" s="7">
        <v>11.0</v>
      </c>
      <c r="C13" s="8">
        <v>46.0</v>
      </c>
    </row>
    <row r="14">
      <c r="A14" s="10" t="s">
        <v>6</v>
      </c>
      <c r="B14" s="11">
        <f>COUNT(range_x)</f>
        <v>12</v>
      </c>
      <c r="C14" s="12">
        <f>COUNT(range_x)</f>
        <v>12</v>
      </c>
    </row>
    <row r="15">
      <c r="A15" s="10" t="s">
        <v>7</v>
      </c>
      <c r="B15" s="11">
        <f>SUM(range_x)</f>
        <v>165</v>
      </c>
      <c r="C15" s="13">
        <f>SUM(range_y)</f>
        <v>697</v>
      </c>
    </row>
    <row r="16">
      <c r="A16" s="10" t="s">
        <v>8</v>
      </c>
      <c r="B16" s="14">
        <f>MODE(range_x)</f>
        <v>12</v>
      </c>
      <c r="C16" s="12">
        <f>MODE(range_y)</f>
        <v>46</v>
      </c>
    </row>
    <row r="17">
      <c r="A17" s="15" t="s">
        <v>9</v>
      </c>
      <c r="B17" s="16">
        <f>MEDIAN(range_x)</f>
        <v>13.5</v>
      </c>
      <c r="C17" s="17">
        <f>MEDIAN(range_y)</f>
        <v>58.5</v>
      </c>
    </row>
    <row r="18">
      <c r="A18" s="18" t="s">
        <v>10</v>
      </c>
      <c r="B18" s="19">
        <f t="shared" ref="B18:C18" si="1">DIVIDE(B$15,B$14)</f>
        <v>13.75</v>
      </c>
      <c r="C18" s="20">
        <f t="shared" si="1"/>
        <v>58.08333333</v>
      </c>
      <c r="E18" s="21" t="s">
        <v>11</v>
      </c>
      <c r="F18" s="22">
        <f>(($B$2 - $B$18)*($C$2 - $C$18) + ($B$3 - $B$18)*($C$3 - $C$18) + ($B$4 - $B$18)*($C$4 - $C$18) + ($B$5 - $B$18)*($C$5 - $C$18) + ($B$6 - $B$18)*($C$6 - $C$18) +($B$7 - $B$18)*($C$7 - $C$18) +($B$8 - $B$18)*($C$8 - $C$18) +($B$9 - $B$18)*($C$9 - $C$18) + ($B$10 - $B$18)*($C$10 - $C$18)+ ($B$11 - $B$18)*($C$11 - $C$18) + ($B$12 - $B$18)*($C$12 - $C$18)  + ($B$13 - $B$18)*($C$13 - $C$18)) / ($B$14 - 1 )</f>
        <v>-46.34090909</v>
      </c>
    </row>
    <row r="19">
      <c r="A19" s="23" t="s">
        <v>12</v>
      </c>
      <c r="B19" s="24">
        <f>AVERAGE(range_x)</f>
        <v>13.75</v>
      </c>
      <c r="C19" s="25">
        <f>AVERAGE(range_y)</f>
        <v>58.08333333</v>
      </c>
      <c r="E19" s="26" t="s">
        <v>13</v>
      </c>
      <c r="F19" s="27">
        <f>_xlfn.COVARIANCE.S(range_y,range_x)</f>
        <v>-46.34090909</v>
      </c>
    </row>
    <row r="20">
      <c r="A20" s="28" t="s">
        <v>14</v>
      </c>
      <c r="B20" s="11">
        <f>MIN(range_x)</f>
        <v>7</v>
      </c>
      <c r="C20" s="29">
        <f>MIN(range_y)</f>
        <v>21</v>
      </c>
      <c r="E20" s="21" t="s">
        <v>15</v>
      </c>
      <c r="F20" s="22">
        <f>$F$18 / ($B$30 * $C$30)</f>
        <v>-0.4612511701</v>
      </c>
    </row>
    <row r="21">
      <c r="A21" s="10" t="s">
        <v>16</v>
      </c>
      <c r="B21" s="14">
        <f>MAX(range_x)</f>
        <v>20</v>
      </c>
      <c r="C21" s="12">
        <f>MAX(range_y)</f>
        <v>90</v>
      </c>
      <c r="E21" s="26" t="s">
        <v>17</v>
      </c>
      <c r="F21" s="27">
        <f>CORREL(range_x,range_y)</f>
        <v>-0.4612511701</v>
      </c>
    </row>
    <row r="22">
      <c r="A22" s="10" t="s">
        <v>18</v>
      </c>
      <c r="B22" s="14">
        <f t="shared" ref="B22:C22" si="2">MINUS(B$21,B$20)</f>
        <v>13</v>
      </c>
      <c r="C22" s="12">
        <f t="shared" si="2"/>
        <v>69</v>
      </c>
    </row>
    <row r="23">
      <c r="A23" s="10" t="s">
        <v>19</v>
      </c>
      <c r="B23" s="14">
        <f>QUARTILE(range_x,1)</f>
        <v>10.75</v>
      </c>
      <c r="C23" s="12">
        <f>QUARTILE(range_y,1)</f>
        <v>42.75</v>
      </c>
    </row>
    <row r="24">
      <c r="A24" s="10" t="s">
        <v>20</v>
      </c>
      <c r="B24" s="30">
        <f>QUARTILE(range_x,2)</f>
        <v>13.5</v>
      </c>
      <c r="C24" s="31">
        <f>QUARTILE(range_y,2)</f>
        <v>58.5</v>
      </c>
    </row>
    <row r="25">
      <c r="A25" s="10" t="s">
        <v>21</v>
      </c>
      <c r="B25" s="30">
        <f>QUARTILE(range_x,3)</f>
        <v>16.5</v>
      </c>
      <c r="C25" s="12">
        <f>QUARTILE(range_y,3)</f>
        <v>78.75</v>
      </c>
    </row>
    <row r="26">
      <c r="A26" s="15" t="s">
        <v>22</v>
      </c>
      <c r="B26" s="16">
        <f t="shared" ref="B26:C26" si="3">B$25-B$23</f>
        <v>5.75</v>
      </c>
      <c r="C26" s="32">
        <f t="shared" si="3"/>
        <v>36</v>
      </c>
    </row>
    <row r="27">
      <c r="A27" s="18" t="s">
        <v>23</v>
      </c>
      <c r="B27" s="19">
        <f>((B$2-B$19)^2 + (B$3-B$19)^2 + (B$4-B$19)^2 + (B$5-B$19)^2 + (B$6-B$19)^2 + (B$7-B$19)^2 + (B$8-B$19)^2 + (B$9-B$19)^2 + (B$10-B$19)^2 + (B$11-B$19)^2 + (B$12-B$19)^2 + (B$13-B$19)^2) / (B$14 - 1)</f>
        <v>17.47727273</v>
      </c>
      <c r="C27" s="20">
        <f>(($C$2-$C$19)^2 + ($C$3-$C$19)^2 + ($C$4-$C$19)^2 + ($C$5-$C$19)^2 + ($C$6-$C$19)^2 + ($C$7-C$19)^2 + ($C$8-$C$19)^2 + ($C$9-$C$19)^2 + ($C$10-$C$19)^2 + ($C$11-$C$19)^2 + ($C$12-C$19)^2 + ($C$13-$C$19)^2) / ($C$14 - 1)</f>
        <v>577.5378788</v>
      </c>
      <c r="D27" s="4" t="s">
        <v>24</v>
      </c>
      <c r="F27" s="33" t="s">
        <v>25</v>
      </c>
      <c r="G27" s="34"/>
    </row>
    <row r="28">
      <c r="A28" s="23" t="s">
        <v>26</v>
      </c>
      <c r="B28" s="24">
        <f>_xlfn.VAR.S(range_x)</f>
        <v>17.47727273</v>
      </c>
      <c r="C28" s="25">
        <f>_xlfn.VAR.S(range_y)</f>
        <v>577.5378788</v>
      </c>
      <c r="F28" s="35" t="s">
        <v>27</v>
      </c>
      <c r="G28" s="36"/>
    </row>
    <row r="29">
      <c r="A29" s="18" t="s">
        <v>28</v>
      </c>
      <c r="B29" s="19">
        <f t="shared" ref="B29:C29" si="4">SQRT(((B$2-B$19)^2 + (B$3-B$19)^2 + (B$4-B$19)^2 + (B$5-B$19)^2 + (B$6-B$19)^2 + (B$7-B$19)^2 + (B$8-B$19)^2 + (B$9-B$19)^2 + (B$10-B$19)^2 + (B$11-B$19)^2 + (B$12-B$19)^2 + (B$13-B$19)^2) / (B$14 - 1))</f>
        <v>4.180582821</v>
      </c>
      <c r="C29" s="20">
        <f t="shared" si="4"/>
        <v>24.03201778</v>
      </c>
      <c r="D29" s="4" t="s">
        <v>24</v>
      </c>
      <c r="F29" s="37" t="s">
        <v>29</v>
      </c>
      <c r="G29" s="38"/>
    </row>
    <row r="30">
      <c r="A30" s="23" t="s">
        <v>30</v>
      </c>
      <c r="B30" s="24">
        <f>STDEV(range_x)</f>
        <v>4.180582821</v>
      </c>
      <c r="C30" s="25">
        <f>STDEV(range_y)</f>
        <v>24.03201778</v>
      </c>
      <c r="F30" s="35" t="s">
        <v>31</v>
      </c>
      <c r="G30" s="36"/>
    </row>
    <row r="31">
      <c r="A31" s="10" t="s">
        <v>32</v>
      </c>
      <c r="B31" s="39">
        <f>SKEW(range_x)</f>
        <v>-0.01287766638</v>
      </c>
      <c r="C31" s="12">
        <f>SKEW(range_y)</f>
        <v>-0.191540125</v>
      </c>
    </row>
    <row r="32">
      <c r="A32" s="10" t="s">
        <v>33</v>
      </c>
      <c r="B32" s="14">
        <f>KURT(range_x)</f>
        <v>-1.183534705</v>
      </c>
      <c r="C32" s="12">
        <f>KURT(range_y)</f>
        <v>-1.401790616</v>
      </c>
    </row>
  </sheetData>
  <mergeCells count="6">
    <mergeCell ref="A11:A13"/>
    <mergeCell ref="F27:G27"/>
    <mergeCell ref="F28:G28"/>
    <mergeCell ref="F29:G29"/>
    <mergeCell ref="F30:G30"/>
    <mergeCell ref="H1:I1"/>
  </mergeCells>
  <drawing r:id="rId1"/>
</worksheet>
</file>