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One -----&gt;" sheetId="4" r:id="rId6"/>
    <sheet state="visible" name="Lecture One Simple Date Functio" sheetId="5" r:id="rId7"/>
    <sheet state="visible" name="Lecture Two EDATE, WEEKDAY, MON" sheetId="6" r:id="rId8"/>
    <sheet state="visible" name="Synthesis Create a Calendar!" sheetId="7" r:id="rId9"/>
  </sheets>
  <definedNames/>
  <calcPr/>
</workbook>
</file>

<file path=xl/sharedStrings.xml><?xml version="1.0" encoding="utf-8"?>
<sst xmlns="http://schemas.openxmlformats.org/spreadsheetml/2006/main" count="748" uniqueCount="507">
  <si>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</si>
  <si>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</si>
  <si>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</si>
  <si>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</si>
  <si>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</si>
  <si>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</si>
  <si>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rFont val="Quicksand"/>
        <b/>
      </rPr>
      <t>Lecture One:</t>
    </r>
    <r>
      <rPr>
        <rFont val="Quicksand"/>
      </rPr>
      <t xml:space="preserve"> Simple DAte Functions [TODAY, NOW]</t>
    </r>
  </si>
  <si>
    <t>Don't waste time figuring out today's date every time you open a spreadsheet. In this lecture we will learn how to use TODAY &amp; NOW to save you time and keep your spreadsheets up to date!</t>
  </si>
  <si>
    <r>
      <rPr>
        <rFont val="Quicksand"/>
        <b/>
      </rPr>
      <t>Lecture Two:</t>
    </r>
    <r>
      <rPr>
        <rFont val="Quicksand"/>
      </rPr>
      <t xml:space="preserve"> EDATE, WEEKDAY, MONTH, EOMONTH, YEAR</t>
    </r>
  </si>
  <si>
    <t>In this tab, we will get more in depth with date functions. This set of functions will allow you to manipulate dates and push your models/analyses to the next level!</t>
  </si>
  <si>
    <r>
      <rPr>
        <rFont val="Quicksand"/>
        <b/>
      </rPr>
      <t>Synthesis</t>
    </r>
    <r>
      <rPr>
        <rFont val="Quicksand"/>
      </rPr>
      <t>: Create a Calendar!</t>
    </r>
  </si>
  <si>
    <t>Check out this awesome calendar that you can create with your newfound knowledge!</t>
  </si>
  <si>
    <t>Copyright: SanSone Partners</t>
  </si>
  <si>
    <t>Counter</t>
  </si>
  <si>
    <t>Index</t>
  </si>
  <si>
    <t>Function</t>
  </si>
  <si>
    <t>Numbers</t>
  </si>
  <si>
    <t>SUM</t>
  </si>
  <si>
    <t>Returns the sum of a series of numbers and/or cells.</t>
  </si>
  <si>
    <t>AVERAGE</t>
  </si>
  <si>
    <t>Returns the numerical average value in a dataset, ignoring text.</t>
  </si>
  <si>
    <t>PRODUCT</t>
  </si>
  <si>
    <t>Returns the result of multiplying a series of numbers together.</t>
  </si>
  <si>
    <t>QUOTIENT</t>
  </si>
  <si>
    <t>Returns one number divided by another.</t>
  </si>
  <si>
    <t>COUNT</t>
  </si>
  <si>
    <t xml:space="preserve">Returns a count of the number of numeric values in a dataset. </t>
  </si>
  <si>
    <t>MIN</t>
  </si>
  <si>
    <t>Returns the minimum value in a numeric dataset.</t>
  </si>
  <si>
    <t>MAX</t>
  </si>
  <si>
    <t>Returns the maximum value in a numeric dataset.</t>
  </si>
  <si>
    <t>IF</t>
  </si>
  <si>
    <t>Returns one value if a logical expression is `TRUE` and another if it is `FALSE`.</t>
  </si>
  <si>
    <t>OR</t>
  </si>
  <si>
    <t>Returns a conditional sum across a range.</t>
  </si>
  <si>
    <t>AND</t>
  </si>
  <si>
    <t>Returns the sum of a range depending on multiple criteria.</t>
  </si>
  <si>
    <t>SUMIF</t>
  </si>
  <si>
    <t>Returns the average of a range depending on criteria.</t>
  </si>
  <si>
    <t>SUMIFS</t>
  </si>
  <si>
    <t>Returns the average of a range depending on multiple criteria.</t>
  </si>
  <si>
    <t>AVERAGEIF</t>
  </si>
  <si>
    <t>Returns the minimum value in a range of cells, filtered by a set of criteria.</t>
  </si>
  <si>
    <t>AVERAGEIFS</t>
  </si>
  <si>
    <t>Returns the maximum value in a range of cells, filtered by a set of criteria.</t>
  </si>
  <si>
    <t>COUNTIF</t>
  </si>
  <si>
    <t>Rounds a number down to the nearest integer multiple of specified significance.</t>
  </si>
  <si>
    <t>COUNTIFS</t>
  </si>
  <si>
    <t>Rounds a number up to the nearest integer multiple of specified significance.</t>
  </si>
  <si>
    <t>COUNTUNIQUE</t>
  </si>
  <si>
    <t>Rounds a number to a certain number of decimal places according to standard rules.</t>
  </si>
  <si>
    <t>MINIFS</t>
  </si>
  <si>
    <t>Calculates the sum of the products of corresponding entries in two equal-sized arrays or ranges.</t>
  </si>
  <si>
    <t>MAXIFS</t>
  </si>
  <si>
    <t>Returns a random number between 0 inclusive and 1 exclusive.</t>
  </si>
  <si>
    <t>IFERROR</t>
  </si>
  <si>
    <t>Returns a uniformly random integer between two values, inclusive.</t>
  </si>
  <si>
    <t>FLOOR</t>
  </si>
  <si>
    <t>Returns the content of a cell, specified by row and column offset. Learn more</t>
  </si>
  <si>
    <t>CEILING</t>
  </si>
  <si>
    <t>Returns the relative position of an item in a range that matches a specified value.</t>
  </si>
  <si>
    <t>ROUND</t>
  </si>
  <si>
    <t>Vertical lookup. Searches down the first column of a range for a key and returns the value of a specified cell in the row found.</t>
  </si>
  <si>
    <t>SUMPRODUCT</t>
  </si>
  <si>
    <t>Horizontal lookup. Searches across the first row of a range for a key and returns the value of a specified cell in the column found.</t>
  </si>
  <si>
    <t>RAND</t>
  </si>
  <si>
    <t>Imports a range of cells from a specified spreadsheet.</t>
  </si>
  <si>
    <t>RANDBETWEEN</t>
  </si>
  <si>
    <t>Runs a Google Visualization API Query Language query across data.</t>
  </si>
  <si>
    <t>Text</t>
  </si>
  <si>
    <t>CONCATENATE</t>
  </si>
  <si>
    <t>Returns a filtered version of the source range, returning only rows or columns which meet the specified conditions.</t>
  </si>
  <si>
    <t>SPLIT</t>
  </si>
  <si>
    <t>Returns the first argument if it is not an error value, otherwise returns the second argument if present, or a blank if the second argument is absent.</t>
  </si>
  <si>
    <t>JOIN</t>
  </si>
  <si>
    <t>Appends strings to one another.</t>
  </si>
  <si>
    <t>LEFT</t>
  </si>
  <si>
    <t>Divides text around a specified character or string, and puts each fragment into a separate cell in the row.</t>
  </si>
  <si>
    <t>RIGHT</t>
  </si>
  <si>
    <t>Concatenates the elements of one or more one-dimensional arrays using a specified delimiter.</t>
  </si>
  <si>
    <t>LEN</t>
  </si>
  <si>
    <t>Returns a substring from the beginning of a specified string.</t>
  </si>
  <si>
    <t>Search</t>
  </si>
  <si>
    <t>INDEX</t>
  </si>
  <si>
    <t>Returns a substring from the end of a specified string.</t>
  </si>
  <si>
    <t>MATCH</t>
  </si>
  <si>
    <t>Returns the length of a string.</t>
  </si>
  <si>
    <t>VLOOKUP</t>
  </si>
  <si>
    <t xml:space="preserve">Translates text from one language into another </t>
  </si>
  <si>
    <t>HLOOKUP</t>
  </si>
  <si>
    <t xml:space="preserve">Fetches current or historical securities information from Google Finance. </t>
  </si>
  <si>
    <t>Google</t>
  </si>
  <si>
    <t>GOOGLETRANSLATE</t>
  </si>
  <si>
    <t xml:space="preserve">Returns the current date as a date value. </t>
  </si>
  <si>
    <t>GOOGLEFINANCE</t>
  </si>
  <si>
    <t>Enables the display of values returned from an array formula into multiple rows and/or columns and the use of non-array functions with arrays.</t>
  </si>
  <si>
    <t>Date</t>
  </si>
  <si>
    <t>TODAY</t>
  </si>
  <si>
    <t>Returns a conditional count across a range.</t>
  </si>
  <si>
    <t>HOUR</t>
  </si>
  <si>
    <t xml:space="preserve">Returns the count of a range depending on multiple criteria. </t>
  </si>
  <si>
    <t>MINUTE</t>
  </si>
  <si>
    <t>Counts the number of unique values in a list of specified values and ranges.</t>
  </si>
  <si>
    <t>MONTH</t>
  </si>
  <si>
    <t>Returns the hour component of a specific time, in numeric format.</t>
  </si>
  <si>
    <t>WEEKDAY</t>
  </si>
  <si>
    <t xml:space="preserve">Returns the minute component of a specific time, in numeric format. </t>
  </si>
  <si>
    <t>WEEKNUM</t>
  </si>
  <si>
    <t xml:space="preserve">Returns the month of the year a specific date falls in, in numeric format. </t>
  </si>
  <si>
    <t>EDATE</t>
  </si>
  <si>
    <t xml:space="preserve">Returns a number representing the day of the week of the date provided. </t>
  </si>
  <si>
    <t>TEXT</t>
  </si>
  <si>
    <t>Returns a number representing the week of the year where the provided date falls.</t>
  </si>
  <si>
    <t>Misc</t>
  </si>
  <si>
    <t>SORT</t>
  </si>
  <si>
    <t>Returns a date a specified number of months before or after another date.</t>
  </si>
  <si>
    <t>UNIQUE</t>
  </si>
  <si>
    <t>Converts a number into text according to a specified format.</t>
  </si>
  <si>
    <t>HYPERLINK</t>
  </si>
  <si>
    <t>Sorts the rows of a given array or range by the values in one or more columns.</t>
  </si>
  <si>
    <t>FILTER</t>
  </si>
  <si>
    <t>Returns unique rows in the provided source range, discarding duplicates. Rows are returned in the order in which they first appear in the source range.</t>
  </si>
  <si>
    <t>QUERY</t>
  </si>
  <si>
    <t>Returns true if any of the provided arguments are logically true, and false if all of the provided arguments are logically false.</t>
  </si>
  <si>
    <t>ARRAYFORMULA</t>
  </si>
  <si>
    <t>Returns true if all of the provided arguments are logically true, and false if any of the provided arguments are logically false.</t>
  </si>
  <si>
    <t>IMPORTRANGE</t>
  </si>
  <si>
    <t>Creates a hyperlink inside a cell.</t>
  </si>
  <si>
    <t>Google Sheets Shortcuts!</t>
  </si>
  <si>
    <t>COMPUTER TYPE</t>
  </si>
  <si>
    <t>Shortcut Resources!</t>
  </si>
  <si>
    <t>Command to Search ---&gt;</t>
  </si>
  <si>
    <t>Delete rows</t>
  </si>
  <si>
    <t>Mac</t>
  </si>
  <si>
    <t>Command Description</t>
  </si>
  <si>
    <t>PC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</si>
  <si>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</si>
  <si>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</si>
  <si>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</si>
  <si>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</si>
  <si>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</si>
  <si>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</si>
  <si>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</si>
  <si>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</si>
  <si>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</si>
  <si>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</si>
  <si>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</si>
  <si>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</si>
  <si>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</si>
  <si>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</si>
  <si>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</si>
  <si>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</si>
  <si>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</si>
  <si>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</si>
  <si>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</si>
  <si>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</si>
  <si>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</si>
  <si>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</si>
  <si>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</si>
  <si>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</si>
  <si>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</si>
  <si>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</si>
  <si>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</si>
  <si>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</si>
  <si>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</si>
  <si>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</si>
  <si>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</si>
  <si>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</si>
  <si>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</si>
  <si>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</si>
  <si>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</si>
  <si>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</si>
  <si>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</si>
  <si>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</si>
  <si>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</si>
  <si>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</si>
  <si>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</si>
  <si>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</si>
  <si>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</si>
  <si>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</si>
  <si>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</si>
  <si>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</si>
  <si>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</si>
  <si>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</si>
  <si>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</si>
  <si>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</si>
  <si>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</si>
  <si>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</si>
  <si>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</si>
  <si>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</si>
  <si>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</si>
  <si>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</si>
  <si>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</si>
  <si>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</si>
  <si>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</si>
  <si>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</si>
  <si>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</si>
  <si>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</si>
  <si>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</si>
  <si>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</si>
  <si>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</si>
  <si>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</si>
  <si>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</si>
  <si>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</si>
  <si>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</si>
  <si>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</si>
  <si>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</si>
  <si>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</si>
  <si>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</si>
  <si>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</si>
  <si>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</si>
  <si>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</si>
  <si>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</si>
  <si>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</si>
  <si>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</si>
  <si>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</si>
  <si>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</si>
  <si>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</si>
  <si>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</si>
  <si>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</si>
  <si>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</si>
  <si>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</si>
  <si>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</si>
  <si>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</si>
  <si>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</si>
  <si>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</si>
  <si>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</si>
  <si>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</si>
  <si>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</si>
  <si>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</si>
  <si>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</si>
  <si>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</si>
  <si>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</si>
  <si>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</si>
  <si>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</si>
  <si>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</si>
  <si>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</si>
  <si>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</si>
  <si>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</si>
  <si>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</si>
  <si>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</si>
  <si>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</si>
  <si>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</si>
  <si>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</si>
  <si>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</si>
  <si>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</si>
  <si>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</si>
  <si>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</si>
  <si>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</si>
  <si>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</si>
  <si>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</si>
  <si>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</si>
  <si>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</si>
  <si>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</si>
  <si>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</si>
  <si>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</si>
  <si>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</si>
  <si>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</si>
  <si>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</si>
  <si>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</si>
  <si>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</si>
  <si>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</si>
  <si>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</si>
  <si>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</si>
  <si>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</si>
  <si>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</si>
  <si>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</si>
  <si>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</si>
  <si>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</si>
  <si>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</si>
  <si>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</si>
  <si>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</si>
  <si>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</si>
  <si>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</si>
  <si>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</si>
  <si>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</si>
  <si>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</si>
  <si>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</si>
  <si>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</si>
  <si>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</si>
  <si>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</si>
  <si>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</si>
  <si>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</si>
  <si>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</si>
  <si>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</si>
  <si>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</si>
  <si>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</si>
  <si>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</si>
  <si>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</si>
  <si>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</si>
  <si>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</si>
  <si>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</si>
  <si>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</si>
  <si>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</si>
  <si>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</si>
  <si>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</si>
  <si>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</si>
  <si>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</si>
  <si>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</si>
  <si>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</si>
  <si>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</si>
  <si>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</si>
  <si>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</si>
  <si>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</si>
  <si>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</si>
  <si>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</si>
  <si>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</si>
  <si>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</si>
  <si>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</si>
  <si>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</si>
  <si>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</si>
  <si>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</si>
  <si>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</si>
  <si>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</si>
  <si>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</si>
  <si>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</si>
  <si>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</si>
  <si>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</si>
  <si>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</si>
  <si>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</si>
  <si>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</si>
  <si>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</si>
  <si>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</si>
  <si>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</si>
  <si>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</si>
  <si>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</si>
  <si>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</si>
  <si>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</si>
  <si>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</si>
  <si>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</si>
  <si>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</si>
  <si>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</si>
  <si>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</si>
  <si>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</si>
  <si>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</si>
  <si>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</si>
  <si>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</si>
  <si>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</si>
  <si>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</si>
  <si>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</si>
  <si>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</si>
  <si>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</si>
  <si>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</si>
  <si>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</si>
  <si>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</si>
  <si>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</si>
  <si>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</si>
  <si>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</si>
  <si>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</si>
  <si>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</si>
  <si>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</si>
  <si>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</si>
  <si>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</si>
  <si>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</si>
  <si>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</si>
  <si>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</si>
  <si>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</si>
  <si>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</si>
  <si>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</si>
  <si>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</si>
  <si>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</si>
  <si>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</si>
  <si>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</si>
  <si>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</si>
  <si>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</si>
  <si>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</si>
  <si>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</si>
  <si>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</si>
  <si>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</si>
  <si>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</si>
  <si>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</si>
  <si>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</si>
  <si>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</si>
  <si>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</si>
  <si>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</si>
  <si>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</si>
  <si>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</si>
  <si>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</si>
  <si>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</si>
  <si>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</si>
  <si>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</si>
  <si>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</si>
  <si>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</si>
  <si>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</si>
  <si>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</si>
  <si>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</si>
  <si>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</si>
  <si>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</si>
  <si>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</si>
  <si>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</si>
  <si>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</si>
  <si>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</si>
  <si>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</si>
  <si>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</si>
  <si>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</si>
  <si>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</si>
  <si>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</si>
  <si>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</si>
  <si>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</si>
  <si>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</si>
  <si>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</si>
  <si>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</si>
  <si>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</si>
  <si>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</si>
  <si>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</si>
  <si>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</si>
  <si>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</si>
  <si>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</si>
  <si>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</si>
  <si>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</si>
  <si>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</si>
  <si>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</si>
  <si>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</si>
  <si>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</si>
  <si>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</si>
  <si>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</si>
  <si>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</si>
  <si>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</si>
  <si>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</si>
  <si>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</si>
  <si>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</si>
  <si>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</si>
  <si>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</si>
  <si>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</si>
  <si>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</si>
  <si>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</si>
  <si>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</si>
  <si>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</si>
  <si>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</si>
  <si>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</si>
  <si>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</si>
  <si>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</si>
  <si>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</si>
  <si>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</si>
  <si>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</si>
  <si>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</si>
  <si>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</si>
  <si>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</si>
  <si>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</si>
  <si>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</si>
  <si>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</si>
  <si>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</si>
  <si>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</si>
  <si>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</si>
  <si>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</si>
  <si>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</si>
  <si>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</si>
  <si>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</si>
  <si>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</si>
  <si>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</si>
  <si>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Turn on screen reader support
Learn more about using Google Sheets with a screen reader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</si>
  <si>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</si>
  <si>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</si>
  <si>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</si>
  <si>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</si>
  <si>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</si>
  <si>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</si>
  <si>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</si>
  <si>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</si>
  <si>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Example 1</t>
  </si>
  <si>
    <t>Example 2</t>
  </si>
  <si>
    <t>How to Use =TODAY</t>
  </si>
  <si>
    <t>How to Use =NOW</t>
  </si>
  <si>
    <t>What is today's date?</t>
  </si>
  <si>
    <t>What is the date and time?</t>
  </si>
  <si>
    <t/>
  </si>
  <si>
    <t>Trailing 90 Days</t>
  </si>
  <si>
    <t>Revenue per Day Since...</t>
  </si>
  <si>
    <t>Result</t>
  </si>
  <si>
    <t>Date of Interest</t>
  </si>
  <si>
    <t>Revenue since Date</t>
  </si>
  <si>
    <t>Days Past since Date</t>
  </si>
  <si>
    <t>Revenue per Day</t>
  </si>
  <si>
    <t>Example 1, 2, &amp; 3</t>
  </si>
  <si>
    <t>Example 5</t>
  </si>
  <si>
    <t>What is EDATE and when to use it!</t>
  </si>
  <si>
    <t>DAY(), MONTH(), and YEAR()</t>
  </si>
  <si>
    <t>Months</t>
  </si>
  <si>
    <t>Every other month</t>
  </si>
  <si>
    <t>Every 6 months</t>
  </si>
  <si>
    <t>DAY</t>
  </si>
  <si>
    <t>YEAR</t>
  </si>
  <si>
    <t>Example 4</t>
  </si>
  <si>
    <t xml:space="preserve"> </t>
  </si>
  <si>
    <t>WEEKDAY() and when to use it!</t>
  </si>
  <si>
    <t>What day is Christmas on this year?</t>
  </si>
  <si>
    <t>New Years?</t>
  </si>
  <si>
    <t>Hit $1000 Spend</t>
  </si>
  <si>
    <t>Day that I hit my Spend</t>
  </si>
  <si>
    <t>Average day I hit $1000</t>
  </si>
  <si>
    <t>Exercise: Create a Countown Clock! Using EOMONTH()</t>
  </si>
  <si>
    <t>Due Date</t>
  </si>
  <si>
    <t>Days Left</t>
  </si>
  <si>
    <t>Refresh Clock</t>
  </si>
  <si>
    <t>Hours Left</t>
  </si>
  <si>
    <t>Minutes</t>
  </si>
  <si>
    <t>Countdown</t>
  </si>
  <si>
    <t>HKN</t>
  </si>
  <si>
    <t>Things to do</t>
  </si>
  <si>
    <t>Go to the dentist</t>
  </si>
  <si>
    <t>Go to the doctor</t>
  </si>
  <si>
    <t>Visit Mom</t>
  </si>
  <si>
    <t>Visit Dad</t>
  </si>
  <si>
    <t>Buy a grill</t>
  </si>
  <si>
    <t>Thanksgiving</t>
  </si>
  <si>
    <t>Visit Sister</t>
  </si>
  <si>
    <t>Self 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</si>
</sst>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/d/yyyy h:mm:ss"/>
    <numFmt numFmtId="166" formatCode="mmmm d yyyy"/>
    <numFmt numFmtId="167" formatCode="&quot;$&quot;#,##0"/>
    <numFmt numFmtId="168" formatCode="m/d/yyyy"/>
    <numFmt numFmtId="169" formatCode="&quot;$&quot;#,##0.00"/>
    <numFmt numFmtId="170" formatCode="dddd"/>
    <numFmt numFmtId="171" formatCode="d"/>
  </numFmts>
  <fonts count="19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>
      <b/>
      <i/>
      <name val="Source Sans Pro"/>
    </font>
    <font>
      <sz val="11.0"/>
      <color rgb="FF000000"/>
      <name val="Source Sans Pro"/>
    </font>
    <font/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</fills>
  <borders count="6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3" fillId="0" fontId="2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1" numFmtId="0" xfId="0" applyAlignment="1" applyBorder="1" applyFill="1" applyFont="1">
      <alignment horizontal="left" readingOrder="0" vertical="top"/>
    </xf>
    <xf borderId="5" fillId="3" fontId="12" numFmtId="0" xfId="0" applyAlignment="1" applyBorder="1" applyFont="1">
      <alignment horizontal="left" readingOrder="0" vertical="top"/>
    </xf>
    <xf borderId="0" fillId="0" fontId="13" numFmtId="0" xfId="0" applyFont="1"/>
    <xf borderId="0" fillId="0" fontId="13" numFmtId="0" xfId="0" applyAlignment="1" applyFont="1">
      <alignment readingOrder="0"/>
    </xf>
    <xf borderId="5" fillId="3" fontId="11" numFmtId="164" xfId="0" applyAlignment="1" applyBorder="1" applyFont="1" applyNumberFormat="1">
      <alignment horizontal="left" readingOrder="0" vertical="top"/>
    </xf>
    <xf borderId="5" fillId="3" fontId="12" numFmtId="164" xfId="0" applyAlignment="1" applyBorder="1" applyFont="1" applyNumberFormat="1">
      <alignment horizontal="left" readingOrder="0" vertical="top"/>
    </xf>
    <xf borderId="0" fillId="3" fontId="11" numFmtId="0" xfId="0" applyAlignment="1" applyFon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1" numFmtId="164" xfId="0" applyAlignment="1" applyFont="1" applyNumberForma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0" fontId="13" numFmtId="0" xfId="0" applyAlignment="1" applyFont="1">
      <alignment horizontal="center" readingOrder="0"/>
    </xf>
    <xf borderId="0" fillId="4" fontId="14" numFmtId="0" xfId="0" applyAlignment="1" applyFill="1" applyFont="1">
      <alignment horizontal="left" readingOrder="0"/>
    </xf>
    <xf borderId="0" fillId="0" fontId="3" numFmtId="0" xfId="0" applyFont="1"/>
    <xf borderId="5" fillId="3" fontId="15" numFmtId="0" xfId="0" applyAlignment="1" applyBorder="1" applyFont="1">
      <alignment horizontal="left" readingOrder="0" vertical="top"/>
    </xf>
    <xf borderId="0" fillId="0" fontId="5" numFmtId="0" xfId="0" applyAlignment="1" applyFont="1">
      <alignment readingOrder="0"/>
    </xf>
    <xf borderId="0" fillId="0" fontId="5" numFmtId="0" xfId="0" applyFont="1"/>
    <xf borderId="0" fillId="2" fontId="6" numFmtId="14" xfId="0" applyAlignment="1" applyFont="1" applyNumberFormat="1">
      <alignment horizontal="left" readingOrder="0"/>
    </xf>
    <xf borderId="0" fillId="2" fontId="6" numFmtId="165" xfId="0" applyFont="1" applyNumberFormat="1"/>
    <xf borderId="0" fillId="2" fontId="6" numFmtId="165" xfId="0" applyAlignment="1" applyFont="1" applyNumberFormat="1">
      <alignment horizontal="left"/>
    </xf>
    <xf borderId="0" fillId="2" fontId="6" numFmtId="166" xfId="0" applyAlignment="1" applyFont="1" applyNumberFormat="1">
      <alignment readingOrder="0"/>
    </xf>
    <xf borderId="0" fillId="0" fontId="6" numFmtId="167" xfId="0" applyAlignment="1" applyFont="1" applyNumberFormat="1">
      <alignment readingOrder="0"/>
    </xf>
    <xf borderId="0" fillId="2" fontId="6" numFmtId="0" xfId="0" applyFont="1"/>
    <xf borderId="0" fillId="2" fontId="6" numFmtId="167" xfId="0" applyFont="1" applyNumberFormat="1"/>
    <xf borderId="0" fillId="0" fontId="6" numFmtId="0" xfId="0" applyFont="1"/>
    <xf borderId="0" fillId="0" fontId="5" numFmtId="168" xfId="0" applyAlignment="1" applyFont="1" applyNumberForma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0" fontId="6" numFmtId="4" xfId="0" applyFont="1" applyNumberFormat="1"/>
    <xf borderId="0" fillId="0" fontId="6" numFmtId="169" xfId="0" applyFont="1" applyNumberFormat="1"/>
    <xf borderId="0" fillId="0" fontId="6" numFmtId="14" xfId="0" applyAlignment="1" applyFont="1" applyNumberFormat="1">
      <alignment horizontal="center" readingOrder="0"/>
    </xf>
    <xf borderId="0" fillId="0" fontId="6" numFmtId="14" xfId="0" applyAlignment="1" applyFont="1" applyNumberFormat="1">
      <alignment horizontal="center"/>
    </xf>
    <xf borderId="0" fillId="2" fontId="6" numFmtId="14" xfId="0" applyAlignment="1" applyFont="1" applyNumberFormat="1">
      <alignment horizontal="center"/>
    </xf>
    <xf borderId="0" fillId="2" fontId="6" numFmtId="0" xfId="0" applyAlignment="1" applyFont="1">
      <alignment horizontal="center"/>
    </xf>
    <xf borderId="0" fillId="0" fontId="6" numFmtId="11" xfId="0" applyFont="1" applyNumberFormat="1"/>
    <xf borderId="0" fillId="2" fontId="6" numFmtId="170" xfId="0" applyAlignment="1" applyFont="1" applyNumberFormat="1">
      <alignment horizontal="center"/>
    </xf>
    <xf borderId="0" fillId="0" fontId="6" numFmtId="171" xfId="0" applyAlignment="1" applyFont="1" applyNumberFormat="1">
      <alignment horizontal="center"/>
    </xf>
    <xf borderId="1" fillId="0" fontId="5" numFmtId="169" xfId="0" applyAlignment="1" applyBorder="1" applyFont="1" applyNumberFormat="1">
      <alignment horizontal="center" readingOrder="0"/>
    </xf>
    <xf borderId="0" fillId="0" fontId="6" numFmtId="168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2" fontId="6" numFmtId="3" xfId="0" applyAlignment="1" applyFont="1" applyNumberFormat="1">
      <alignment horizontal="center"/>
    </xf>
    <xf borderId="0" fillId="0" fontId="6" numFmtId="164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5" fontId="6" numFmtId="0" xfId="0" applyFill="1" applyFont="1"/>
    <xf borderId="0" fillId="5" fontId="6" numFmtId="0" xfId="0" applyFont="1"/>
    <xf borderId="0" fillId="5" fontId="6" numFmtId="4" xfId="0" applyFont="1" applyNumberFormat="1"/>
    <xf borderId="0" fillId="5" fontId="6" numFmtId="11" xfId="0" applyFont="1" applyNumberFormat="1"/>
    <xf borderId="1" fillId="0" fontId="6" numFmtId="0" xfId="0" applyBorder="1" applyFont="1"/>
    <xf borderId="0" fillId="0" fontId="6" numFmtId="165" xfId="0" applyAlignment="1" applyFont="1" applyNumberFormat="1">
      <alignment horizontal="center"/>
    </xf>
    <xf borderId="0" fillId="2" fontId="6" numFmtId="168" xfId="0" applyAlignment="1" applyFont="1" applyNumberFormat="1">
      <alignment horizontal="left" readingOrder="0"/>
    </xf>
    <xf borderId="0" fillId="2" fontId="6" numFmtId="2" xfId="0" applyAlignment="1" applyFont="1" applyNumberFormat="1">
      <alignment horizontal="left"/>
    </xf>
    <xf borderId="0" fillId="2" fontId="5" numFmtId="0" xfId="0" applyFont="1"/>
    <xf borderId="0" fillId="2" fontId="16" numFmtId="168" xfId="0" applyAlignment="1" applyFont="1" applyNumberFormat="1">
      <alignment horizontal="center" readingOrder="0"/>
    </xf>
    <xf borderId="0" fillId="0" fontId="16" numFmtId="168" xfId="0" applyAlignment="1" applyFont="1" applyNumberFormat="1">
      <alignment horizontal="center"/>
    </xf>
    <xf borderId="0" fillId="3" fontId="17" numFmtId="0" xfId="0" applyAlignment="1" applyFont="1">
      <alignment horizontal="center" vertical="center"/>
    </xf>
    <xf borderId="0" fillId="0" fontId="16" numFmtId="14" xfId="0" applyAlignment="1" applyFont="1" applyNumberFormat="1">
      <alignment horizontal="center"/>
    </xf>
    <xf borderId="0" fillId="0" fontId="18" numFmtId="0" xfId="0" applyAlignment="1" applyFont="1">
      <alignment vertical="center"/>
    </xf>
    <xf borderId="0" fillId="0" fontId="16" numFmtId="14" xfId="0" applyAlignment="1" applyFont="1" applyNumberFormat="1">
      <alignment horizontal="center" vertical="bottom"/>
    </xf>
    <xf borderId="0" fillId="0" fontId="17" numFmtId="0" xfId="0" applyAlignment="1" applyFont="1">
      <alignment horizontal="center" vertical="center"/>
    </xf>
    <xf borderId="0" fillId="0" fontId="18" numFmtId="0" xfId="0" applyAlignment="1" applyFont="1">
      <alignment readingOrder="0"/>
    </xf>
    <xf borderId="0" fillId="2" fontId="6" numFmtId="168" xfId="0" applyFont="1" applyNumberFormat="1"/>
    <xf borderId="0" fillId="2" fontId="6" numFmtId="0" xfId="0" applyAlignment="1" applyFont="1">
      <alignment readingOrder="0"/>
    </xf>
    <xf borderId="0" fillId="2" fontId="6" numFmtId="168" xfId="0" applyAlignment="1" applyFont="1" applyNumberFormat="1">
      <alignment readingOrder="0"/>
    </xf>
    <xf borderId="0" fillId="2" fontId="18" numFmtId="0" xfId="0" applyAlignment="1" applyFont="1">
      <alignment readingOrder="0"/>
    </xf>
    <xf borderId="0" fillId="2" fontId="18" numFmtId="168" xfId="0" applyAlignment="1" applyFont="1" applyNumberFormat="1">
      <alignment readingOrder="0"/>
    </xf>
    <xf borderId="0" fillId="2" fontId="18" numFmtId="0" xfId="0" applyFont="1"/>
  </cellXfs>
  <cellStyles count="1">
    <cellStyle xfId="0" name="Normal" builtinId="0"/>
  </cellStyles>
  <dxfs count="2"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9.88"/>
    <col customWidth="1" min="3" max="3" width="48.0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7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9"/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9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9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9"/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9"/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9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9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9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1" t="s">
        <v>12</v>
      </c>
      <c r="B15" s="9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75"/>
    <col customWidth="1" min="3" max="3" width="103.0"/>
  </cols>
  <sheetData>
    <row r="1">
      <c r="A1" s="12" t="str">
        <f>IFERROR(__xludf.DUMMYFUNCTION("QUERY($W:$Y,""SELECT * WHERE W &lt;= ""&amp;E2&amp;"""",-1)"),"Index")</f>
        <v>Index</v>
      </c>
      <c r="B1" s="13" t="str">
        <f>IFERROR(__xludf.DUMMYFUNCTION("""COMPUTED_VALUE"""),"Function")</f>
        <v>Function</v>
      </c>
      <c r="C1" s="14" t="str">
        <f>IFERROR(__xludf.DUMMYFUNCTION("""COMPUTED_VALUE"""),"Description")</f>
        <v>Description</v>
      </c>
      <c r="E1" s="15" t="s">
        <v>13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2" t="s">
        <v>14</v>
      </c>
      <c r="X1" s="13" t="s">
        <v>15</v>
      </c>
      <c r="Y1" s="14" t="s">
        <v>1</v>
      </c>
      <c r="Z1" s="16"/>
    </row>
    <row r="2">
      <c r="A2" s="17"/>
      <c r="B2" s="18"/>
      <c r="C2" s="19"/>
      <c r="E2" s="20">
        <v>0.0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21" t="s">
        <v>16</v>
      </c>
      <c r="W2" s="17">
        <v>1.0</v>
      </c>
      <c r="X2" s="18" t="s">
        <v>17</v>
      </c>
      <c r="Y2" s="19" t="s">
        <v>18</v>
      </c>
      <c r="Z2" s="16"/>
    </row>
    <row r="3">
      <c r="A3" s="17"/>
      <c r="B3" s="18"/>
      <c r="C3" s="19"/>
      <c r="D3" s="16"/>
      <c r="E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21" t="s">
        <v>16</v>
      </c>
      <c r="W3" s="17">
        <v>2.0</v>
      </c>
      <c r="X3" s="18" t="s">
        <v>19</v>
      </c>
      <c r="Y3" s="19" t="s">
        <v>20</v>
      </c>
      <c r="Z3" s="16"/>
    </row>
    <row r="4">
      <c r="A4" s="17"/>
      <c r="B4" s="18"/>
      <c r="C4" s="19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21" t="s">
        <v>16</v>
      </c>
      <c r="W4" s="17">
        <v>3.0</v>
      </c>
      <c r="X4" s="18" t="s">
        <v>21</v>
      </c>
      <c r="Y4" s="19" t="s">
        <v>22</v>
      </c>
      <c r="Z4" s="16"/>
    </row>
    <row r="5">
      <c r="A5" s="17"/>
      <c r="B5" s="18"/>
      <c r="C5" s="19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21" t="s">
        <v>16</v>
      </c>
      <c r="W5" s="17">
        <v>4.0</v>
      </c>
      <c r="X5" s="18" t="s">
        <v>23</v>
      </c>
      <c r="Y5" s="19" t="s">
        <v>24</v>
      </c>
      <c r="Z5" s="16"/>
    </row>
    <row r="6">
      <c r="A6" s="17"/>
      <c r="B6" s="18"/>
      <c r="C6" s="19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21" t="s">
        <v>16</v>
      </c>
      <c r="W6" s="17">
        <v>5.0</v>
      </c>
      <c r="X6" s="22" t="s">
        <v>25</v>
      </c>
      <c r="Y6" s="23" t="s">
        <v>26</v>
      </c>
      <c r="Z6" s="16"/>
    </row>
    <row r="7">
      <c r="A7" s="17"/>
      <c r="B7" s="18"/>
      <c r="C7" s="19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21" t="s">
        <v>16</v>
      </c>
      <c r="W7" s="17">
        <v>6.0</v>
      </c>
      <c r="X7" s="24" t="s">
        <v>27</v>
      </c>
      <c r="Y7" s="25" t="s">
        <v>28</v>
      </c>
      <c r="Z7" s="16"/>
    </row>
    <row r="8">
      <c r="A8" s="17"/>
      <c r="B8" s="18"/>
      <c r="C8" s="19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21" t="s">
        <v>16</v>
      </c>
      <c r="W8" s="17">
        <v>7.0</v>
      </c>
      <c r="X8" s="22" t="s">
        <v>29</v>
      </c>
      <c r="Y8" s="25" t="s">
        <v>30</v>
      </c>
      <c r="Z8" s="16"/>
    </row>
    <row r="9">
      <c r="A9" s="17"/>
      <c r="B9" s="18"/>
      <c r="C9" s="19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21" t="s">
        <v>16</v>
      </c>
      <c r="W9" s="17">
        <v>8.0</v>
      </c>
      <c r="X9" s="22" t="s">
        <v>31</v>
      </c>
      <c r="Y9" s="26" t="s">
        <v>32</v>
      </c>
      <c r="Z9" s="16"/>
    </row>
    <row r="10">
      <c r="A10" s="27"/>
      <c r="B10" s="24"/>
      <c r="C10" s="2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21" t="s">
        <v>16</v>
      </c>
      <c r="W10" s="27">
        <v>9.0</v>
      </c>
      <c r="X10" s="22" t="s">
        <v>33</v>
      </c>
      <c r="Y10" s="19" t="s">
        <v>34</v>
      </c>
      <c r="Z10" s="16"/>
    </row>
    <row r="11">
      <c r="A11" s="21"/>
      <c r="B11" s="22"/>
      <c r="C11" s="2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21" t="s">
        <v>16</v>
      </c>
      <c r="W11" s="21">
        <v>10.0</v>
      </c>
      <c r="X11" s="22" t="s">
        <v>35</v>
      </c>
      <c r="Y11" s="19" t="s">
        <v>36</v>
      </c>
      <c r="Z11" s="16"/>
    </row>
    <row r="12">
      <c r="A12" s="21"/>
      <c r="B12" s="22"/>
      <c r="C12" s="2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21" t="s">
        <v>16</v>
      </c>
      <c r="W12" s="21">
        <v>11.0</v>
      </c>
      <c r="X12" s="18" t="s">
        <v>37</v>
      </c>
      <c r="Y12" s="19" t="s">
        <v>38</v>
      </c>
      <c r="Z12" s="16"/>
    </row>
    <row r="13">
      <c r="A13" s="21"/>
      <c r="B13" s="22"/>
      <c r="C13" s="2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21" t="s">
        <v>16</v>
      </c>
      <c r="W13" s="21">
        <v>12.0</v>
      </c>
      <c r="X13" s="18" t="s">
        <v>39</v>
      </c>
      <c r="Y13" s="19" t="s">
        <v>40</v>
      </c>
      <c r="Z13" s="16"/>
    </row>
    <row r="14">
      <c r="A14" s="21"/>
      <c r="B14" s="22"/>
      <c r="C14" s="2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21" t="s">
        <v>16</v>
      </c>
      <c r="W14" s="21">
        <v>13.0</v>
      </c>
      <c r="X14" s="18" t="s">
        <v>41</v>
      </c>
      <c r="Y14" s="26" t="s">
        <v>42</v>
      </c>
      <c r="Z14" s="16"/>
    </row>
    <row r="15">
      <c r="A15" s="21"/>
      <c r="B15" s="22"/>
      <c r="C15" s="2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21" t="s">
        <v>16</v>
      </c>
      <c r="W15" s="21">
        <v>14.0</v>
      </c>
      <c r="X15" s="18" t="s">
        <v>43</v>
      </c>
      <c r="Y15" s="26" t="s">
        <v>44</v>
      </c>
      <c r="Z15" s="16"/>
    </row>
    <row r="16">
      <c r="A16" s="21"/>
      <c r="B16" s="22"/>
      <c r="C16" s="2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21" t="s">
        <v>16</v>
      </c>
      <c r="W16" s="21">
        <v>15.0</v>
      </c>
      <c r="X16" s="22" t="s">
        <v>45</v>
      </c>
      <c r="Y16" s="26" t="s">
        <v>46</v>
      </c>
      <c r="Z16" s="16"/>
    </row>
    <row r="17">
      <c r="A17" s="21"/>
      <c r="B17" s="22"/>
      <c r="C17" s="2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21" t="s">
        <v>16</v>
      </c>
      <c r="W17" s="21">
        <v>16.0</v>
      </c>
      <c r="X17" s="22" t="s">
        <v>47</v>
      </c>
      <c r="Y17" s="26" t="s">
        <v>48</v>
      </c>
      <c r="Z17" s="16"/>
    </row>
    <row r="18">
      <c r="A18" s="21"/>
      <c r="B18" s="22"/>
      <c r="C18" s="2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21" t="s">
        <v>16</v>
      </c>
      <c r="W18" s="21">
        <v>17.0</v>
      </c>
      <c r="X18" s="22" t="s">
        <v>49</v>
      </c>
      <c r="Y18" s="26" t="s">
        <v>50</v>
      </c>
      <c r="Z18" s="16"/>
    </row>
    <row r="19">
      <c r="A19" s="21"/>
      <c r="B19" s="22"/>
      <c r="C19" s="2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21" t="s">
        <v>16</v>
      </c>
      <c r="W19" s="21">
        <v>18.0</v>
      </c>
      <c r="X19" s="22" t="s">
        <v>51</v>
      </c>
      <c r="Y19" s="26" t="s">
        <v>52</v>
      </c>
      <c r="Z19" s="16"/>
    </row>
    <row r="20">
      <c r="A20" s="21"/>
      <c r="B20" s="22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21" t="s">
        <v>16</v>
      </c>
      <c r="W20" s="21">
        <v>19.0</v>
      </c>
      <c r="X20" s="22" t="s">
        <v>53</v>
      </c>
      <c r="Y20" s="25" t="s">
        <v>54</v>
      </c>
      <c r="Z20" s="16"/>
    </row>
    <row r="21">
      <c r="A21" s="21"/>
      <c r="B21" s="22"/>
      <c r="C21" s="2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1" t="s">
        <v>16</v>
      </c>
      <c r="W21" s="21">
        <v>20.0</v>
      </c>
      <c r="X21" s="22" t="s">
        <v>55</v>
      </c>
      <c r="Y21" s="25" t="s">
        <v>56</v>
      </c>
      <c r="Z21" s="16"/>
    </row>
    <row r="22">
      <c r="A22" s="21"/>
      <c r="B22" s="22"/>
      <c r="C22" s="2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21" t="s">
        <v>16</v>
      </c>
      <c r="W22" s="21">
        <v>21.0</v>
      </c>
      <c r="X22" s="22" t="s">
        <v>57</v>
      </c>
      <c r="Y22" s="26" t="s">
        <v>58</v>
      </c>
      <c r="Z22" s="16"/>
    </row>
    <row r="23">
      <c r="A23" s="21"/>
      <c r="B23" s="22"/>
      <c r="C23" s="2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1" t="s">
        <v>16</v>
      </c>
      <c r="W23" s="21">
        <v>22.0</v>
      </c>
      <c r="X23" s="22" t="s">
        <v>59</v>
      </c>
      <c r="Y23" s="26" t="s">
        <v>60</v>
      </c>
      <c r="Z23" s="16"/>
    </row>
    <row r="24">
      <c r="A24" s="21"/>
      <c r="B24" s="22"/>
      <c r="C24" s="2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21" t="s">
        <v>16</v>
      </c>
      <c r="W24" s="21">
        <v>23.0</v>
      </c>
      <c r="X24" s="22" t="s">
        <v>61</v>
      </c>
      <c r="Y24" s="26" t="s">
        <v>62</v>
      </c>
      <c r="Z24" s="16"/>
    </row>
    <row r="25">
      <c r="A25" s="21"/>
      <c r="B25" s="22"/>
      <c r="C25" s="2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21" t="s">
        <v>16</v>
      </c>
      <c r="W25" s="21">
        <v>24.0</v>
      </c>
      <c r="X25" s="22" t="s">
        <v>63</v>
      </c>
      <c r="Y25" s="26" t="s">
        <v>64</v>
      </c>
      <c r="Z25" s="16"/>
    </row>
    <row r="26">
      <c r="A26" s="21"/>
      <c r="B26" s="22"/>
      <c r="C26" s="2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21" t="s">
        <v>16</v>
      </c>
      <c r="W26" s="21">
        <v>25.0</v>
      </c>
      <c r="X26" s="22" t="s">
        <v>65</v>
      </c>
      <c r="Y26" s="25" t="s">
        <v>66</v>
      </c>
      <c r="Z26" s="16"/>
    </row>
    <row r="27">
      <c r="A27" s="21"/>
      <c r="B27" s="22"/>
      <c r="C27" s="2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21" t="s">
        <v>16</v>
      </c>
      <c r="W27" s="21">
        <v>26.0</v>
      </c>
      <c r="X27" s="22" t="s">
        <v>67</v>
      </c>
      <c r="Y27" s="25" t="s">
        <v>68</v>
      </c>
      <c r="Z27" s="16"/>
    </row>
    <row r="28">
      <c r="A28" s="21"/>
      <c r="B28" s="22"/>
      <c r="C28" s="2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21" t="s">
        <v>69</v>
      </c>
      <c r="W28" s="21">
        <v>27.0</v>
      </c>
      <c r="X28" s="22" t="s">
        <v>70</v>
      </c>
      <c r="Y28" s="26" t="s">
        <v>71</v>
      </c>
      <c r="Z28" s="16"/>
    </row>
    <row r="29">
      <c r="A29" s="21"/>
      <c r="B29" s="22"/>
      <c r="C29" s="2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21" t="s">
        <v>69</v>
      </c>
      <c r="W29" s="21">
        <v>28.0</v>
      </c>
      <c r="X29" s="22" t="s">
        <v>72</v>
      </c>
      <c r="Y29" s="26" t="s">
        <v>73</v>
      </c>
      <c r="Z29" s="16"/>
    </row>
    <row r="30">
      <c r="A30" s="21"/>
      <c r="B30" s="22"/>
      <c r="C30" s="2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21" t="s">
        <v>69</v>
      </c>
      <c r="W30" s="21">
        <v>29.0</v>
      </c>
      <c r="X30" s="22" t="s">
        <v>74</v>
      </c>
      <c r="Y30" s="25" t="s">
        <v>75</v>
      </c>
      <c r="Z30" s="16"/>
    </row>
    <row r="31">
      <c r="A31" s="21"/>
      <c r="B31" s="22"/>
      <c r="C31" s="2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21" t="s">
        <v>69</v>
      </c>
      <c r="W31" s="21">
        <v>30.0</v>
      </c>
      <c r="X31" s="22" t="s">
        <v>76</v>
      </c>
      <c r="Y31" s="26" t="s">
        <v>77</v>
      </c>
      <c r="Z31" s="16"/>
    </row>
    <row r="32">
      <c r="A32" s="21"/>
      <c r="B32" s="22"/>
      <c r="C32" s="2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21" t="s">
        <v>69</v>
      </c>
      <c r="W32" s="21">
        <v>31.0</v>
      </c>
      <c r="X32" s="22" t="s">
        <v>78</v>
      </c>
      <c r="Y32" s="26" t="s">
        <v>79</v>
      </c>
      <c r="Z32" s="16"/>
    </row>
    <row r="33">
      <c r="A33" s="21"/>
      <c r="B33" s="22"/>
      <c r="C33" s="2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21" t="s">
        <v>69</v>
      </c>
      <c r="W33" s="21">
        <v>32.0</v>
      </c>
      <c r="X33" s="22" t="s">
        <v>80</v>
      </c>
      <c r="Y33" s="25" t="s">
        <v>81</v>
      </c>
      <c r="Z33" s="16"/>
    </row>
    <row r="34">
      <c r="A34" s="21"/>
      <c r="B34" s="22"/>
      <c r="C34" s="2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21" t="s">
        <v>82</v>
      </c>
      <c r="W34" s="21">
        <v>33.0</v>
      </c>
      <c r="X34" s="22" t="s">
        <v>83</v>
      </c>
      <c r="Y34" s="25" t="s">
        <v>84</v>
      </c>
      <c r="Z34" s="16"/>
    </row>
    <row r="35">
      <c r="A35" s="21"/>
      <c r="B35" s="22"/>
      <c r="C35" s="23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21" t="s">
        <v>82</v>
      </c>
      <c r="W35" s="21">
        <v>34.0</v>
      </c>
      <c r="X35" s="22" t="s">
        <v>85</v>
      </c>
      <c r="Y35" s="25" t="s">
        <v>86</v>
      </c>
      <c r="Z35" s="16"/>
    </row>
    <row r="36">
      <c r="A36" s="21"/>
      <c r="B36" s="22"/>
      <c r="C36" s="23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21" t="s">
        <v>82</v>
      </c>
      <c r="W36" s="21">
        <v>35.0</v>
      </c>
      <c r="X36" s="22" t="s">
        <v>87</v>
      </c>
      <c r="Y36" s="23" t="s">
        <v>88</v>
      </c>
      <c r="Z36" s="16"/>
    </row>
    <row r="37">
      <c r="A37" s="21"/>
      <c r="B37" s="22"/>
      <c r="C37" s="23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21" t="s">
        <v>82</v>
      </c>
      <c r="W37" s="21">
        <v>36.0</v>
      </c>
      <c r="X37" s="22" t="s">
        <v>89</v>
      </c>
      <c r="Y37" s="23" t="s">
        <v>90</v>
      </c>
      <c r="Z37" s="16"/>
    </row>
    <row r="38">
      <c r="A38" s="21"/>
      <c r="B38" s="22"/>
      <c r="C38" s="23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21" t="s">
        <v>91</v>
      </c>
      <c r="W38" s="21">
        <v>37.0</v>
      </c>
      <c r="X38" s="22" t="s">
        <v>92</v>
      </c>
      <c r="Y38" s="23" t="s">
        <v>93</v>
      </c>
      <c r="Z38" s="16"/>
    </row>
    <row r="39">
      <c r="A39" s="21"/>
      <c r="B39" s="22"/>
      <c r="C39" s="23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21" t="s">
        <v>91</v>
      </c>
      <c r="W39" s="21">
        <v>38.0</v>
      </c>
      <c r="X39" s="22" t="s">
        <v>94</v>
      </c>
      <c r="Y39" s="23" t="s">
        <v>95</v>
      </c>
      <c r="Z39" s="16"/>
    </row>
    <row r="40">
      <c r="A40" s="21"/>
      <c r="B40" s="22"/>
      <c r="C40" s="23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21" t="s">
        <v>96</v>
      </c>
      <c r="W40" s="21">
        <v>39.0</v>
      </c>
      <c r="X40" s="22" t="s">
        <v>97</v>
      </c>
      <c r="Y40" s="23" t="s">
        <v>98</v>
      </c>
      <c r="Z40" s="16"/>
    </row>
    <row r="41">
      <c r="A41" s="21"/>
      <c r="B41" s="22"/>
      <c r="C41" s="23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21" t="s">
        <v>96</v>
      </c>
      <c r="W41" s="21">
        <v>40.0</v>
      </c>
      <c r="X41" s="22" t="s">
        <v>99</v>
      </c>
      <c r="Y41" s="23" t="s">
        <v>100</v>
      </c>
      <c r="Z41" s="16"/>
    </row>
    <row r="42">
      <c r="A42" s="21"/>
      <c r="B42" s="22"/>
      <c r="C42" s="23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21" t="s">
        <v>96</v>
      </c>
      <c r="W42" s="21">
        <v>41.0</v>
      </c>
      <c r="X42" s="22" t="s">
        <v>101</v>
      </c>
      <c r="Y42" s="21" t="s">
        <v>102</v>
      </c>
      <c r="Z42" s="16"/>
    </row>
    <row r="43">
      <c r="A43" s="21"/>
      <c r="B43" s="22"/>
      <c r="C43" s="23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21" t="s">
        <v>96</v>
      </c>
      <c r="W43" s="21">
        <v>42.0</v>
      </c>
      <c r="X43" s="22" t="s">
        <v>103</v>
      </c>
      <c r="Y43" s="23" t="s">
        <v>104</v>
      </c>
      <c r="Z43" s="16"/>
    </row>
    <row r="44">
      <c r="A44" s="21"/>
      <c r="B44" s="22"/>
      <c r="C44" s="23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21" t="s">
        <v>96</v>
      </c>
      <c r="W44" s="21">
        <v>43.0</v>
      </c>
      <c r="X44" s="22" t="s">
        <v>105</v>
      </c>
      <c r="Y44" s="23" t="s">
        <v>106</v>
      </c>
      <c r="Z44" s="16"/>
    </row>
    <row r="45">
      <c r="A45" s="21"/>
      <c r="B45" s="22"/>
      <c r="C45" s="23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21" t="s">
        <v>96</v>
      </c>
      <c r="W45" s="21">
        <v>44.0</v>
      </c>
      <c r="X45" s="22" t="s">
        <v>107</v>
      </c>
      <c r="Y45" s="23" t="s">
        <v>108</v>
      </c>
      <c r="Z45" s="16"/>
    </row>
    <row r="46">
      <c r="A46" s="21"/>
      <c r="B46" s="22"/>
      <c r="C46" s="21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21" t="s">
        <v>96</v>
      </c>
      <c r="W46" s="21">
        <v>45.0</v>
      </c>
      <c r="X46" s="22" t="s">
        <v>109</v>
      </c>
      <c r="Y46" s="23" t="s">
        <v>110</v>
      </c>
      <c r="Z46" s="16"/>
    </row>
    <row r="47">
      <c r="A47" s="21"/>
      <c r="B47" s="22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21" t="s">
        <v>96</v>
      </c>
      <c r="W47" s="21">
        <v>46.0</v>
      </c>
      <c r="X47" s="22" t="s">
        <v>111</v>
      </c>
      <c r="Y47" s="21" t="s">
        <v>112</v>
      </c>
      <c r="Z47" s="16"/>
    </row>
    <row r="48">
      <c r="A48" s="21"/>
      <c r="B48" s="22"/>
      <c r="C48" s="21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21" t="s">
        <v>113</v>
      </c>
      <c r="W48" s="21">
        <v>47.0</v>
      </c>
      <c r="X48" s="22" t="s">
        <v>114</v>
      </c>
      <c r="Y48" s="21" t="s">
        <v>115</v>
      </c>
      <c r="Z48" s="16"/>
    </row>
    <row r="49">
      <c r="A49" s="21"/>
      <c r="B49" s="22"/>
      <c r="C49" s="21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21" t="s">
        <v>113</v>
      </c>
      <c r="W49" s="21">
        <v>48.0</v>
      </c>
      <c r="X49" s="22" t="s">
        <v>116</v>
      </c>
      <c r="Y49" s="16" t="s">
        <v>117</v>
      </c>
      <c r="Z49" s="16"/>
    </row>
    <row r="50">
      <c r="A50" s="21"/>
      <c r="B50" s="22"/>
      <c r="C50" s="21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21" t="s">
        <v>113</v>
      </c>
      <c r="W50" s="21">
        <v>49.0</v>
      </c>
      <c r="X50" s="22" t="s">
        <v>118</v>
      </c>
      <c r="Y50" s="21" t="s">
        <v>119</v>
      </c>
      <c r="Z50" s="16"/>
    </row>
    <row r="51">
      <c r="A51" s="21"/>
      <c r="B51" s="22"/>
      <c r="C51" s="21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21" t="s">
        <v>113</v>
      </c>
      <c r="W51" s="21">
        <v>50.0</v>
      </c>
      <c r="X51" s="22" t="s">
        <v>120</v>
      </c>
      <c r="Y51" s="21" t="s">
        <v>121</v>
      </c>
      <c r="Z51" s="16"/>
    </row>
    <row r="52">
      <c r="A52" s="21"/>
      <c r="B52" s="22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21" t="s">
        <v>113</v>
      </c>
      <c r="W52" s="21">
        <v>51.0</v>
      </c>
      <c r="X52" s="22" t="s">
        <v>122</v>
      </c>
      <c r="Y52" s="21" t="s">
        <v>123</v>
      </c>
      <c r="Z52" s="16"/>
    </row>
    <row r="53">
      <c r="A53" s="21"/>
      <c r="B53" s="22"/>
      <c r="C53" s="21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21" t="s">
        <v>113</v>
      </c>
      <c r="W53" s="21">
        <v>52.0</v>
      </c>
      <c r="X53" s="22" t="s">
        <v>124</v>
      </c>
      <c r="Y53" s="21" t="s">
        <v>125</v>
      </c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21" t="s">
        <v>113</v>
      </c>
      <c r="W54" s="21">
        <v>53.0</v>
      </c>
      <c r="X54" s="22" t="s">
        <v>126</v>
      </c>
      <c r="Y54" s="16" t="s">
        <v>127</v>
      </c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8.13"/>
    <col customWidth="1" min="2" max="2" width="39.88"/>
    <col customWidth="1" min="3" max="3" width="48.0"/>
    <col customWidth="1" min="4" max="4" width="17.0"/>
    <col customWidth="1" min="5" max="5" width="28.13"/>
    <col customWidth="1" min="6" max="6" width="1.5"/>
    <col customWidth="1" min="7" max="7" width="45.88"/>
    <col customWidth="1" min="8" max="8" width="33.75"/>
    <col customWidth="1" min="9" max="9" width="45.88"/>
    <col customWidth="1" min="10" max="11" width="28.25"/>
  </cols>
  <sheetData>
    <row r="1">
      <c r="A1" s="28" t="s">
        <v>128</v>
      </c>
      <c r="D1" s="29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0"/>
      <c r="B2" s="30"/>
      <c r="C2" s="30"/>
      <c r="D2" s="31" t="s">
        <v>129</v>
      </c>
      <c r="E2" s="32" t="s">
        <v>130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3" t="s">
        <v>131</v>
      </c>
      <c r="B3" s="34" t="s">
        <v>132</v>
      </c>
      <c r="C3" s="35" t="str">
        <f t="array" ref="C3">IF(D3="Mac", IFERROR(INDEX($A$5:$B$160,MATCH(B3,$A$5:$A$160,0),2),"&lt;--- Enter your Search"),IF(D3="PC",IFERROR(INDEX($A$5:$C$160,MATCH(B3,$A$5:$A$160,0),3),"&lt;--- Enter your Search")))</f>
        <v>⌘ + Option + - (with rows selected)
Ctrl + Option + e, then d</v>
      </c>
      <c r="D3" s="36" t="s">
        <v>133</v>
      </c>
      <c r="E3" s="37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38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38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9" t="s">
        <v>134</v>
      </c>
      <c r="B6" s="39" t="s">
        <v>133</v>
      </c>
      <c r="C6" s="39" t="s">
        <v>135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0" t="s">
        <v>136</v>
      </c>
      <c r="B7" s="41" t="s">
        <v>137</v>
      </c>
      <c r="C7" s="41" t="str">
        <f t="shared" ref="C7:C8" si="1">INDEX($C$43:$D$159,MATCH(A7,$C$43:$C$159,0),2)</f>
        <v>Ctrl + /</v>
      </c>
      <c r="D7" s="42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0" t="s">
        <v>138</v>
      </c>
      <c r="B8" s="41" t="s">
        <v>139</v>
      </c>
      <c r="C8" s="41" t="str">
        <f t="shared" si="1"/>
        <v>Ctrl + Home</v>
      </c>
      <c r="D8" s="43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4" t="s">
        <v>140</v>
      </c>
      <c r="B9" s="45" t="s">
        <v>141</v>
      </c>
      <c r="C9" s="45" t="s">
        <v>142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4" t="s">
        <v>143</v>
      </c>
      <c r="B10" s="45" t="s">
        <v>144</v>
      </c>
      <c r="C10" s="45" t="str">
        <f t="shared" ref="C10:C15" si="2">INDEX($C$43:$D$159,MATCH(A10,$C$43:$C$159,0),2)</f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4" t="s">
        <v>145</v>
      </c>
      <c r="B11" s="45" t="s">
        <v>146</v>
      </c>
      <c r="C11" s="45" t="str">
        <f t="shared" si="2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4" t="s">
        <v>147</v>
      </c>
      <c r="B12" s="45" t="s">
        <v>148</v>
      </c>
      <c r="C12" s="45" t="str">
        <f t="shared" si="2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4" t="s">
        <v>149</v>
      </c>
      <c r="B13" s="45" t="s">
        <v>150</v>
      </c>
      <c r="C13" s="45" t="str">
        <f t="shared" si="2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4" t="s">
        <v>151</v>
      </c>
      <c r="B14" s="45" t="s">
        <v>152</v>
      </c>
      <c r="C14" s="45" t="str">
        <f t="shared" si="2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4" t="s">
        <v>153</v>
      </c>
      <c r="B15" s="45" t="s">
        <v>154</v>
      </c>
      <c r="C15" s="45" t="str">
        <f t="shared" si="2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4" t="s">
        <v>155</v>
      </c>
      <c r="B16" s="45" t="s">
        <v>156</v>
      </c>
      <c r="C16" s="45" t="s">
        <v>157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4" t="s">
        <v>158</v>
      </c>
      <c r="B17" s="45" t="s">
        <v>159</v>
      </c>
      <c r="C17" s="45" t="str">
        <f t="shared" ref="C17:C37" si="3">INDEX($C$43:$D$159,MATCH(A17,$C$43:$C$159,0),2)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4" t="s">
        <v>160</v>
      </c>
      <c r="B18" s="45" t="s">
        <v>161</v>
      </c>
      <c r="C18" s="45" t="str">
        <f t="shared" si="3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4" t="s">
        <v>162</v>
      </c>
      <c r="B19" s="45" t="s">
        <v>163</v>
      </c>
      <c r="C19" s="45" t="str">
        <f t="shared" si="3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4" t="s">
        <v>164</v>
      </c>
      <c r="B20" s="45" t="s">
        <v>165</v>
      </c>
      <c r="C20" s="45" t="str">
        <f t="shared" si="3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4" t="s">
        <v>166</v>
      </c>
      <c r="B21" s="45" t="s">
        <v>167</v>
      </c>
      <c r="C21" s="45" t="str">
        <f t="shared" si="3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0" t="s">
        <v>168</v>
      </c>
      <c r="B22" s="41" t="s">
        <v>169</v>
      </c>
      <c r="C22" s="45" t="str">
        <f t="shared" si="3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0" t="s">
        <v>170</v>
      </c>
      <c r="B23" s="41" t="s">
        <v>171</v>
      </c>
      <c r="C23" s="45" t="str">
        <f t="shared" si="3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0" t="s">
        <v>172</v>
      </c>
      <c r="B24" s="41" t="s">
        <v>173</v>
      </c>
      <c r="C24" s="45" t="str">
        <f t="shared" si="3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4" t="s">
        <v>174</v>
      </c>
      <c r="B25" s="45" t="s">
        <v>175</v>
      </c>
      <c r="C25" s="45" t="str">
        <f t="shared" si="3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4" t="s">
        <v>176</v>
      </c>
      <c r="B26" s="45" t="s">
        <v>177</v>
      </c>
      <c r="C26" s="45" t="str">
        <f t="shared" si="3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0" t="s">
        <v>178</v>
      </c>
      <c r="B27" s="41" t="s">
        <v>179</v>
      </c>
      <c r="C27" s="45" t="str">
        <f t="shared" si="3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4" t="s">
        <v>180</v>
      </c>
      <c r="B28" s="45" t="s">
        <v>181</v>
      </c>
      <c r="C28" s="45" t="str">
        <f t="shared" si="3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4" t="s">
        <v>182</v>
      </c>
      <c r="B29" s="45" t="s">
        <v>183</v>
      </c>
      <c r="C29" s="45" t="str">
        <f t="shared" si="3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4" t="s">
        <v>184</v>
      </c>
      <c r="B30" s="45" t="s">
        <v>185</v>
      </c>
      <c r="C30" s="45" t="str">
        <f t="shared" si="3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4" t="s">
        <v>186</v>
      </c>
      <c r="B31" s="45" t="s">
        <v>187</v>
      </c>
      <c r="C31" s="45" t="str">
        <f t="shared" si="3"/>
        <v>Ctrl + Shift + 3</v>
      </c>
      <c r="D31" s="4"/>
      <c r="E31" s="46"/>
      <c r="F31" s="4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4" t="s">
        <v>188</v>
      </c>
      <c r="B32" s="45" t="s">
        <v>189</v>
      </c>
      <c r="C32" s="45" t="str">
        <f t="shared" si="3"/>
        <v>Ctrl + Shift + 4</v>
      </c>
      <c r="D32" s="4"/>
      <c r="E32" s="46"/>
      <c r="F32" s="4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4" t="s">
        <v>190</v>
      </c>
      <c r="B33" s="45" t="s">
        <v>191</v>
      </c>
      <c r="C33" s="45" t="str">
        <f t="shared" si="3"/>
        <v>Ctrl + Shift + 5</v>
      </c>
      <c r="D33" s="4"/>
      <c r="E33" s="46"/>
      <c r="F33" s="4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4" t="s">
        <v>192</v>
      </c>
      <c r="B34" s="45" t="s">
        <v>193</v>
      </c>
      <c r="C34" s="45" t="str">
        <f t="shared" si="3"/>
        <v>Ctrl + \</v>
      </c>
      <c r="D34" s="4"/>
      <c r="E34" s="46"/>
      <c r="F34" s="4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4" t="s">
        <v>194</v>
      </c>
      <c r="B35" s="45" t="s">
        <v>195</v>
      </c>
      <c r="C35" s="45" t="str">
        <f t="shared" si="3"/>
        <v>Alt + Shift + k</v>
      </c>
      <c r="D35" s="46"/>
      <c r="E35" s="46"/>
      <c r="F35" s="4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4" t="s">
        <v>196</v>
      </c>
      <c r="B36" s="45" t="s">
        <v>197</v>
      </c>
      <c r="C36" s="45" t="str">
        <f t="shared" si="3"/>
        <v>Alt + Shift + Right arrow</v>
      </c>
      <c r="D36" s="46"/>
      <c r="E36" s="46"/>
      <c r="F36" s="4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8" t="s">
        <v>198</v>
      </c>
      <c r="B37" s="49" t="s">
        <v>199</v>
      </c>
      <c r="C37" s="49" t="str">
        <f t="shared" si="3"/>
        <v>Alt + Shift + Left arrow</v>
      </c>
      <c r="D37" s="46"/>
      <c r="E37" s="46"/>
      <c r="F37" s="4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6"/>
      <c r="E38" s="46"/>
      <c r="F38" s="4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6"/>
      <c r="E39" s="46"/>
      <c r="F39" s="4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6"/>
      <c r="E40" s="46"/>
      <c r="F40" s="4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6"/>
      <c r="E41" s="46"/>
      <c r="F41" s="4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0" t="s">
        <v>133</v>
      </c>
      <c r="C42" s="50" t="s">
        <v>135</v>
      </c>
      <c r="E42" s="46"/>
      <c r="F42" s="4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1" t="s">
        <v>200</v>
      </c>
      <c r="B43" s="51"/>
      <c r="C43" s="51" t="s">
        <v>200</v>
      </c>
      <c r="D43" s="51"/>
      <c r="E43" s="46"/>
      <c r="F43" s="4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0" t="s">
        <v>201</v>
      </c>
      <c r="B44" s="41" t="s">
        <v>202</v>
      </c>
      <c r="C44" s="40" t="s">
        <v>201</v>
      </c>
      <c r="D44" s="41" t="s">
        <v>202</v>
      </c>
      <c r="E44" s="46"/>
      <c r="F44" s="4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0" t="s">
        <v>203</v>
      </c>
      <c r="B45" s="41" t="s">
        <v>204</v>
      </c>
      <c r="C45" s="40" t="s">
        <v>203</v>
      </c>
      <c r="D45" s="41" t="s">
        <v>204</v>
      </c>
      <c r="E45" s="46"/>
      <c r="F45" s="4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0" t="s">
        <v>205</v>
      </c>
      <c r="B46" s="41" t="s">
        <v>206</v>
      </c>
      <c r="C46" s="40" t="s">
        <v>205</v>
      </c>
      <c r="D46" s="41" t="s">
        <v>207</v>
      </c>
      <c r="E46" s="46"/>
      <c r="F46" s="4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0" t="s">
        <v>162</v>
      </c>
      <c r="B47" s="41" t="s">
        <v>163</v>
      </c>
      <c r="C47" s="40" t="s">
        <v>162</v>
      </c>
      <c r="D47" s="41" t="s">
        <v>208</v>
      </c>
      <c r="E47" s="46"/>
      <c r="F47" s="4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0" t="s">
        <v>164</v>
      </c>
      <c r="B48" s="41" t="s">
        <v>165</v>
      </c>
      <c r="C48" s="40" t="s">
        <v>164</v>
      </c>
      <c r="D48" s="41" t="s">
        <v>209</v>
      </c>
      <c r="E48" s="46"/>
      <c r="F48" s="4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0" t="s">
        <v>158</v>
      </c>
      <c r="B49" s="41" t="s">
        <v>159</v>
      </c>
      <c r="C49" s="40" t="s">
        <v>158</v>
      </c>
      <c r="D49" s="41" t="s">
        <v>210</v>
      </c>
      <c r="E49" s="46"/>
      <c r="F49" s="4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0" t="s">
        <v>160</v>
      </c>
      <c r="B50" s="41" t="s">
        <v>161</v>
      </c>
      <c r="C50" s="40" t="s">
        <v>160</v>
      </c>
      <c r="D50" s="41" t="s">
        <v>211</v>
      </c>
      <c r="E50" s="46"/>
      <c r="F50" s="4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0" t="s">
        <v>212</v>
      </c>
      <c r="B51" s="41" t="s">
        <v>213</v>
      </c>
      <c r="C51" s="40" t="s">
        <v>212</v>
      </c>
      <c r="D51" s="41" t="s">
        <v>214</v>
      </c>
      <c r="E51" s="46"/>
      <c r="F51" s="4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0" t="s">
        <v>147</v>
      </c>
      <c r="B52" s="41" t="s">
        <v>148</v>
      </c>
      <c r="C52" s="40" t="s">
        <v>147</v>
      </c>
      <c r="D52" s="41" t="s">
        <v>215</v>
      </c>
      <c r="E52" s="46"/>
      <c r="F52" s="4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0" t="s">
        <v>149</v>
      </c>
      <c r="B53" s="41" t="s">
        <v>150</v>
      </c>
      <c r="C53" s="40" t="s">
        <v>149</v>
      </c>
      <c r="D53" s="41" t="s">
        <v>216</v>
      </c>
      <c r="E53" s="46"/>
      <c r="F53" s="4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0" t="s">
        <v>217</v>
      </c>
      <c r="B54" s="41" t="s">
        <v>218</v>
      </c>
      <c r="C54" s="40" t="s">
        <v>217</v>
      </c>
      <c r="D54" s="41" t="s">
        <v>219</v>
      </c>
      <c r="E54" s="46"/>
      <c r="F54" s="4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0" t="s">
        <v>220</v>
      </c>
      <c r="B55" s="41" t="s">
        <v>221</v>
      </c>
      <c r="C55" s="40" t="s">
        <v>220</v>
      </c>
      <c r="D55" s="41" t="s">
        <v>222</v>
      </c>
      <c r="E55" s="46"/>
      <c r="F55" s="4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0" t="s">
        <v>223</v>
      </c>
      <c r="B56" s="41" t="s">
        <v>224</v>
      </c>
      <c r="C56" s="40" t="s">
        <v>223</v>
      </c>
      <c r="D56" s="41" t="s">
        <v>225</v>
      </c>
      <c r="E56" s="46"/>
      <c r="F56" s="4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0" t="s">
        <v>226</v>
      </c>
      <c r="B57" s="41" t="s">
        <v>227</v>
      </c>
      <c r="C57" s="40" t="s">
        <v>226</v>
      </c>
      <c r="D57" s="41" t="s">
        <v>228</v>
      </c>
      <c r="E57" s="46"/>
      <c r="F57" s="4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0" t="s">
        <v>229</v>
      </c>
      <c r="B58" s="41" t="s">
        <v>230</v>
      </c>
      <c r="C58" s="40" t="s">
        <v>229</v>
      </c>
      <c r="D58" s="41" t="s">
        <v>231</v>
      </c>
      <c r="E58" s="46"/>
      <c r="F58" s="4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0" t="s">
        <v>151</v>
      </c>
      <c r="B59" s="41" t="s">
        <v>152</v>
      </c>
      <c r="C59" s="40" t="s">
        <v>151</v>
      </c>
      <c r="D59" s="41" t="s">
        <v>232</v>
      </c>
      <c r="E59" s="46"/>
      <c r="F59" s="4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0" t="s">
        <v>153</v>
      </c>
      <c r="B60" s="41" t="s">
        <v>154</v>
      </c>
      <c r="C60" s="40" t="s">
        <v>153</v>
      </c>
      <c r="D60" s="41" t="s">
        <v>233</v>
      </c>
      <c r="E60" s="46"/>
      <c r="F60" s="4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0" t="s">
        <v>136</v>
      </c>
      <c r="B61" s="41" t="s">
        <v>137</v>
      </c>
      <c r="C61" s="40" t="s">
        <v>136</v>
      </c>
      <c r="D61" s="41" t="s">
        <v>234</v>
      </c>
      <c r="E61" s="46"/>
      <c r="F61" s="4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0" t="s">
        <v>235</v>
      </c>
      <c r="B62" s="41" t="s">
        <v>236</v>
      </c>
      <c r="C62" s="40" t="s">
        <v>237</v>
      </c>
      <c r="D62" s="41" t="s">
        <v>238</v>
      </c>
      <c r="E62" s="46"/>
      <c r="F62" s="4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0" t="s">
        <v>239</v>
      </c>
      <c r="B63" s="41" t="s">
        <v>240</v>
      </c>
      <c r="C63" s="40" t="s">
        <v>235</v>
      </c>
      <c r="D63" s="41" t="s">
        <v>236</v>
      </c>
      <c r="E63" s="46"/>
      <c r="F63" s="4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0" t="s">
        <v>241</v>
      </c>
      <c r="B64" s="41" t="s">
        <v>242</v>
      </c>
      <c r="C64" s="40" t="s">
        <v>239</v>
      </c>
      <c r="D64" s="41" t="s">
        <v>243</v>
      </c>
      <c r="E64" s="46"/>
      <c r="F64" s="4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2"/>
      <c r="B65" s="4"/>
      <c r="C65" s="46" t="s">
        <v>241</v>
      </c>
      <c r="D65" s="47" t="s">
        <v>244</v>
      </c>
      <c r="E65" s="46"/>
      <c r="F65" s="4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1" t="s">
        <v>245</v>
      </c>
      <c r="B66" s="51"/>
      <c r="C66" s="51" t="s">
        <v>245</v>
      </c>
      <c r="D66" s="51"/>
      <c r="E66" s="46"/>
      <c r="F66" s="4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0" t="s">
        <v>166</v>
      </c>
      <c r="B67" s="41" t="s">
        <v>167</v>
      </c>
      <c r="C67" s="40" t="s">
        <v>166</v>
      </c>
      <c r="D67" s="41" t="s">
        <v>246</v>
      </c>
      <c r="E67" s="46"/>
      <c r="F67" s="4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0" t="s">
        <v>247</v>
      </c>
      <c r="B68" s="41" t="s">
        <v>248</v>
      </c>
      <c r="C68" s="40" t="s">
        <v>247</v>
      </c>
      <c r="D68" s="41" t="s">
        <v>249</v>
      </c>
      <c r="E68" s="46"/>
      <c r="F68" s="4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0" t="s">
        <v>250</v>
      </c>
      <c r="B69" s="41" t="s">
        <v>251</v>
      </c>
      <c r="C69" s="40" t="s">
        <v>250</v>
      </c>
      <c r="D69" s="41" t="s">
        <v>252</v>
      </c>
      <c r="E69" s="46"/>
      <c r="F69" s="4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0" t="s">
        <v>253</v>
      </c>
      <c r="B70" s="41" t="s">
        <v>254</v>
      </c>
      <c r="C70" s="40" t="s">
        <v>253</v>
      </c>
      <c r="D70" s="41" t="s">
        <v>255</v>
      </c>
      <c r="E70" s="46"/>
      <c r="F70" s="4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0" t="s">
        <v>168</v>
      </c>
      <c r="B71" s="41" t="s">
        <v>169</v>
      </c>
      <c r="C71" s="40" t="s">
        <v>168</v>
      </c>
      <c r="D71" s="41" t="s">
        <v>256</v>
      </c>
      <c r="E71" s="46"/>
      <c r="F71" s="4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0" t="s">
        <v>170</v>
      </c>
      <c r="B72" s="41" t="s">
        <v>171</v>
      </c>
      <c r="C72" s="40" t="s">
        <v>170</v>
      </c>
      <c r="D72" s="41" t="s">
        <v>257</v>
      </c>
      <c r="E72" s="46"/>
      <c r="F72" s="47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0" t="s">
        <v>172</v>
      </c>
      <c r="B73" s="41" t="s">
        <v>173</v>
      </c>
      <c r="C73" s="40" t="s">
        <v>172</v>
      </c>
      <c r="D73" s="41" t="s">
        <v>258</v>
      </c>
      <c r="E73" s="46"/>
      <c r="F73" s="4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0" t="s">
        <v>259</v>
      </c>
      <c r="B74" s="41" t="s">
        <v>260</v>
      </c>
      <c r="C74" s="40" t="s">
        <v>259</v>
      </c>
      <c r="D74" s="41" t="s">
        <v>261</v>
      </c>
      <c r="E74" s="46"/>
      <c r="F74" s="47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0" t="s">
        <v>262</v>
      </c>
      <c r="B75" s="41" t="s">
        <v>263</v>
      </c>
      <c r="C75" s="40" t="s">
        <v>262</v>
      </c>
      <c r="D75" s="41" t="s">
        <v>264</v>
      </c>
      <c r="E75" s="46"/>
      <c r="F75" s="4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0" t="s">
        <v>174</v>
      </c>
      <c r="B76" s="41" t="s">
        <v>175</v>
      </c>
      <c r="C76" s="40" t="s">
        <v>174</v>
      </c>
      <c r="D76" s="41" t="s">
        <v>265</v>
      </c>
      <c r="E76" s="46"/>
      <c r="F76" s="4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0" t="s">
        <v>266</v>
      </c>
      <c r="B77" s="41" t="s">
        <v>267</v>
      </c>
      <c r="C77" s="40" t="s">
        <v>266</v>
      </c>
      <c r="D77" s="41" t="s">
        <v>268</v>
      </c>
      <c r="E77" s="46"/>
      <c r="F77" s="4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0" t="s">
        <v>178</v>
      </c>
      <c r="B78" s="41" t="s">
        <v>179</v>
      </c>
      <c r="C78" s="40" t="s">
        <v>178</v>
      </c>
      <c r="D78" s="41" t="s">
        <v>269</v>
      </c>
      <c r="E78" s="46"/>
      <c r="F78" s="4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0" t="s">
        <v>176</v>
      </c>
      <c r="B79" s="41" t="s">
        <v>177</v>
      </c>
      <c r="C79" s="40" t="s">
        <v>176</v>
      </c>
      <c r="D79" s="41" t="s">
        <v>270</v>
      </c>
      <c r="E79" s="46"/>
      <c r="F79" s="4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0" t="s">
        <v>180</v>
      </c>
      <c r="B80" s="41" t="s">
        <v>181</v>
      </c>
      <c r="C80" s="40" t="s">
        <v>180</v>
      </c>
      <c r="D80" s="41" t="s">
        <v>271</v>
      </c>
      <c r="E80" s="46"/>
      <c r="F80" s="4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0" t="s">
        <v>272</v>
      </c>
      <c r="B81" s="41" t="s">
        <v>273</v>
      </c>
      <c r="C81" s="40" t="s">
        <v>272</v>
      </c>
      <c r="D81" s="41" t="s">
        <v>274</v>
      </c>
      <c r="E81" s="46"/>
      <c r="F81" s="4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0" t="s">
        <v>275</v>
      </c>
      <c r="B82" s="41" t="s">
        <v>276</v>
      </c>
      <c r="C82" s="40" t="s">
        <v>275</v>
      </c>
      <c r="D82" s="41" t="s">
        <v>277</v>
      </c>
      <c r="E82" s="46"/>
      <c r="F82" s="4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0" t="s">
        <v>278</v>
      </c>
      <c r="B83" s="41" t="s">
        <v>279</v>
      </c>
      <c r="C83" s="40" t="s">
        <v>278</v>
      </c>
      <c r="D83" s="41" t="s">
        <v>280</v>
      </c>
      <c r="E83" s="46"/>
      <c r="F83" s="4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0" t="s">
        <v>182</v>
      </c>
      <c r="B84" s="41" t="s">
        <v>183</v>
      </c>
      <c r="C84" s="40" t="s">
        <v>182</v>
      </c>
      <c r="D84" s="41" t="s">
        <v>183</v>
      </c>
      <c r="E84" s="46"/>
      <c r="F84" s="47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0" t="s">
        <v>184</v>
      </c>
      <c r="B85" s="41" t="s">
        <v>185</v>
      </c>
      <c r="C85" s="40" t="s">
        <v>184</v>
      </c>
      <c r="D85" s="41" t="s">
        <v>185</v>
      </c>
      <c r="E85" s="46"/>
      <c r="F85" s="4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0" t="s">
        <v>186</v>
      </c>
      <c r="B86" s="41" t="s">
        <v>187</v>
      </c>
      <c r="C86" s="40" t="s">
        <v>186</v>
      </c>
      <c r="D86" s="41" t="s">
        <v>187</v>
      </c>
      <c r="E86" s="46"/>
      <c r="F86" s="47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0" t="s">
        <v>188</v>
      </c>
      <c r="B87" s="41" t="s">
        <v>189</v>
      </c>
      <c r="C87" s="40" t="s">
        <v>188</v>
      </c>
      <c r="D87" s="41" t="s">
        <v>189</v>
      </c>
      <c r="E87" s="46"/>
      <c r="F87" s="4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0" t="s">
        <v>190</v>
      </c>
      <c r="B88" s="41" t="s">
        <v>191</v>
      </c>
      <c r="C88" s="40" t="s">
        <v>190</v>
      </c>
      <c r="D88" s="41" t="s">
        <v>191</v>
      </c>
      <c r="E88" s="46"/>
      <c r="F88" s="4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0" t="s">
        <v>281</v>
      </c>
      <c r="B89" s="41" t="s">
        <v>282</v>
      </c>
      <c r="C89" s="40" t="s">
        <v>281</v>
      </c>
      <c r="D89" s="41" t="s">
        <v>282</v>
      </c>
      <c r="E89" s="46"/>
      <c r="F89" s="4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0" t="s">
        <v>192</v>
      </c>
      <c r="B90" s="41" t="s">
        <v>193</v>
      </c>
      <c r="C90" s="40" t="s">
        <v>192</v>
      </c>
      <c r="D90" s="41" t="s">
        <v>283</v>
      </c>
      <c r="E90" s="46"/>
      <c r="F90" s="4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1" t="s">
        <v>284</v>
      </c>
      <c r="B91" s="51"/>
      <c r="C91" s="51" t="s">
        <v>284</v>
      </c>
      <c r="D91" s="51"/>
      <c r="E91" s="46"/>
      <c r="F91" s="4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6" t="s">
        <v>285</v>
      </c>
      <c r="B92" s="47" t="s">
        <v>286</v>
      </c>
      <c r="C92" s="46" t="s">
        <v>285</v>
      </c>
      <c r="D92" s="47" t="s">
        <v>287</v>
      </c>
      <c r="E92" s="46"/>
      <c r="F92" s="4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6" t="s">
        <v>138</v>
      </c>
      <c r="B93" s="47" t="s">
        <v>139</v>
      </c>
      <c r="C93" s="46" t="s">
        <v>138</v>
      </c>
      <c r="D93" s="47" t="s">
        <v>288</v>
      </c>
      <c r="E93" s="46"/>
      <c r="F93" s="4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6" t="s">
        <v>289</v>
      </c>
      <c r="B94" s="47" t="s">
        <v>290</v>
      </c>
      <c r="C94" s="46" t="s">
        <v>289</v>
      </c>
      <c r="D94" s="47" t="s">
        <v>291</v>
      </c>
      <c r="E94" s="46"/>
      <c r="F94" s="4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6" t="s">
        <v>292</v>
      </c>
      <c r="B95" s="47" t="s">
        <v>293</v>
      </c>
      <c r="C95" s="46" t="s">
        <v>292</v>
      </c>
      <c r="D95" s="47" t="s">
        <v>294</v>
      </c>
      <c r="E95" s="46"/>
      <c r="F95" s="4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6" t="s">
        <v>295</v>
      </c>
      <c r="B96" s="47" t="s">
        <v>296</v>
      </c>
      <c r="C96" s="46" t="s">
        <v>295</v>
      </c>
      <c r="D96" s="47" t="s">
        <v>297</v>
      </c>
      <c r="E96" s="46"/>
      <c r="F96" s="4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6" t="s">
        <v>143</v>
      </c>
      <c r="B97" s="47" t="s">
        <v>144</v>
      </c>
      <c r="C97" s="46" t="s">
        <v>143</v>
      </c>
      <c r="D97" s="47" t="s">
        <v>298</v>
      </c>
      <c r="E97" s="46"/>
      <c r="F97" s="4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6" t="s">
        <v>145</v>
      </c>
      <c r="B98" s="47" t="s">
        <v>146</v>
      </c>
      <c r="C98" s="46" t="s">
        <v>145</v>
      </c>
      <c r="D98" s="47" t="s">
        <v>299</v>
      </c>
      <c r="E98" s="46"/>
      <c r="F98" s="4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6" t="s">
        <v>194</v>
      </c>
      <c r="B99" s="47" t="s">
        <v>195</v>
      </c>
      <c r="C99" s="46" t="s">
        <v>194</v>
      </c>
      <c r="D99" s="47" t="s">
        <v>300</v>
      </c>
      <c r="E99" s="46"/>
      <c r="F99" s="4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6" t="s">
        <v>301</v>
      </c>
      <c r="B100" s="47" t="s">
        <v>302</v>
      </c>
      <c r="C100" s="46" t="s">
        <v>301</v>
      </c>
      <c r="D100" s="47" t="s">
        <v>303</v>
      </c>
      <c r="E100" s="46"/>
      <c r="F100" s="4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6" t="s">
        <v>304</v>
      </c>
      <c r="B101" s="47" t="s">
        <v>305</v>
      </c>
      <c r="C101" s="46" t="s">
        <v>304</v>
      </c>
      <c r="D101" s="47" t="s">
        <v>306</v>
      </c>
      <c r="E101" s="46"/>
      <c r="F101" s="4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6" t="s">
        <v>307</v>
      </c>
      <c r="B102" s="47" t="s">
        <v>308</v>
      </c>
      <c r="C102" s="46" t="s">
        <v>307</v>
      </c>
      <c r="D102" s="47" t="s">
        <v>309</v>
      </c>
      <c r="E102" s="46"/>
      <c r="F102" s="4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6" t="s">
        <v>310</v>
      </c>
      <c r="B103" s="47" t="s">
        <v>311</v>
      </c>
      <c r="C103" s="46" t="s">
        <v>310</v>
      </c>
      <c r="D103" s="47" t="s">
        <v>312</v>
      </c>
      <c r="E103" s="46"/>
      <c r="F103" s="4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6" t="s">
        <v>313</v>
      </c>
      <c r="B104" s="47" t="s">
        <v>314</v>
      </c>
      <c r="C104" s="46" t="s">
        <v>313</v>
      </c>
      <c r="D104" s="47" t="s">
        <v>315</v>
      </c>
      <c r="E104" s="46"/>
      <c r="F104" s="4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6" t="s">
        <v>316</v>
      </c>
      <c r="B105" s="47" t="s">
        <v>317</v>
      </c>
      <c r="C105" s="46" t="s">
        <v>316</v>
      </c>
      <c r="D105" s="47" t="s">
        <v>318</v>
      </c>
      <c r="E105" s="46"/>
      <c r="F105" s="4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6" t="s">
        <v>319</v>
      </c>
      <c r="B106" s="47" t="s">
        <v>320</v>
      </c>
      <c r="C106" s="46" t="s">
        <v>319</v>
      </c>
      <c r="D106" s="47" t="s">
        <v>321</v>
      </c>
      <c r="E106" s="46"/>
      <c r="F106" s="4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6" t="s">
        <v>322</v>
      </c>
      <c r="B107" s="47" t="s">
        <v>323</v>
      </c>
      <c r="C107" s="46" t="s">
        <v>322</v>
      </c>
      <c r="D107" s="47" t="s">
        <v>323</v>
      </c>
      <c r="E107" s="46"/>
      <c r="F107" s="4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6" t="s">
        <v>324</v>
      </c>
      <c r="B108" s="47" t="s">
        <v>325</v>
      </c>
      <c r="C108" s="46" t="s">
        <v>324</v>
      </c>
      <c r="D108" s="47" t="s">
        <v>323</v>
      </c>
      <c r="E108" s="46"/>
      <c r="F108" s="4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1" t="s">
        <v>326</v>
      </c>
      <c r="B109" s="51"/>
      <c r="C109" s="51" t="s">
        <v>326</v>
      </c>
      <c r="D109" s="51"/>
      <c r="E109" s="46"/>
      <c r="F109" s="4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6" t="s">
        <v>327</v>
      </c>
      <c r="B110" s="47" t="s">
        <v>328</v>
      </c>
      <c r="C110" s="46" t="s">
        <v>327</v>
      </c>
      <c r="D110" s="47" t="s">
        <v>328</v>
      </c>
      <c r="E110" s="46"/>
      <c r="F110" s="4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6" t="s">
        <v>329</v>
      </c>
      <c r="B111" s="47" t="s">
        <v>330</v>
      </c>
      <c r="C111" s="46" t="s">
        <v>329</v>
      </c>
      <c r="D111" s="47" t="s">
        <v>331</v>
      </c>
      <c r="E111" s="46"/>
      <c r="F111" s="4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6" t="s">
        <v>332</v>
      </c>
      <c r="B112" s="47" t="s">
        <v>333</v>
      </c>
      <c r="C112" s="46" t="s">
        <v>332</v>
      </c>
      <c r="D112" s="47" t="s">
        <v>334</v>
      </c>
      <c r="E112" s="46"/>
      <c r="F112" s="4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6" t="s">
        <v>335</v>
      </c>
      <c r="B113" s="47" t="s">
        <v>336</v>
      </c>
      <c r="C113" s="46" t="s">
        <v>335</v>
      </c>
      <c r="D113" s="47" t="s">
        <v>337</v>
      </c>
      <c r="E113" s="46"/>
      <c r="F113" s="4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6" t="s">
        <v>338</v>
      </c>
      <c r="B114" s="47" t="s">
        <v>339</v>
      </c>
      <c r="C114" s="46" t="s">
        <v>338</v>
      </c>
      <c r="D114" s="47" t="s">
        <v>340</v>
      </c>
      <c r="E114" s="46"/>
      <c r="F114" s="4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6" t="s">
        <v>341</v>
      </c>
      <c r="B115" s="47" t="s">
        <v>342</v>
      </c>
      <c r="C115" s="46" t="s">
        <v>341</v>
      </c>
      <c r="D115" s="47" t="s">
        <v>343</v>
      </c>
      <c r="E115" s="46"/>
      <c r="F115" s="4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1" t="s">
        <v>344</v>
      </c>
      <c r="B116" s="51"/>
      <c r="C116" s="51" t="s">
        <v>344</v>
      </c>
      <c r="D116" s="51"/>
      <c r="E116" s="46"/>
      <c r="F116" s="47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6" t="s">
        <v>345</v>
      </c>
      <c r="B117" s="47" t="s">
        <v>346</v>
      </c>
      <c r="C117" s="46" t="s">
        <v>345</v>
      </c>
      <c r="D117" s="47" t="s">
        <v>347</v>
      </c>
      <c r="E117" s="46"/>
      <c r="F117" s="4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6" t="s">
        <v>348</v>
      </c>
      <c r="B118" s="47" t="s">
        <v>349</v>
      </c>
      <c r="C118" s="46" t="s">
        <v>348</v>
      </c>
      <c r="D118" s="47" t="s">
        <v>350</v>
      </c>
      <c r="E118" s="46"/>
      <c r="F118" s="4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6" t="s">
        <v>351</v>
      </c>
      <c r="B119" s="47" t="s">
        <v>157</v>
      </c>
      <c r="C119" s="46" t="s">
        <v>351</v>
      </c>
      <c r="D119" s="47" t="s">
        <v>352</v>
      </c>
      <c r="E119" s="46"/>
      <c r="F119" s="4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6" t="s">
        <v>353</v>
      </c>
      <c r="B120" s="47" t="s">
        <v>354</v>
      </c>
      <c r="C120" s="46" t="s">
        <v>353</v>
      </c>
      <c r="D120" s="47" t="s">
        <v>355</v>
      </c>
      <c r="E120" s="46"/>
      <c r="F120" s="4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6" t="s">
        <v>356</v>
      </c>
      <c r="B121" s="47" t="s">
        <v>357</v>
      </c>
      <c r="C121" s="46" t="s">
        <v>356</v>
      </c>
      <c r="D121" s="47" t="s">
        <v>358</v>
      </c>
      <c r="E121" s="46"/>
      <c r="F121" s="4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6" t="s">
        <v>359</v>
      </c>
      <c r="B122" s="47" t="s">
        <v>360</v>
      </c>
      <c r="C122" s="46" t="s">
        <v>359</v>
      </c>
      <c r="D122" s="47" t="s">
        <v>361</v>
      </c>
      <c r="E122" s="46"/>
      <c r="F122" s="4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6" t="s">
        <v>362</v>
      </c>
      <c r="B123" s="47" t="s">
        <v>363</v>
      </c>
      <c r="C123" s="46" t="s">
        <v>362</v>
      </c>
      <c r="D123" s="47" t="s">
        <v>364</v>
      </c>
      <c r="E123" s="46"/>
      <c r="F123" s="4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6" t="s">
        <v>365</v>
      </c>
      <c r="B124" s="47" t="s">
        <v>366</v>
      </c>
      <c r="C124" s="46" t="s">
        <v>365</v>
      </c>
      <c r="D124" s="47" t="s">
        <v>367</v>
      </c>
      <c r="E124" s="46"/>
      <c r="F124" s="4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6" t="s">
        <v>368</v>
      </c>
      <c r="B125" s="47" t="s">
        <v>369</v>
      </c>
      <c r="C125" s="46" t="s">
        <v>368</v>
      </c>
      <c r="D125" s="47" t="s">
        <v>370</v>
      </c>
      <c r="E125" s="46"/>
      <c r="F125" s="4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6" t="s">
        <v>371</v>
      </c>
      <c r="B126" s="47" t="s">
        <v>372</v>
      </c>
      <c r="C126" s="46" t="s">
        <v>371</v>
      </c>
      <c r="D126" s="47" t="s">
        <v>373</v>
      </c>
      <c r="E126" s="46"/>
      <c r="F126" s="4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6" t="s">
        <v>374</v>
      </c>
      <c r="B127" s="47" t="s">
        <v>375</v>
      </c>
      <c r="C127" s="46" t="s">
        <v>374</v>
      </c>
      <c r="D127" s="47" t="s">
        <v>376</v>
      </c>
      <c r="E127" s="46"/>
      <c r="F127" s="4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6" t="s">
        <v>377</v>
      </c>
      <c r="B128" s="47" t="s">
        <v>378</v>
      </c>
      <c r="C128" s="46" t="s">
        <v>377</v>
      </c>
      <c r="D128" s="47" t="s">
        <v>379</v>
      </c>
      <c r="E128" s="46"/>
      <c r="F128" s="4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6" t="s">
        <v>380</v>
      </c>
      <c r="B129" s="47" t="s">
        <v>381</v>
      </c>
      <c r="C129" s="46" t="s">
        <v>380</v>
      </c>
      <c r="D129" s="47" t="s">
        <v>382</v>
      </c>
      <c r="E129" s="46"/>
      <c r="F129" s="4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6" t="s">
        <v>383</v>
      </c>
      <c r="B130" s="47" t="s">
        <v>384</v>
      </c>
      <c r="C130" s="46" t="s">
        <v>383</v>
      </c>
      <c r="D130" s="47" t="s">
        <v>385</v>
      </c>
      <c r="E130" s="46"/>
      <c r="F130" s="4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6" t="s">
        <v>386</v>
      </c>
      <c r="B131" s="47" t="s">
        <v>387</v>
      </c>
      <c r="C131" s="46" t="s">
        <v>386</v>
      </c>
      <c r="D131" s="47" t="s">
        <v>388</v>
      </c>
      <c r="E131" s="46"/>
      <c r="F131" s="4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1" t="s">
        <v>389</v>
      </c>
      <c r="B132" s="51"/>
      <c r="C132" s="51" t="s">
        <v>389</v>
      </c>
      <c r="D132" s="51"/>
      <c r="E132" s="46"/>
      <c r="F132" s="4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0" t="s">
        <v>390</v>
      </c>
      <c r="B133" s="41" t="s">
        <v>391</v>
      </c>
      <c r="C133" s="40" t="s">
        <v>390</v>
      </c>
      <c r="D133" s="41" t="s">
        <v>392</v>
      </c>
      <c r="E133" s="46"/>
      <c r="F133" s="4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0" t="s">
        <v>393</v>
      </c>
      <c r="B134" s="41" t="s">
        <v>394</v>
      </c>
      <c r="C134" s="40" t="s">
        <v>393</v>
      </c>
      <c r="D134" s="41" t="s">
        <v>395</v>
      </c>
      <c r="E134" s="46"/>
      <c r="F134" s="4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0" t="s">
        <v>396</v>
      </c>
      <c r="B135" s="41" t="s">
        <v>397</v>
      </c>
      <c r="C135" s="40" t="s">
        <v>396</v>
      </c>
      <c r="D135" s="41" t="s">
        <v>398</v>
      </c>
      <c r="E135" s="46"/>
      <c r="F135" s="4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0" t="s">
        <v>399</v>
      </c>
      <c r="B136" s="41" t="s">
        <v>400</v>
      </c>
      <c r="C136" s="40" t="s">
        <v>399</v>
      </c>
      <c r="D136" s="41" t="s">
        <v>401</v>
      </c>
      <c r="E136" s="46"/>
      <c r="F136" s="4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0" t="s">
        <v>132</v>
      </c>
      <c r="B137" s="41" t="s">
        <v>402</v>
      </c>
      <c r="C137" s="40" t="s">
        <v>132</v>
      </c>
      <c r="D137" s="41" t="s">
        <v>403</v>
      </c>
      <c r="E137" s="46"/>
      <c r="F137" s="4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0" t="s">
        <v>404</v>
      </c>
      <c r="B138" s="41" t="s">
        <v>405</v>
      </c>
      <c r="C138" s="40" t="s">
        <v>404</v>
      </c>
      <c r="D138" s="41" t="s">
        <v>406</v>
      </c>
      <c r="E138" s="46"/>
      <c r="F138" s="4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0" t="s">
        <v>407</v>
      </c>
      <c r="B139" s="41" t="s">
        <v>408</v>
      </c>
      <c r="C139" s="40" t="s">
        <v>407</v>
      </c>
      <c r="D139" s="41" t="s">
        <v>409</v>
      </c>
      <c r="E139" s="46"/>
      <c r="F139" s="4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0" t="s">
        <v>410</v>
      </c>
      <c r="B140" s="41" t="s">
        <v>411</v>
      </c>
      <c r="C140" s="40" t="s">
        <v>410</v>
      </c>
      <c r="D140" s="41" t="s">
        <v>412</v>
      </c>
      <c r="E140" s="46"/>
      <c r="F140" s="4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0" t="s">
        <v>196</v>
      </c>
      <c r="B141" s="41" t="s">
        <v>197</v>
      </c>
      <c r="C141" s="40" t="s">
        <v>413</v>
      </c>
      <c r="D141" s="41" t="s">
        <v>414</v>
      </c>
      <c r="E141" s="46"/>
      <c r="F141" s="4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0" t="s">
        <v>198</v>
      </c>
      <c r="B142" s="41" t="s">
        <v>199</v>
      </c>
      <c r="C142" s="40" t="s">
        <v>415</v>
      </c>
      <c r="D142" s="41" t="s">
        <v>416</v>
      </c>
      <c r="E142" s="46"/>
      <c r="F142" s="4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0" t="s">
        <v>417</v>
      </c>
      <c r="B143" s="41" t="s">
        <v>418</v>
      </c>
      <c r="C143" s="40" t="s">
        <v>196</v>
      </c>
      <c r="D143" s="41" t="s">
        <v>419</v>
      </c>
      <c r="E143" s="46"/>
      <c r="F143" s="4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0" t="s">
        <v>420</v>
      </c>
      <c r="B144" s="41" t="s">
        <v>421</v>
      </c>
      <c r="C144" s="40" t="s">
        <v>198</v>
      </c>
      <c r="D144" s="41" t="s">
        <v>422</v>
      </c>
      <c r="E144" s="46"/>
      <c r="F144" s="4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0"/>
      <c r="B145" s="41"/>
      <c r="C145" s="40" t="s">
        <v>417</v>
      </c>
      <c r="D145" s="41" t="s">
        <v>423</v>
      </c>
      <c r="E145" s="46"/>
      <c r="F145" s="4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2"/>
      <c r="B146" s="4"/>
      <c r="C146" s="46" t="s">
        <v>420</v>
      </c>
      <c r="D146" s="47" t="s">
        <v>424</v>
      </c>
      <c r="E146" s="46"/>
      <c r="F146" s="4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1" t="s">
        <v>425</v>
      </c>
      <c r="B147" s="51"/>
      <c r="C147" s="51" t="s">
        <v>425</v>
      </c>
      <c r="D147" s="51"/>
      <c r="E147" s="46"/>
      <c r="F147" s="4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0" t="s">
        <v>426</v>
      </c>
      <c r="B148" s="41" t="s">
        <v>427</v>
      </c>
      <c r="C148" s="40" t="s">
        <v>426</v>
      </c>
      <c r="D148" s="41" t="s">
        <v>427</v>
      </c>
      <c r="E148" s="46"/>
      <c r="F148" s="4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0" t="s">
        <v>428</v>
      </c>
      <c r="B149" s="41" t="s">
        <v>429</v>
      </c>
      <c r="C149" s="40" t="s">
        <v>428</v>
      </c>
      <c r="D149" s="41" t="s">
        <v>430</v>
      </c>
      <c r="E149" s="46"/>
      <c r="F149" s="4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0" t="s">
        <v>431</v>
      </c>
      <c r="B150" s="41" t="s">
        <v>432</v>
      </c>
      <c r="C150" s="40" t="s">
        <v>431</v>
      </c>
      <c r="D150" s="41" t="s">
        <v>433</v>
      </c>
      <c r="E150" s="46"/>
      <c r="F150" s="4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0" t="s">
        <v>434</v>
      </c>
      <c r="B151" s="41" t="s">
        <v>435</v>
      </c>
      <c r="C151" s="40" t="s">
        <v>434</v>
      </c>
      <c r="D151" s="41" t="s">
        <v>436</v>
      </c>
      <c r="E151" s="46"/>
      <c r="F151" s="4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0" t="s">
        <v>437</v>
      </c>
      <c r="B152" s="41" t="s">
        <v>438</v>
      </c>
      <c r="C152" s="40" t="s">
        <v>437</v>
      </c>
      <c r="D152" s="41" t="s">
        <v>439</v>
      </c>
      <c r="E152" s="46"/>
      <c r="F152" s="4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0" t="s">
        <v>440</v>
      </c>
      <c r="B153" s="41" t="s">
        <v>441</v>
      </c>
      <c r="C153" s="40" t="s">
        <v>440</v>
      </c>
      <c r="D153" s="41" t="s">
        <v>442</v>
      </c>
      <c r="E153" s="46"/>
      <c r="F153" s="4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0" t="s">
        <v>443</v>
      </c>
      <c r="B154" s="41" t="s">
        <v>444</v>
      </c>
      <c r="C154" s="40" t="s">
        <v>443</v>
      </c>
      <c r="D154" s="41" t="s">
        <v>445</v>
      </c>
      <c r="E154" s="46"/>
      <c r="F154" s="4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6" t="s">
        <v>446</v>
      </c>
      <c r="B155" s="47" t="s">
        <v>447</v>
      </c>
      <c r="C155" s="46" t="s">
        <v>446</v>
      </c>
      <c r="D155" s="47" t="s">
        <v>448</v>
      </c>
      <c r="E155" s="46"/>
      <c r="F155" s="4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1" t="s">
        <v>449</v>
      </c>
      <c r="B156" s="51"/>
      <c r="C156" s="51" t="s">
        <v>449</v>
      </c>
      <c r="D156" s="51"/>
      <c r="E156" s="46"/>
      <c r="F156" s="4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3" t="s">
        <v>450</v>
      </c>
      <c r="B157" s="41" t="s">
        <v>451</v>
      </c>
      <c r="C157" s="53" t="s">
        <v>450</v>
      </c>
      <c r="D157" s="41" t="s">
        <v>452</v>
      </c>
      <c r="E157" s="46"/>
      <c r="F157" s="4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0" t="s">
        <v>453</v>
      </c>
      <c r="B158" s="41" t="s">
        <v>454</v>
      </c>
      <c r="C158" s="40" t="s">
        <v>453</v>
      </c>
      <c r="D158" s="41" t="s">
        <v>455</v>
      </c>
      <c r="E158" s="46"/>
      <c r="F158" s="4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0" t="s">
        <v>456</v>
      </c>
      <c r="B159" s="41" t="s">
        <v>457</v>
      </c>
      <c r="C159" s="40" t="s">
        <v>456</v>
      </c>
      <c r="D159" s="41" t="s">
        <v>458</v>
      </c>
      <c r="E159" s="46"/>
      <c r="F159" s="4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6"/>
      <c r="E160" s="46"/>
      <c r="F160" s="4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6"/>
      <c r="E161" s="46"/>
      <c r="F161" s="4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6"/>
      <c r="E162" s="46"/>
      <c r="F162" s="4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6"/>
      <c r="E163" s="46"/>
      <c r="F163" s="4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6"/>
      <c r="E164" s="46"/>
      <c r="F164" s="4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6"/>
      <c r="E165" s="46"/>
      <c r="F165" s="4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6"/>
      <c r="E166" s="46"/>
      <c r="F166" s="4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6"/>
      <c r="E167" s="46"/>
      <c r="F167" s="4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6"/>
      <c r="E168" s="46"/>
      <c r="F168" s="4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6"/>
      <c r="E169" s="46"/>
      <c r="F169" s="4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6"/>
      <c r="E170" s="46"/>
      <c r="F170" s="4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6"/>
      <c r="E171" s="46"/>
      <c r="F171" s="4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6"/>
      <c r="E172" s="46"/>
      <c r="F172" s="4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6"/>
      <c r="E173" s="46"/>
      <c r="F173" s="4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6"/>
      <c r="E174" s="46"/>
      <c r="F174" s="4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6"/>
      <c r="E175" s="46"/>
      <c r="F175" s="4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6"/>
      <c r="E176" s="46"/>
      <c r="F176" s="4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6"/>
      <c r="E177" s="46"/>
      <c r="F177" s="4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6"/>
      <c r="E178" s="46"/>
      <c r="F178" s="4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6"/>
      <c r="E179" s="46"/>
      <c r="F179" s="4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6"/>
      <c r="E180" s="46"/>
      <c r="F180" s="4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6"/>
      <c r="E181" s="46"/>
      <c r="F181" s="4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6"/>
      <c r="E182" s="46"/>
      <c r="F182" s="4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6"/>
      <c r="E183" s="46"/>
      <c r="F183" s="4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6"/>
      <c r="E184" s="46"/>
      <c r="F184" s="4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6"/>
      <c r="E185" s="46"/>
      <c r="F185" s="4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6"/>
      <c r="E186" s="46"/>
      <c r="F186" s="4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6"/>
      <c r="E187" s="46"/>
      <c r="F187" s="4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6"/>
      <c r="E188" s="46"/>
      <c r="F188" s="4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6"/>
      <c r="E189" s="46"/>
      <c r="F189" s="4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6"/>
      <c r="E190" s="46"/>
      <c r="F190" s="4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6"/>
      <c r="E191" s="46"/>
      <c r="F191" s="4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6"/>
      <c r="E192" s="46"/>
      <c r="F192" s="4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6"/>
      <c r="E193" s="46"/>
      <c r="F193" s="4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6"/>
      <c r="E194" s="46"/>
      <c r="F194" s="4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6"/>
      <c r="E195" s="46"/>
      <c r="F195" s="4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6"/>
      <c r="E196" s="46"/>
      <c r="F196" s="4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6"/>
      <c r="E197" s="46"/>
      <c r="F197" s="4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6"/>
      <c r="E198" s="46"/>
      <c r="F198" s="4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6"/>
      <c r="E199" s="46"/>
      <c r="F199" s="4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6"/>
      <c r="E200" s="46"/>
      <c r="F200" s="4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6"/>
      <c r="E201" s="46"/>
      <c r="F201" s="4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6"/>
      <c r="E202" s="46"/>
      <c r="F202" s="4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6"/>
      <c r="E203" s="46"/>
      <c r="F203" s="4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6"/>
      <c r="E204" s="46"/>
      <c r="F204" s="4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6"/>
      <c r="E205" s="46"/>
      <c r="F205" s="4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6"/>
      <c r="E206" s="46"/>
      <c r="F206" s="4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6"/>
      <c r="E207" s="46"/>
      <c r="F207" s="4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6"/>
      <c r="E208" s="46"/>
      <c r="F208" s="4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6"/>
      <c r="E209" s="46"/>
      <c r="F209" s="4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6"/>
      <c r="E210" s="46"/>
      <c r="F210" s="4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6"/>
      <c r="E211" s="46"/>
      <c r="F211" s="4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6"/>
      <c r="E212" s="46"/>
      <c r="F212" s="4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6"/>
      <c r="E213" s="46"/>
      <c r="F213" s="4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6"/>
      <c r="E214" s="46"/>
      <c r="F214" s="4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6"/>
      <c r="E215" s="46"/>
      <c r="F215" s="4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6"/>
      <c r="E216" s="46"/>
      <c r="F216" s="4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6"/>
      <c r="E217" s="46"/>
      <c r="F217" s="4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6"/>
      <c r="E218" s="46"/>
      <c r="F218" s="4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6"/>
      <c r="E219" s="46"/>
      <c r="F219" s="4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6"/>
      <c r="E220" s="46"/>
      <c r="F220" s="4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6"/>
      <c r="E221" s="46"/>
      <c r="F221" s="4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6"/>
      <c r="E222" s="46"/>
      <c r="F222" s="4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6"/>
      <c r="E223" s="46"/>
      <c r="F223" s="4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6"/>
      <c r="E224" s="46"/>
      <c r="F224" s="4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6"/>
      <c r="E225" s="46"/>
      <c r="F225" s="4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6"/>
      <c r="E226" s="46"/>
      <c r="F226" s="4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6"/>
      <c r="E227" s="46"/>
      <c r="F227" s="4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6"/>
      <c r="E228" s="46"/>
      <c r="F228" s="4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6"/>
      <c r="E229" s="46"/>
      <c r="F229" s="4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6"/>
      <c r="E230" s="46"/>
      <c r="F230" s="4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6"/>
      <c r="E231" s="46"/>
      <c r="F231" s="4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6"/>
      <c r="E232" s="46"/>
      <c r="F232" s="4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6"/>
      <c r="E233" s="46"/>
      <c r="F233" s="4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6"/>
      <c r="E234" s="46"/>
      <c r="F234" s="4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6"/>
      <c r="E235" s="46"/>
      <c r="F235" s="4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6"/>
      <c r="E236" s="46"/>
      <c r="F236" s="4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6"/>
      <c r="E237" s="46"/>
      <c r="F237" s="4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6"/>
      <c r="E238" s="46"/>
      <c r="F238" s="4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6"/>
      <c r="E239" s="46"/>
      <c r="F239" s="4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6"/>
      <c r="E240" s="46"/>
      <c r="F240" s="4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6"/>
      <c r="E241" s="46"/>
      <c r="F241" s="4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6"/>
      <c r="E242" s="46"/>
      <c r="F242" s="4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6"/>
      <c r="E243" s="46"/>
      <c r="F243" s="4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6"/>
      <c r="E244" s="46"/>
      <c r="F244" s="4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6"/>
      <c r="E245" s="46"/>
      <c r="F245" s="4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6"/>
      <c r="E246" s="46"/>
      <c r="F246" s="4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6"/>
      <c r="E247" s="46"/>
      <c r="F247" s="4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6"/>
      <c r="E248" s="46"/>
      <c r="F248" s="4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6"/>
      <c r="E249" s="46"/>
      <c r="F249" s="4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6"/>
      <c r="E250" s="46"/>
      <c r="F250" s="4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6"/>
      <c r="E251" s="46"/>
      <c r="F251" s="4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6"/>
      <c r="E252" s="46"/>
      <c r="F252" s="4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6"/>
      <c r="E253" s="46"/>
      <c r="F253" s="4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6"/>
      <c r="E254" s="46"/>
      <c r="F254" s="4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6"/>
      <c r="E255" s="46"/>
      <c r="F255" s="4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6"/>
      <c r="E256" s="46"/>
      <c r="F256" s="4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6"/>
      <c r="E257" s="46"/>
      <c r="F257" s="4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6"/>
      <c r="E258" s="46"/>
      <c r="F258" s="4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6"/>
      <c r="E259" s="46"/>
      <c r="F259" s="4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6"/>
      <c r="E260" s="46"/>
      <c r="F260" s="4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6"/>
      <c r="E261" s="46"/>
      <c r="F261" s="4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6"/>
      <c r="E262" s="46"/>
      <c r="F262" s="4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6"/>
      <c r="E263" s="46"/>
      <c r="F263" s="4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6"/>
      <c r="E264" s="46"/>
      <c r="F264" s="4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6"/>
      <c r="E265" s="46"/>
      <c r="F265" s="4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6"/>
      <c r="E266" s="46"/>
      <c r="F266" s="4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6"/>
      <c r="E267" s="46"/>
      <c r="F267" s="4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6"/>
      <c r="E268" s="46"/>
      <c r="F268" s="4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6"/>
      <c r="E269" s="46"/>
      <c r="F269" s="4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6"/>
      <c r="E270" s="46"/>
      <c r="F270" s="4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6"/>
      <c r="E271" s="46"/>
      <c r="F271" s="4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6"/>
      <c r="E272" s="46"/>
      <c r="F272" s="4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6"/>
      <c r="E273" s="46"/>
      <c r="F273" s="4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6"/>
      <c r="E274" s="46"/>
      <c r="F274" s="4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6"/>
      <c r="E275" s="46"/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6"/>
      <c r="E276" s="46"/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6"/>
      <c r="E277" s="46"/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6"/>
      <c r="E278" s="46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6"/>
      <c r="E279" s="46"/>
      <c r="F279" s="4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6"/>
      <c r="E280" s="46"/>
      <c r="F280" s="4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6"/>
      <c r="E281" s="46"/>
      <c r="F281" s="4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6"/>
      <c r="E282" s="46"/>
      <c r="F282" s="4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6"/>
      <c r="E283" s="46"/>
      <c r="F283" s="4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6"/>
      <c r="E284" s="46"/>
      <c r="F284" s="4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6"/>
      <c r="E285" s="46"/>
      <c r="F285" s="4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6"/>
      <c r="E286" s="46"/>
      <c r="F286" s="4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6"/>
      <c r="E287" s="46"/>
      <c r="F287" s="4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6"/>
      <c r="E288" s="46"/>
      <c r="F288" s="4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6"/>
      <c r="E289" s="46"/>
      <c r="F289" s="4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6"/>
      <c r="E290" s="46"/>
      <c r="F290" s="4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6"/>
      <c r="E291" s="46"/>
      <c r="F291" s="4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6"/>
      <c r="E292" s="46"/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6"/>
      <c r="E293" s="46"/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6"/>
      <c r="E294" s="46"/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6"/>
      <c r="E295" s="46"/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6"/>
      <c r="E296" s="46"/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6"/>
      <c r="E297" s="46"/>
      <c r="F297" s="4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6"/>
      <c r="E298" s="46"/>
      <c r="F298" s="4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6"/>
      <c r="E299" s="46"/>
      <c r="F299" s="4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6"/>
      <c r="E300" s="46"/>
      <c r="F300" s="4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6"/>
      <c r="E301" s="46"/>
      <c r="F301" s="4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6"/>
      <c r="E302" s="46"/>
      <c r="F302" s="4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6"/>
      <c r="E303" s="46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6"/>
      <c r="E304" s="46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6"/>
      <c r="E305" s="46"/>
      <c r="F305" s="4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6"/>
      <c r="E306" s="46"/>
      <c r="F306" s="4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6"/>
      <c r="E307" s="46"/>
      <c r="F307" s="4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6"/>
      <c r="E308" s="46"/>
      <c r="F308" s="4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6"/>
      <c r="E309" s="46"/>
      <c r="F309" s="4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6"/>
      <c r="E310" s="46"/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6"/>
      <c r="E311" s="46"/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6"/>
      <c r="E312" s="46"/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6"/>
      <c r="E313" s="46"/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6"/>
      <c r="E314" s="46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6"/>
      <c r="E315" s="46"/>
      <c r="F315" s="4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6"/>
      <c r="E316" s="46"/>
      <c r="F316" s="4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6"/>
      <c r="E317" s="46"/>
      <c r="F317" s="4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6"/>
      <c r="E318" s="46"/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6"/>
      <c r="E319" s="46"/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6"/>
      <c r="E320" s="46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6"/>
      <c r="E321" s="46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6"/>
      <c r="E322" s="46"/>
      <c r="F322" s="4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6"/>
      <c r="E323" s="46"/>
      <c r="F323" s="4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6"/>
      <c r="E324" s="46"/>
      <c r="F324" s="4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6"/>
      <c r="E325" s="46"/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6"/>
      <c r="E326" s="46"/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6"/>
      <c r="E327" s="46"/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6"/>
      <c r="E328" s="46"/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6"/>
      <c r="E329" s="46"/>
      <c r="F329" s="4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6"/>
      <c r="E330" s="46"/>
      <c r="F330" s="4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6"/>
      <c r="E331" s="46"/>
      <c r="F331" s="4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6"/>
      <c r="E332" s="46"/>
      <c r="F332" s="4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6"/>
      <c r="E333" s="46"/>
      <c r="F333" s="4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6"/>
      <c r="E334" s="46"/>
      <c r="F334" s="4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6"/>
      <c r="E335" s="46"/>
      <c r="F335" s="4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6"/>
      <c r="E336" s="46"/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6"/>
      <c r="E337" s="46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6"/>
      <c r="E338" s="46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6"/>
      <c r="E339" s="46"/>
      <c r="F339" s="4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6"/>
      <c r="E340" s="46"/>
      <c r="F340" s="4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6"/>
      <c r="E341" s="46"/>
      <c r="F341" s="4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6"/>
      <c r="E342" s="46"/>
      <c r="F342" s="4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6"/>
      <c r="E343" s="46"/>
      <c r="F343" s="4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6"/>
      <c r="E344" s="46"/>
      <c r="F344" s="4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6"/>
      <c r="E345" s="46"/>
      <c r="F345" s="4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6"/>
      <c r="E346" s="46"/>
      <c r="F346" s="4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6"/>
      <c r="E347" s="46"/>
      <c r="F347" s="4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6"/>
      <c r="E348" s="46"/>
      <c r="F348" s="4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6"/>
      <c r="E349" s="46"/>
      <c r="F349" s="4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6"/>
      <c r="E350" s="46"/>
      <c r="F350" s="4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6"/>
      <c r="E351" s="46"/>
      <c r="F351" s="4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6"/>
      <c r="E352" s="46"/>
      <c r="F352" s="4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6"/>
      <c r="E353" s="46"/>
      <c r="F353" s="4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6"/>
      <c r="E354" s="46"/>
      <c r="F354" s="4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6"/>
      <c r="E355" s="46"/>
      <c r="F355" s="4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6"/>
      <c r="E356" s="46"/>
      <c r="F356" s="4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6"/>
      <c r="E357" s="46"/>
      <c r="F357" s="4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6"/>
      <c r="E358" s="46"/>
      <c r="F358" s="4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6"/>
      <c r="E359" s="46"/>
      <c r="F359" s="4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6"/>
      <c r="E360" s="46"/>
      <c r="F360" s="4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6"/>
      <c r="E361" s="46"/>
      <c r="F361" s="4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6"/>
      <c r="E362" s="46"/>
      <c r="F362" s="4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6"/>
      <c r="E363" s="46"/>
      <c r="F363" s="4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6"/>
      <c r="E364" s="46"/>
      <c r="F364" s="4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6"/>
      <c r="E365" s="46"/>
      <c r="F365" s="4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6"/>
      <c r="E366" s="46"/>
      <c r="F366" s="4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6"/>
      <c r="E367" s="46"/>
      <c r="F367" s="4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6"/>
      <c r="E368" s="46"/>
      <c r="F368" s="4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6"/>
      <c r="E369" s="46"/>
      <c r="F369" s="4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6"/>
      <c r="E370" s="46"/>
      <c r="F370" s="4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6"/>
      <c r="E371" s="46"/>
      <c r="F371" s="4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6"/>
      <c r="E372" s="46"/>
      <c r="F372" s="4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6"/>
      <c r="E373" s="46"/>
      <c r="F373" s="4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6"/>
      <c r="E374" s="46"/>
      <c r="F374" s="4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6"/>
      <c r="E375" s="46"/>
      <c r="F375" s="4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6"/>
      <c r="E376" s="46"/>
      <c r="F376" s="4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6"/>
      <c r="E377" s="46"/>
      <c r="F377" s="4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6"/>
      <c r="E378" s="46"/>
      <c r="F378" s="4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6"/>
      <c r="E379" s="46"/>
      <c r="F379" s="4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6"/>
      <c r="E380" s="46"/>
      <c r="F380" s="4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6"/>
      <c r="E381" s="46"/>
      <c r="F381" s="4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6"/>
      <c r="E382" s="46"/>
      <c r="F382" s="4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6"/>
      <c r="E383" s="46"/>
      <c r="F383" s="4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6"/>
      <c r="E384" s="46"/>
      <c r="F384" s="4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6"/>
      <c r="E385" s="46"/>
      <c r="F385" s="4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6"/>
      <c r="E386" s="46"/>
      <c r="F386" s="4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6"/>
      <c r="E387" s="46"/>
      <c r="F387" s="4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6"/>
      <c r="E388" s="46"/>
      <c r="F388" s="4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6"/>
      <c r="E389" s="46"/>
      <c r="F389" s="4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6"/>
      <c r="E390" s="46"/>
      <c r="F390" s="4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6"/>
      <c r="E391" s="46"/>
      <c r="F391" s="4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6"/>
      <c r="E392" s="46"/>
      <c r="F392" s="4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6"/>
      <c r="E393" s="46"/>
      <c r="F393" s="4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6"/>
      <c r="E394" s="46"/>
      <c r="F394" s="4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6"/>
      <c r="E395" s="46"/>
      <c r="F395" s="4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6"/>
      <c r="E396" s="46"/>
      <c r="F396" s="4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6"/>
      <c r="E397" s="46"/>
      <c r="F397" s="4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6"/>
      <c r="E398" s="46"/>
      <c r="F398" s="4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6"/>
      <c r="E399" s="46"/>
      <c r="F399" s="4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6"/>
      <c r="E400" s="46"/>
      <c r="F400" s="4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6"/>
      <c r="E401" s="46"/>
      <c r="F401" s="4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6"/>
      <c r="E402" s="46"/>
      <c r="F402" s="4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6"/>
      <c r="E403" s="46"/>
      <c r="F403" s="4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6"/>
      <c r="E404" s="46"/>
      <c r="F404" s="4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6"/>
      <c r="E405" s="46"/>
      <c r="F405" s="4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6"/>
      <c r="E406" s="46"/>
      <c r="F406" s="4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6"/>
      <c r="E407" s="46"/>
      <c r="F407" s="4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6"/>
      <c r="E408" s="46"/>
      <c r="F408" s="4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6"/>
      <c r="E409" s="46"/>
      <c r="F409" s="4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6"/>
      <c r="E410" s="46"/>
      <c r="F410" s="4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6"/>
      <c r="E411" s="46"/>
      <c r="F411" s="4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6"/>
      <c r="E412" s="46"/>
      <c r="F412" s="4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6"/>
      <c r="E413" s="46"/>
      <c r="F413" s="4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6"/>
      <c r="E414" s="46"/>
      <c r="F414" s="4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6"/>
      <c r="E415" s="46"/>
      <c r="F415" s="4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6"/>
      <c r="E416" s="46"/>
      <c r="F416" s="4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6"/>
      <c r="E417" s="46"/>
      <c r="F417" s="4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6"/>
      <c r="E418" s="46"/>
      <c r="F418" s="4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6"/>
      <c r="E419" s="46"/>
      <c r="F419" s="4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6"/>
      <c r="E420" s="46"/>
      <c r="F420" s="4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6"/>
      <c r="E421" s="46"/>
      <c r="F421" s="4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6"/>
      <c r="E422" s="46"/>
      <c r="F422" s="4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6"/>
      <c r="E423" s="46"/>
      <c r="F423" s="4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6"/>
      <c r="E424" s="46"/>
      <c r="F424" s="4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6"/>
      <c r="E425" s="46"/>
      <c r="F425" s="4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6"/>
      <c r="E426" s="46"/>
      <c r="F426" s="4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6"/>
      <c r="E427" s="46"/>
      <c r="F427" s="4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6"/>
      <c r="E428" s="46"/>
      <c r="F428" s="4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6"/>
      <c r="E429" s="46"/>
      <c r="F429" s="4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6"/>
      <c r="E430" s="46"/>
      <c r="F430" s="4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6"/>
      <c r="E431" s="46"/>
      <c r="F431" s="4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6"/>
      <c r="E432" s="46"/>
      <c r="F432" s="4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6"/>
      <c r="E433" s="46"/>
      <c r="F433" s="4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6"/>
      <c r="E434" s="46"/>
      <c r="F434" s="4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6"/>
      <c r="E435" s="46"/>
      <c r="F435" s="4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6"/>
      <c r="E436" s="46"/>
      <c r="F436" s="4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6"/>
      <c r="E437" s="46"/>
      <c r="F437" s="4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6"/>
      <c r="E438" s="46"/>
      <c r="F438" s="4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6"/>
      <c r="E439" s="46"/>
      <c r="F439" s="4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6"/>
      <c r="E440" s="46"/>
      <c r="F440" s="4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6"/>
      <c r="E441" s="46"/>
      <c r="F441" s="4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6"/>
      <c r="E442" s="46"/>
      <c r="F442" s="4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6"/>
      <c r="E443" s="46"/>
      <c r="F443" s="4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6"/>
      <c r="E444" s="46"/>
      <c r="F444" s="4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6"/>
      <c r="E445" s="46"/>
      <c r="F445" s="4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6"/>
      <c r="E446" s="46"/>
      <c r="F446" s="4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6"/>
      <c r="E447" s="46"/>
      <c r="F447" s="4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6"/>
      <c r="E448" s="46"/>
      <c r="F448" s="4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6"/>
      <c r="E449" s="46"/>
      <c r="F449" s="4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6"/>
      <c r="E450" s="46"/>
      <c r="F450" s="4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6"/>
      <c r="E451" s="46"/>
      <c r="F451" s="4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6"/>
      <c r="E452" s="46"/>
      <c r="F452" s="4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6"/>
      <c r="E453" s="46"/>
      <c r="F453" s="4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6"/>
      <c r="E454" s="46"/>
      <c r="F454" s="4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6"/>
      <c r="E455" s="46"/>
      <c r="F455" s="4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6"/>
      <c r="E456" s="46"/>
      <c r="F456" s="4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6"/>
      <c r="E457" s="46"/>
      <c r="F457" s="4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6"/>
      <c r="E458" s="46"/>
      <c r="F458" s="4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6"/>
      <c r="E459" s="46"/>
      <c r="F459" s="4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6"/>
      <c r="E460" s="46"/>
      <c r="F460" s="4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6"/>
      <c r="E461" s="46"/>
      <c r="F461" s="4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6"/>
      <c r="E462" s="46"/>
      <c r="F462" s="4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6"/>
      <c r="E463" s="46"/>
      <c r="F463" s="4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6"/>
      <c r="E464" s="46"/>
      <c r="F464" s="4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6"/>
      <c r="E465" s="46"/>
      <c r="F465" s="4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6"/>
      <c r="E466" s="46"/>
      <c r="F466" s="4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6"/>
      <c r="E467" s="46"/>
      <c r="F467" s="4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6"/>
      <c r="E468" s="46"/>
      <c r="F468" s="4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6"/>
      <c r="E469" s="46"/>
      <c r="F469" s="4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6"/>
      <c r="E470" s="46"/>
      <c r="F470" s="4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6"/>
      <c r="E471" s="46"/>
      <c r="F471" s="4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6"/>
      <c r="E472" s="46"/>
      <c r="F472" s="4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6"/>
      <c r="E473" s="46"/>
      <c r="F473" s="4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6"/>
      <c r="E474" s="46"/>
      <c r="F474" s="4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6"/>
      <c r="E475" s="46"/>
      <c r="F475" s="4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6"/>
      <c r="E476" s="46"/>
      <c r="F476" s="4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6"/>
      <c r="E477" s="46"/>
      <c r="F477" s="4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6"/>
      <c r="E478" s="46"/>
      <c r="F478" s="4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6"/>
      <c r="E479" s="46"/>
      <c r="F479" s="4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6"/>
      <c r="E480" s="46"/>
      <c r="F480" s="4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6"/>
      <c r="E481" s="46"/>
      <c r="F481" s="4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6"/>
      <c r="E482" s="46"/>
      <c r="F482" s="4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6"/>
      <c r="E483" s="46"/>
      <c r="F483" s="4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6"/>
      <c r="E484" s="46"/>
      <c r="F484" s="4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6"/>
      <c r="E485" s="46"/>
      <c r="F485" s="4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6"/>
      <c r="E486" s="46"/>
      <c r="F486" s="4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6"/>
      <c r="E487" s="46"/>
      <c r="F487" s="4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6"/>
      <c r="E488" s="46"/>
      <c r="F488" s="4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6"/>
      <c r="E489" s="46"/>
      <c r="F489" s="4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6"/>
      <c r="E490" s="46"/>
      <c r="F490" s="4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6"/>
      <c r="E491" s="46"/>
      <c r="F491" s="4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6"/>
      <c r="E492" s="46"/>
      <c r="F492" s="4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6"/>
      <c r="E493" s="46"/>
      <c r="F493" s="4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6"/>
      <c r="E494" s="46"/>
      <c r="F494" s="4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6"/>
      <c r="E495" s="46"/>
      <c r="F495" s="4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6"/>
      <c r="E496" s="46"/>
      <c r="F496" s="4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6"/>
      <c r="E497" s="46"/>
      <c r="F497" s="4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6"/>
      <c r="E498" s="46"/>
      <c r="F498" s="4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6"/>
      <c r="E499" s="46"/>
      <c r="F499" s="4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6"/>
      <c r="E500" s="46"/>
      <c r="F500" s="4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6"/>
      <c r="E501" s="46"/>
      <c r="F501" s="4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6"/>
      <c r="E502" s="46"/>
      <c r="F502" s="4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6"/>
      <c r="E503" s="46"/>
      <c r="F503" s="4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6"/>
      <c r="E504" s="46"/>
      <c r="F504" s="4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6"/>
      <c r="E505" s="46"/>
      <c r="F505" s="4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6"/>
      <c r="E506" s="46"/>
      <c r="F506" s="4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6"/>
      <c r="E507" s="46"/>
      <c r="F507" s="4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6"/>
      <c r="E508" s="46"/>
      <c r="F508" s="4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6"/>
      <c r="E509" s="46"/>
      <c r="F509" s="4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6"/>
      <c r="E510" s="46"/>
      <c r="F510" s="4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6"/>
      <c r="E511" s="46"/>
      <c r="F511" s="4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6"/>
      <c r="E512" s="46"/>
      <c r="F512" s="4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6"/>
      <c r="E513" s="46"/>
      <c r="F513" s="4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6"/>
      <c r="E514" s="46"/>
      <c r="F514" s="4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6"/>
      <c r="E515" s="46"/>
      <c r="F515" s="4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6"/>
      <c r="E516" s="46"/>
      <c r="F516" s="4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6"/>
      <c r="E517" s="46"/>
      <c r="F517" s="4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6"/>
      <c r="E518" s="46"/>
      <c r="F518" s="4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6"/>
      <c r="E519" s="46"/>
      <c r="F519" s="4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6"/>
      <c r="E520" s="46"/>
      <c r="F520" s="4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6"/>
      <c r="E521" s="46"/>
      <c r="F521" s="4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6"/>
      <c r="E522" s="46"/>
      <c r="F522" s="4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6"/>
      <c r="E523" s="46"/>
      <c r="F523" s="4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6"/>
      <c r="E524" s="46"/>
      <c r="F524" s="4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6"/>
      <c r="E525" s="46"/>
      <c r="F525" s="4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6"/>
      <c r="E526" s="46"/>
      <c r="F526" s="4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6"/>
      <c r="E527" s="46"/>
      <c r="F527" s="4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6"/>
      <c r="E528" s="46"/>
      <c r="F528" s="4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6"/>
      <c r="E529" s="46"/>
      <c r="F529" s="4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6"/>
      <c r="E530" s="46"/>
      <c r="F530" s="4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6"/>
      <c r="E531" s="46"/>
      <c r="F531" s="4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6"/>
      <c r="E532" s="46"/>
      <c r="F532" s="4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6"/>
      <c r="E533" s="46"/>
      <c r="F533" s="4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6"/>
      <c r="E534" s="46"/>
      <c r="F534" s="4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6"/>
      <c r="E535" s="46"/>
      <c r="F535" s="4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6"/>
      <c r="E536" s="46"/>
      <c r="F536" s="4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6"/>
      <c r="E537" s="46"/>
      <c r="F537" s="4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6"/>
      <c r="E538" s="46"/>
      <c r="F538" s="4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6"/>
      <c r="E539" s="46"/>
      <c r="F539" s="4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6"/>
      <c r="E540" s="46"/>
      <c r="F540" s="4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6"/>
      <c r="E541" s="46"/>
      <c r="F541" s="4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6"/>
      <c r="E542" s="46"/>
      <c r="F542" s="4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6"/>
      <c r="E543" s="46"/>
      <c r="F543" s="4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6"/>
      <c r="E544" s="46"/>
      <c r="F544" s="4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6"/>
      <c r="E545" s="46"/>
      <c r="F545" s="4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6"/>
      <c r="E546" s="46"/>
      <c r="F546" s="4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6"/>
      <c r="E547" s="46"/>
      <c r="F547" s="4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6"/>
      <c r="E548" s="46"/>
      <c r="F548" s="4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6"/>
      <c r="E549" s="46"/>
      <c r="F549" s="4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6"/>
      <c r="E550" s="46"/>
      <c r="F550" s="4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6"/>
      <c r="E551" s="46"/>
      <c r="F551" s="4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6"/>
      <c r="E552" s="46"/>
      <c r="F552" s="4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6"/>
      <c r="E553" s="46"/>
      <c r="F553" s="4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6"/>
      <c r="E554" s="46"/>
      <c r="F554" s="4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6"/>
      <c r="E555" s="46"/>
      <c r="F555" s="4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6"/>
      <c r="E556" s="46"/>
      <c r="F556" s="4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6"/>
      <c r="E557" s="46"/>
      <c r="F557" s="4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6"/>
      <c r="E558" s="46"/>
      <c r="F558" s="4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6"/>
      <c r="E559" s="46"/>
      <c r="F559" s="4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6"/>
      <c r="E560" s="46"/>
      <c r="F560" s="4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6"/>
      <c r="E561" s="46"/>
      <c r="F561" s="4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6"/>
      <c r="E562" s="46"/>
      <c r="F562" s="4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6"/>
      <c r="E563" s="46"/>
      <c r="F563" s="4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6"/>
      <c r="E564" s="46"/>
      <c r="F564" s="4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6"/>
      <c r="E565" s="46"/>
      <c r="F565" s="4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6"/>
      <c r="E566" s="46"/>
      <c r="F566" s="4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6"/>
      <c r="E567" s="46"/>
      <c r="F567" s="4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6"/>
      <c r="E568" s="46"/>
      <c r="F568" s="4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6"/>
      <c r="E569" s="46"/>
      <c r="F569" s="4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6"/>
      <c r="E570" s="46"/>
      <c r="F570" s="4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6"/>
      <c r="E571" s="46"/>
      <c r="F571" s="4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6"/>
      <c r="E572" s="46"/>
      <c r="F572" s="4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6"/>
      <c r="E573" s="46"/>
      <c r="F573" s="4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6"/>
      <c r="E574" s="46"/>
      <c r="F574" s="4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6"/>
      <c r="E575" s="46"/>
      <c r="F575" s="4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6"/>
      <c r="E576" s="46"/>
      <c r="F576" s="4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6"/>
      <c r="E577" s="46"/>
      <c r="F577" s="4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6"/>
      <c r="E578" s="46"/>
      <c r="F578" s="4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6"/>
      <c r="E579" s="46"/>
      <c r="F579" s="4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6"/>
      <c r="E580" s="46"/>
      <c r="F580" s="4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6"/>
      <c r="E581" s="46"/>
      <c r="F581" s="4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6"/>
      <c r="E582" s="46"/>
      <c r="F582" s="4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6"/>
      <c r="E583" s="46"/>
      <c r="F583" s="4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6"/>
      <c r="E584" s="46"/>
      <c r="F584" s="4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6"/>
      <c r="E585" s="46"/>
      <c r="F585" s="4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6"/>
      <c r="E586" s="46"/>
      <c r="F586" s="4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6"/>
      <c r="E587" s="46"/>
      <c r="F587" s="4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6"/>
      <c r="E588" s="46"/>
      <c r="F588" s="4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6"/>
      <c r="E589" s="46"/>
      <c r="F589" s="4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6"/>
      <c r="E590" s="46"/>
      <c r="F590" s="4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6"/>
      <c r="E591" s="46"/>
      <c r="F591" s="4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6"/>
      <c r="E592" s="46"/>
      <c r="F592" s="4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6"/>
      <c r="E593" s="46"/>
      <c r="F593" s="4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6"/>
      <c r="E594" s="46"/>
      <c r="F594" s="4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6"/>
      <c r="E595" s="46"/>
      <c r="F595" s="4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6"/>
      <c r="E596" s="46"/>
      <c r="F596" s="4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6"/>
      <c r="E597" s="46"/>
      <c r="F597" s="4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6"/>
      <c r="E598" s="46"/>
      <c r="F598" s="4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6"/>
      <c r="E599" s="46"/>
      <c r="F599" s="4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6"/>
      <c r="E600" s="46"/>
      <c r="F600" s="4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6"/>
      <c r="E601" s="46"/>
      <c r="F601" s="4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6"/>
      <c r="E602" s="46"/>
      <c r="F602" s="4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6"/>
      <c r="E603" s="46"/>
      <c r="F603" s="4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6"/>
      <c r="E604" s="46"/>
      <c r="F604" s="4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6"/>
      <c r="E605" s="46"/>
      <c r="F605" s="4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6"/>
      <c r="E606" s="46"/>
      <c r="F606" s="4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6"/>
      <c r="E607" s="46"/>
      <c r="F607" s="4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6"/>
      <c r="E608" s="46"/>
      <c r="F608" s="4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6"/>
      <c r="E609" s="46"/>
      <c r="F609" s="4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6"/>
      <c r="E610" s="46"/>
      <c r="F610" s="4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6"/>
      <c r="E611" s="46"/>
      <c r="F611" s="4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6"/>
      <c r="E612" s="46"/>
      <c r="F612" s="4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6"/>
      <c r="E613" s="46"/>
      <c r="F613" s="4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6"/>
      <c r="E614" s="46"/>
      <c r="F614" s="4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6"/>
      <c r="E615" s="46"/>
      <c r="F615" s="4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6"/>
      <c r="E616" s="46"/>
      <c r="F616" s="4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6"/>
      <c r="E617" s="46"/>
      <c r="F617" s="4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6"/>
      <c r="E618" s="46"/>
      <c r="F618" s="4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6"/>
      <c r="E619" s="46"/>
      <c r="F619" s="4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6"/>
      <c r="E620" s="46"/>
      <c r="F620" s="4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6"/>
      <c r="E621" s="46"/>
      <c r="F621" s="4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6"/>
      <c r="E622" s="46"/>
      <c r="F622" s="4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6"/>
      <c r="E623" s="46"/>
      <c r="F623" s="4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6"/>
      <c r="E624" s="46"/>
      <c r="F624" s="4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6"/>
      <c r="E625" s="46"/>
      <c r="F625" s="4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6"/>
      <c r="E626" s="46"/>
      <c r="F626" s="4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6"/>
      <c r="E627" s="46"/>
      <c r="F627" s="4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6"/>
      <c r="E628" s="46"/>
      <c r="F628" s="4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6"/>
      <c r="E629" s="46"/>
      <c r="F629" s="4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6"/>
      <c r="E630" s="46"/>
      <c r="F630" s="4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6"/>
      <c r="E631" s="46"/>
      <c r="F631" s="4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6"/>
      <c r="E632" s="46"/>
      <c r="F632" s="4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6"/>
      <c r="E633" s="46"/>
      <c r="F633" s="4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6"/>
      <c r="E634" s="46"/>
      <c r="F634" s="4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6"/>
      <c r="E635" s="46"/>
      <c r="F635" s="4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6"/>
      <c r="E636" s="46"/>
      <c r="F636" s="4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6"/>
      <c r="E637" s="46"/>
      <c r="F637" s="4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6"/>
      <c r="E638" s="46"/>
      <c r="F638" s="4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6"/>
      <c r="E639" s="46"/>
      <c r="F639" s="4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6"/>
      <c r="E640" s="46"/>
      <c r="F640" s="4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6"/>
      <c r="E641" s="46"/>
      <c r="F641" s="4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6"/>
      <c r="E642" s="46"/>
      <c r="F642" s="4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6"/>
      <c r="E643" s="46"/>
      <c r="F643" s="4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6"/>
      <c r="E644" s="46"/>
      <c r="F644" s="4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6"/>
      <c r="E645" s="46"/>
      <c r="F645" s="4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6"/>
      <c r="E646" s="46"/>
      <c r="F646" s="4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6"/>
      <c r="E647" s="46"/>
      <c r="F647" s="4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6"/>
      <c r="E648" s="46"/>
      <c r="F648" s="4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6"/>
      <c r="E649" s="46"/>
      <c r="F649" s="4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6"/>
      <c r="E650" s="46"/>
      <c r="F650" s="4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6"/>
      <c r="E651" s="46"/>
      <c r="F651" s="4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6"/>
      <c r="E652" s="46"/>
      <c r="F652" s="4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6"/>
      <c r="E653" s="46"/>
      <c r="F653" s="4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6"/>
      <c r="E654" s="46"/>
      <c r="F654" s="4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6"/>
      <c r="E655" s="46"/>
      <c r="F655" s="4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6"/>
      <c r="E656" s="46"/>
      <c r="F656" s="4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6"/>
      <c r="E657" s="46"/>
      <c r="F657" s="4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6"/>
      <c r="E658" s="46"/>
      <c r="F658" s="4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6"/>
      <c r="E659" s="46"/>
      <c r="F659" s="4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6"/>
      <c r="E660" s="46"/>
      <c r="F660" s="4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6"/>
      <c r="E661" s="46"/>
      <c r="F661" s="4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6"/>
      <c r="E662" s="46"/>
      <c r="F662" s="4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6"/>
      <c r="E663" s="46"/>
      <c r="F663" s="4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6"/>
      <c r="E664" s="46"/>
      <c r="F664" s="4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6"/>
      <c r="E665" s="46"/>
      <c r="F665" s="4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6"/>
      <c r="E666" s="46"/>
      <c r="F666" s="4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6"/>
      <c r="E667" s="46"/>
      <c r="F667" s="4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6"/>
      <c r="E668" s="46"/>
      <c r="F668" s="4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6"/>
      <c r="E669" s="46"/>
      <c r="F669" s="4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6"/>
      <c r="E670" s="46"/>
      <c r="F670" s="4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6"/>
      <c r="E671" s="46"/>
      <c r="F671" s="4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6"/>
      <c r="E672" s="46"/>
      <c r="F672" s="4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6"/>
      <c r="E673" s="46"/>
      <c r="F673" s="4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6"/>
      <c r="E674" s="46"/>
      <c r="F674" s="4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6"/>
      <c r="E675" s="46"/>
      <c r="F675" s="4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6"/>
      <c r="E676" s="46"/>
      <c r="F676" s="4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6"/>
      <c r="E677" s="46"/>
      <c r="F677" s="4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6"/>
      <c r="E678" s="46"/>
      <c r="F678" s="4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6"/>
      <c r="E679" s="46"/>
      <c r="F679" s="4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6"/>
      <c r="E680" s="46"/>
      <c r="F680" s="4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6"/>
      <c r="E681" s="46"/>
      <c r="F681" s="4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6"/>
      <c r="E682" s="46"/>
      <c r="F682" s="4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6"/>
      <c r="E683" s="46"/>
      <c r="F683" s="4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6"/>
      <c r="E684" s="46"/>
      <c r="F684" s="4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6"/>
      <c r="E685" s="46"/>
      <c r="F685" s="4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6"/>
      <c r="E686" s="46"/>
      <c r="F686" s="4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6"/>
      <c r="E687" s="46"/>
      <c r="F687" s="4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6"/>
      <c r="E688" s="46"/>
      <c r="F688" s="4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6"/>
      <c r="E689" s="46"/>
      <c r="F689" s="4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6"/>
      <c r="E690" s="46"/>
      <c r="F690" s="4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6"/>
      <c r="E691" s="46"/>
      <c r="F691" s="4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6"/>
      <c r="E692" s="46"/>
      <c r="F692" s="4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6"/>
      <c r="E693" s="46"/>
      <c r="F693" s="4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6"/>
      <c r="E694" s="46"/>
      <c r="F694" s="4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6"/>
      <c r="E695" s="46"/>
      <c r="F695" s="4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6"/>
      <c r="E696" s="46"/>
      <c r="F696" s="4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6"/>
      <c r="E697" s="46"/>
      <c r="F697" s="4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6"/>
      <c r="E698" s="46"/>
      <c r="F698" s="4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6"/>
      <c r="E699" s="46"/>
      <c r="F699" s="4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6"/>
      <c r="E700" s="46"/>
      <c r="F700" s="4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6"/>
      <c r="E701" s="46"/>
      <c r="F701" s="4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6"/>
      <c r="E702" s="46"/>
      <c r="F702" s="4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6"/>
      <c r="E703" s="46"/>
      <c r="F703" s="4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6"/>
      <c r="E704" s="46"/>
      <c r="F704" s="4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6"/>
      <c r="E705" s="46"/>
      <c r="F705" s="4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6"/>
      <c r="E706" s="46"/>
      <c r="F706" s="4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6"/>
      <c r="E707" s="46"/>
      <c r="F707" s="4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6"/>
      <c r="E708" s="46"/>
      <c r="F708" s="4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6"/>
      <c r="E709" s="46"/>
      <c r="F709" s="4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6"/>
      <c r="E710" s="46"/>
      <c r="F710" s="4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6"/>
      <c r="E711" s="46"/>
      <c r="F711" s="4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6"/>
      <c r="E712" s="46"/>
      <c r="F712" s="4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6"/>
      <c r="E713" s="46"/>
      <c r="F713" s="4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6"/>
      <c r="E714" s="46"/>
      <c r="F714" s="4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6"/>
      <c r="E715" s="46"/>
      <c r="F715" s="4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6"/>
      <c r="E716" s="46"/>
      <c r="F716" s="4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6"/>
      <c r="E717" s="46"/>
      <c r="F717" s="4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6"/>
      <c r="E718" s="46"/>
      <c r="F718" s="4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6"/>
      <c r="E719" s="46"/>
      <c r="F719" s="4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6"/>
      <c r="E720" s="46"/>
      <c r="F720" s="4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6"/>
      <c r="E721" s="46"/>
      <c r="F721" s="4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6"/>
      <c r="E722" s="46"/>
      <c r="F722" s="4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6"/>
      <c r="E723" s="46"/>
      <c r="F723" s="4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6"/>
      <c r="E724" s="46"/>
      <c r="F724" s="4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6"/>
      <c r="E725" s="46"/>
      <c r="F725" s="4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6"/>
      <c r="E726" s="46"/>
      <c r="F726" s="4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6"/>
      <c r="E727" s="46"/>
      <c r="F727" s="4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6"/>
      <c r="E728" s="46"/>
      <c r="F728" s="4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6"/>
      <c r="E729" s="46"/>
      <c r="F729" s="4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6"/>
      <c r="E730" s="46"/>
      <c r="F730" s="4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6"/>
      <c r="E731" s="46"/>
      <c r="F731" s="4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6"/>
      <c r="E732" s="46"/>
      <c r="F732" s="4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6"/>
      <c r="E733" s="46"/>
      <c r="F733" s="4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6"/>
      <c r="E734" s="46"/>
      <c r="F734" s="4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6"/>
      <c r="E735" s="46"/>
      <c r="F735" s="4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6"/>
      <c r="E736" s="46"/>
      <c r="F736" s="4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6"/>
      <c r="E737" s="46"/>
      <c r="F737" s="4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6"/>
      <c r="E738" s="46"/>
      <c r="F738" s="4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6"/>
      <c r="E739" s="46"/>
      <c r="F739" s="4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6"/>
      <c r="E740" s="46"/>
      <c r="F740" s="4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6"/>
      <c r="E741" s="46"/>
      <c r="F741" s="4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6"/>
      <c r="E742" s="46"/>
      <c r="F742" s="4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6"/>
      <c r="E743" s="46"/>
      <c r="F743" s="4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6"/>
      <c r="E744" s="46"/>
      <c r="F744" s="4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6"/>
      <c r="E745" s="46"/>
      <c r="F745" s="4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6"/>
      <c r="E746" s="46"/>
      <c r="F746" s="4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6"/>
      <c r="E747" s="46"/>
      <c r="F747" s="4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6"/>
      <c r="E748" s="46"/>
      <c r="F748" s="4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6"/>
      <c r="E749" s="46"/>
      <c r="F749" s="4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6"/>
      <c r="E750" s="46"/>
      <c r="F750" s="4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6"/>
      <c r="E751" s="46"/>
      <c r="F751" s="4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6"/>
      <c r="E752" s="46"/>
      <c r="F752" s="4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6"/>
      <c r="E753" s="46"/>
      <c r="F753" s="4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6"/>
      <c r="E754" s="46"/>
      <c r="F754" s="4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6"/>
      <c r="E755" s="46"/>
      <c r="F755" s="4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6"/>
      <c r="E756" s="46"/>
      <c r="F756" s="4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6"/>
      <c r="E757" s="46"/>
      <c r="F757" s="4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6"/>
      <c r="E758" s="46"/>
      <c r="F758" s="4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6"/>
      <c r="E759" s="46"/>
      <c r="F759" s="4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6"/>
      <c r="E760" s="46"/>
      <c r="F760" s="4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6"/>
      <c r="E761" s="46"/>
      <c r="F761" s="4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6"/>
      <c r="E762" s="46"/>
      <c r="F762" s="4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6"/>
      <c r="E763" s="46"/>
      <c r="F763" s="4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6"/>
      <c r="E764" s="46"/>
      <c r="F764" s="4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6"/>
      <c r="E765" s="46"/>
      <c r="F765" s="4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6"/>
      <c r="E766" s="46"/>
      <c r="F766" s="4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6"/>
      <c r="E767" s="46"/>
      <c r="F767" s="4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6"/>
      <c r="E768" s="46"/>
      <c r="F768" s="4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6"/>
      <c r="E769" s="46"/>
      <c r="F769" s="4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6"/>
      <c r="E770" s="46"/>
      <c r="F770" s="4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6"/>
      <c r="E771" s="46"/>
      <c r="F771" s="4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6"/>
      <c r="E772" s="46"/>
      <c r="F772" s="4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6"/>
      <c r="E773" s="46"/>
      <c r="F773" s="4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6"/>
      <c r="E774" s="46"/>
      <c r="F774" s="4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6"/>
      <c r="E775" s="46"/>
      <c r="F775" s="4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6"/>
      <c r="E776" s="46"/>
      <c r="F776" s="4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6"/>
      <c r="E777" s="46"/>
      <c r="F777" s="4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6"/>
      <c r="E778" s="46"/>
      <c r="F778" s="4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6"/>
      <c r="E779" s="46"/>
      <c r="F779" s="4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6"/>
      <c r="E780" s="46"/>
      <c r="F780" s="4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6"/>
      <c r="E781" s="46"/>
      <c r="F781" s="4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6"/>
      <c r="E782" s="46"/>
      <c r="F782" s="4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6"/>
      <c r="E783" s="46"/>
      <c r="F783" s="4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6"/>
      <c r="E784" s="46"/>
      <c r="F784" s="4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6"/>
      <c r="E785" s="46"/>
      <c r="F785" s="4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6"/>
      <c r="E786" s="46"/>
      <c r="F786" s="4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6"/>
      <c r="E787" s="46"/>
      <c r="F787" s="4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6"/>
      <c r="E788" s="46"/>
      <c r="F788" s="4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6"/>
      <c r="E789" s="46"/>
      <c r="F789" s="4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6"/>
      <c r="E790" s="46"/>
      <c r="F790" s="4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6"/>
      <c r="E791" s="46"/>
      <c r="F791" s="4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6"/>
      <c r="E792" s="46"/>
      <c r="F792" s="4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6"/>
      <c r="E793" s="46"/>
      <c r="F793" s="4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6"/>
      <c r="E794" s="46"/>
      <c r="F794" s="4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6"/>
      <c r="E795" s="46"/>
      <c r="F795" s="4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6"/>
      <c r="E796" s="46"/>
      <c r="F796" s="4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6"/>
      <c r="E797" s="46"/>
      <c r="F797" s="4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6"/>
      <c r="E798" s="46"/>
      <c r="F798" s="4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6"/>
      <c r="E799" s="46"/>
      <c r="F799" s="4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6"/>
      <c r="E800" s="46"/>
      <c r="F800" s="4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6"/>
      <c r="E801" s="46"/>
      <c r="F801" s="4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6"/>
      <c r="E802" s="46"/>
      <c r="F802" s="4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6"/>
      <c r="E803" s="46"/>
      <c r="F803" s="4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6"/>
      <c r="E804" s="46"/>
      <c r="F804" s="4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6"/>
      <c r="E805" s="46"/>
      <c r="F805" s="4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6"/>
      <c r="E806" s="46"/>
      <c r="F806" s="4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6"/>
      <c r="E807" s="46"/>
      <c r="F807" s="4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6"/>
      <c r="E808" s="46"/>
      <c r="F808" s="4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6"/>
      <c r="E809" s="46"/>
      <c r="F809" s="4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6"/>
      <c r="E810" s="46"/>
      <c r="F810" s="4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6"/>
      <c r="E811" s="46"/>
      <c r="F811" s="4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6"/>
      <c r="E812" s="46"/>
      <c r="F812" s="4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6"/>
      <c r="E813" s="46"/>
      <c r="F813" s="4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6"/>
      <c r="E814" s="46"/>
      <c r="F814" s="4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6"/>
      <c r="E815" s="46"/>
      <c r="F815" s="4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6"/>
      <c r="E816" s="46"/>
      <c r="F816" s="4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6"/>
      <c r="E817" s="46"/>
      <c r="F817" s="4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6"/>
      <c r="E818" s="46"/>
      <c r="F818" s="4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6"/>
      <c r="E819" s="46"/>
      <c r="F819" s="4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6"/>
      <c r="E820" s="46"/>
      <c r="F820" s="4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6"/>
      <c r="E821" s="46"/>
      <c r="F821" s="4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6"/>
      <c r="E822" s="46"/>
      <c r="F822" s="4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6"/>
      <c r="E823" s="46"/>
      <c r="F823" s="4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6"/>
      <c r="E824" s="46"/>
      <c r="F824" s="4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6"/>
      <c r="E825" s="46"/>
      <c r="F825" s="4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6"/>
      <c r="E826" s="46"/>
      <c r="F826" s="4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6"/>
      <c r="E827" s="46"/>
      <c r="F827" s="4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6"/>
      <c r="E828" s="46"/>
      <c r="F828" s="4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6"/>
      <c r="E829" s="46"/>
      <c r="F829" s="4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6"/>
      <c r="E830" s="46"/>
      <c r="F830" s="4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6"/>
      <c r="E831" s="46"/>
      <c r="F831" s="4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6"/>
      <c r="E832" s="46"/>
      <c r="F832" s="4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6"/>
      <c r="E833" s="46"/>
      <c r="F833" s="4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6"/>
      <c r="E834" s="46"/>
      <c r="F834" s="4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6"/>
      <c r="E835" s="46"/>
      <c r="F835" s="4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6"/>
      <c r="E836" s="46"/>
      <c r="F836" s="4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6"/>
      <c r="E837" s="46"/>
      <c r="F837" s="4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6"/>
      <c r="E838" s="46"/>
      <c r="F838" s="4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6"/>
      <c r="E839" s="46"/>
      <c r="F839" s="4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6"/>
      <c r="E840" s="46"/>
      <c r="F840" s="4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6"/>
      <c r="E841" s="46"/>
      <c r="F841" s="4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6"/>
      <c r="E842" s="46"/>
      <c r="F842" s="4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6"/>
      <c r="E843" s="46"/>
      <c r="F843" s="4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6"/>
      <c r="E844" s="46"/>
      <c r="F844" s="4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6"/>
      <c r="E845" s="46"/>
      <c r="F845" s="4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6"/>
      <c r="E846" s="46"/>
      <c r="F846" s="4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6"/>
      <c r="E847" s="46"/>
      <c r="F847" s="4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6"/>
      <c r="E848" s="46"/>
      <c r="F848" s="4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6"/>
      <c r="E849" s="46"/>
      <c r="F849" s="4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6"/>
      <c r="E850" s="46"/>
      <c r="F850" s="4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6"/>
      <c r="E851" s="46"/>
      <c r="F851" s="4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6"/>
      <c r="E852" s="46"/>
      <c r="F852" s="4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6"/>
      <c r="E853" s="46"/>
      <c r="F853" s="4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6"/>
      <c r="E854" s="46"/>
      <c r="F854" s="4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6"/>
      <c r="E855" s="46"/>
      <c r="F855" s="4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6"/>
      <c r="E856" s="46"/>
      <c r="F856" s="4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6"/>
      <c r="E857" s="46"/>
      <c r="F857" s="4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6"/>
      <c r="E858" s="46"/>
      <c r="F858" s="4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6"/>
      <c r="E859" s="46"/>
      <c r="F859" s="4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6"/>
      <c r="E860" s="46"/>
      <c r="F860" s="4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6"/>
      <c r="E861" s="46"/>
      <c r="F861" s="4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6"/>
      <c r="E862" s="46"/>
      <c r="F862" s="4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6"/>
      <c r="E863" s="46"/>
      <c r="F863" s="4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6"/>
      <c r="E864" s="46"/>
      <c r="F864" s="4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6"/>
      <c r="E865" s="46"/>
      <c r="F865" s="4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6"/>
      <c r="E866" s="46"/>
      <c r="F866" s="4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6"/>
      <c r="E867" s="46"/>
      <c r="F867" s="4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6"/>
      <c r="E868" s="46"/>
      <c r="F868" s="4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6"/>
      <c r="E869" s="46"/>
      <c r="F869" s="4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6"/>
      <c r="E870" s="46"/>
      <c r="F870" s="4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6"/>
      <c r="E871" s="46"/>
      <c r="F871" s="4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6"/>
      <c r="E872" s="46"/>
      <c r="F872" s="4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6"/>
      <c r="E873" s="46"/>
      <c r="F873" s="4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6"/>
      <c r="E874" s="46"/>
      <c r="F874" s="4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6"/>
      <c r="E875" s="46"/>
      <c r="F875" s="4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6"/>
      <c r="E876" s="46"/>
      <c r="F876" s="4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6"/>
      <c r="E877" s="46"/>
      <c r="F877" s="4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6"/>
      <c r="E878" s="46"/>
      <c r="F878" s="4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6"/>
      <c r="E879" s="46"/>
      <c r="F879" s="4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6"/>
      <c r="E880" s="46"/>
      <c r="F880" s="4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6"/>
      <c r="E881" s="46"/>
      <c r="F881" s="4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6"/>
      <c r="E882" s="46"/>
      <c r="F882" s="4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6"/>
      <c r="E883" s="46"/>
      <c r="F883" s="4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6"/>
      <c r="E884" s="46"/>
      <c r="F884" s="4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6"/>
      <c r="E885" s="46"/>
      <c r="F885" s="4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6"/>
      <c r="E886" s="46"/>
      <c r="F886" s="4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6"/>
      <c r="E887" s="46"/>
      <c r="F887" s="4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6"/>
      <c r="E888" s="46"/>
      <c r="F888" s="4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6"/>
      <c r="E889" s="46"/>
      <c r="F889" s="4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6"/>
      <c r="E890" s="46"/>
      <c r="F890" s="4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6"/>
      <c r="E891" s="46"/>
      <c r="F891" s="4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6"/>
      <c r="E892" s="46"/>
      <c r="F892" s="4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6"/>
      <c r="E893" s="46"/>
      <c r="F893" s="4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6"/>
      <c r="E894" s="46"/>
      <c r="F894" s="4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6"/>
      <c r="E895" s="46"/>
      <c r="F895" s="4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6"/>
      <c r="E896" s="46"/>
      <c r="F896" s="4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6"/>
      <c r="E897" s="46"/>
      <c r="F897" s="4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6"/>
      <c r="E898" s="46"/>
      <c r="F898" s="4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6"/>
      <c r="E899" s="46"/>
      <c r="F899" s="4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6"/>
      <c r="E900" s="46"/>
      <c r="F900" s="4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6"/>
      <c r="E901" s="46"/>
      <c r="F901" s="4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6"/>
      <c r="E902" s="46"/>
      <c r="F902" s="4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6"/>
      <c r="E903" s="46"/>
      <c r="F903" s="4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6"/>
      <c r="E904" s="46"/>
      <c r="F904" s="4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6"/>
      <c r="E905" s="46"/>
      <c r="F905" s="4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6"/>
      <c r="E906" s="46"/>
      <c r="F906" s="4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6"/>
      <c r="E907" s="46"/>
      <c r="F907" s="4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6"/>
      <c r="E908" s="46"/>
      <c r="F908" s="4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6"/>
      <c r="E909" s="46"/>
      <c r="F909" s="4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6"/>
      <c r="E910" s="46"/>
      <c r="F910" s="4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6"/>
      <c r="E911" s="46"/>
      <c r="F911" s="4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6"/>
      <c r="E912" s="46"/>
      <c r="F912" s="4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6"/>
      <c r="E913" s="46"/>
      <c r="F913" s="4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6"/>
      <c r="E914" s="46"/>
      <c r="F914" s="4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6"/>
      <c r="E915" s="46"/>
      <c r="F915" s="4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6"/>
      <c r="E916" s="46"/>
      <c r="F916" s="4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6"/>
      <c r="E917" s="46"/>
      <c r="F917" s="4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6"/>
      <c r="E918" s="46"/>
      <c r="F918" s="4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6"/>
      <c r="E919" s="46"/>
      <c r="F919" s="4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6"/>
      <c r="E920" s="46"/>
      <c r="F920" s="4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6"/>
      <c r="E921" s="46"/>
      <c r="F921" s="4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6"/>
      <c r="E922" s="46"/>
      <c r="F922" s="4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6"/>
      <c r="E923" s="46"/>
      <c r="F923" s="4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6"/>
      <c r="E924" s="46"/>
      <c r="F924" s="4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6"/>
      <c r="E925" s="46"/>
      <c r="F925" s="4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6"/>
      <c r="E926" s="46"/>
      <c r="F926" s="4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6"/>
      <c r="E927" s="46"/>
      <c r="F927" s="4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6"/>
      <c r="E928" s="46"/>
      <c r="F928" s="4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6"/>
      <c r="E929" s="46"/>
      <c r="F929" s="4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6"/>
      <c r="E930" s="46"/>
      <c r="F930" s="4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6"/>
      <c r="E931" s="46"/>
      <c r="F931" s="4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6"/>
      <c r="E932" s="46"/>
      <c r="F932" s="4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6"/>
      <c r="E933" s="46"/>
      <c r="F933" s="4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6"/>
      <c r="E934" s="46"/>
      <c r="F934" s="4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6"/>
      <c r="E935" s="46"/>
      <c r="F935" s="4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6"/>
      <c r="E936" s="46"/>
      <c r="F936" s="4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6"/>
      <c r="E937" s="46"/>
      <c r="F937" s="4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6"/>
      <c r="E938" s="46"/>
      <c r="F938" s="4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6"/>
      <c r="E939" s="46"/>
      <c r="F939" s="4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6"/>
      <c r="E940" s="46"/>
      <c r="F940" s="4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6"/>
      <c r="E941" s="46"/>
      <c r="F941" s="4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6"/>
      <c r="E942" s="46"/>
      <c r="F942" s="4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6"/>
      <c r="E943" s="46"/>
      <c r="F943" s="4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6"/>
      <c r="E944" s="46"/>
      <c r="F944" s="4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6"/>
      <c r="E945" s="46"/>
      <c r="F945" s="4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6"/>
      <c r="E946" s="46"/>
      <c r="F946" s="4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6"/>
      <c r="E947" s="46"/>
      <c r="F947" s="4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6"/>
      <c r="E948" s="46"/>
      <c r="F948" s="4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6"/>
      <c r="E949" s="46"/>
      <c r="F949" s="4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6"/>
      <c r="E950" s="46"/>
      <c r="F950" s="4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6"/>
      <c r="E951" s="46"/>
      <c r="F951" s="4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6"/>
      <c r="E952" s="46"/>
      <c r="F952" s="4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6"/>
      <c r="E953" s="46"/>
      <c r="F953" s="4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6"/>
      <c r="E954" s="46"/>
      <c r="F954" s="4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6"/>
      <c r="E955" s="46"/>
      <c r="F955" s="4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6"/>
      <c r="E956" s="46"/>
      <c r="F956" s="4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6"/>
      <c r="E957" s="46"/>
      <c r="F957" s="4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6"/>
      <c r="E958" s="46"/>
      <c r="F958" s="4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6"/>
      <c r="E959" s="46"/>
      <c r="F959" s="4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6"/>
      <c r="E960" s="46"/>
      <c r="F960" s="4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6"/>
      <c r="E961" s="46"/>
      <c r="F961" s="4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6"/>
      <c r="E962" s="46"/>
      <c r="F962" s="4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6"/>
      <c r="E963" s="46"/>
      <c r="F963" s="4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6"/>
      <c r="E964" s="46"/>
      <c r="F964" s="4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6"/>
      <c r="E965" s="46"/>
      <c r="F965" s="4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6"/>
      <c r="E966" s="46"/>
      <c r="F966" s="4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6"/>
      <c r="E967" s="46"/>
      <c r="F967" s="4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6"/>
      <c r="E968" s="46"/>
      <c r="F968" s="4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6"/>
      <c r="E969" s="46"/>
      <c r="F969" s="4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6"/>
      <c r="E970" s="46"/>
      <c r="F970" s="4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6"/>
      <c r="E971" s="46"/>
      <c r="F971" s="4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6"/>
      <c r="E972" s="46"/>
      <c r="F972" s="4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6"/>
      <c r="E973" s="46"/>
      <c r="F973" s="4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6"/>
      <c r="E974" s="46"/>
      <c r="F974" s="4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6"/>
      <c r="E975" s="46"/>
      <c r="F975" s="4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6"/>
      <c r="E976" s="46"/>
      <c r="F976" s="4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6"/>
      <c r="E977" s="46"/>
      <c r="F977" s="4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6"/>
      <c r="E978" s="46"/>
      <c r="F978" s="4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6"/>
      <c r="E979" s="46"/>
      <c r="F979" s="4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6"/>
      <c r="E980" s="46"/>
      <c r="F980" s="4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6"/>
      <c r="E981" s="46"/>
      <c r="F981" s="4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6"/>
      <c r="E982" s="46"/>
      <c r="F982" s="4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6"/>
      <c r="E983" s="46"/>
      <c r="F983" s="4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6"/>
      <c r="E984" s="46"/>
      <c r="F984" s="4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6"/>
      <c r="E985" s="46"/>
      <c r="F985" s="4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6"/>
      <c r="E986" s="46"/>
      <c r="F986" s="4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6"/>
      <c r="E987" s="46"/>
      <c r="F987" s="4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6"/>
      <c r="E988" s="46"/>
      <c r="F988" s="4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6"/>
      <c r="E989" s="46"/>
      <c r="F989" s="4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6"/>
      <c r="E990" s="46"/>
      <c r="F990" s="4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6"/>
      <c r="E991" s="46"/>
      <c r="F991" s="4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6"/>
      <c r="E992" s="46"/>
      <c r="F992" s="4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6"/>
      <c r="E993" s="46"/>
      <c r="F993" s="4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6"/>
      <c r="E994" s="46"/>
      <c r="F994" s="4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6"/>
      <c r="E995" s="46"/>
      <c r="F995" s="4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6"/>
      <c r="E996" s="46"/>
      <c r="F996" s="4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6"/>
      <c r="E997" s="46"/>
      <c r="F997" s="4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6"/>
      <c r="E998" s="46"/>
      <c r="F998" s="4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6"/>
      <c r="E999" s="46"/>
      <c r="F999" s="4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6"/>
      <c r="E1000" s="46"/>
      <c r="F1000" s="4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1:C1"/>
    <mergeCell ref="A42:B42"/>
    <mergeCell ref="C42:D42"/>
  </mergeCells>
  <dataValidations>
    <dataValidation type="list" allowBlank="1" showErrorMessage="1" sqref="D3">
      <formula1>Shortcuts!$B$6:$C$6</formula1>
    </dataValidation>
    <dataValidation type="list" allowBlank="1" showErrorMessage="1" sqref="B3">
      <formula1>Shortcuts!$A$7:$A$160</formula1>
    </dataValidation>
  </dataValidations>
  <hyperlinks>
    <hyperlink r:id="rId1" ref="A157"/>
    <hyperlink r:id="rId2" ref="C1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4.13"/>
    <col customWidth="1" min="3" max="3" width="19.88"/>
    <col customWidth="1" min="8" max="8" width="13.38"/>
  </cols>
  <sheetData>
    <row r="1">
      <c r="A1" s="54" t="s">
        <v>459</v>
      </c>
      <c r="B1" s="55"/>
      <c r="C1" s="54" t="s">
        <v>460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54" t="s">
        <v>461</v>
      </c>
      <c r="B2" s="16"/>
      <c r="C2" s="54" t="s">
        <v>462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 t="s">
        <v>463</v>
      </c>
      <c r="B4" s="16"/>
      <c r="C4" s="14" t="s">
        <v>464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56">
        <f>TODAY()</f>
        <v>45146</v>
      </c>
      <c r="B5" s="16"/>
      <c r="C5" s="57">
        <f>NOW()</f>
        <v>45146.20824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/>
      <c r="B6" s="16" t="s">
        <v>465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4" t="s">
        <v>466</v>
      </c>
      <c r="B7" s="16" t="s">
        <v>465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58">
        <f>NOW() - 90</f>
        <v>45056.20824</v>
      </c>
      <c r="B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4" t="s">
        <v>467</v>
      </c>
      <c r="B10" s="12" t="s">
        <v>468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1" t="s">
        <v>469</v>
      </c>
      <c r="B11" s="59">
        <v>42837.0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1" t="s">
        <v>470</v>
      </c>
      <c r="B12" s="60">
        <v>1309948.0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1" t="s">
        <v>471</v>
      </c>
      <c r="B13" s="61">
        <f>today() - B11</f>
        <v>2309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1" t="s">
        <v>472</v>
      </c>
      <c r="B14" s="62">
        <f>B12 /B13</f>
        <v>567.3226505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22.38"/>
    <col customWidth="1" min="3" max="3" width="6.13"/>
    <col customWidth="1" min="4" max="4" width="5.75"/>
    <col customWidth="1" min="5" max="5" width="24.88"/>
    <col customWidth="1" min="6" max="7" width="14.63"/>
    <col customWidth="1" min="11" max="11" width="15.63"/>
    <col customWidth="1" min="15" max="15" width="19.88"/>
    <col customWidth="1" min="16" max="16" width="16.5"/>
    <col customWidth="1" min="17" max="17" width="14.0"/>
    <col customWidth="1" min="18" max="18" width="14.63"/>
  </cols>
  <sheetData>
    <row r="1">
      <c r="A1" s="54" t="s">
        <v>473</v>
      </c>
      <c r="B1" s="16"/>
      <c r="C1" s="16"/>
      <c r="D1" s="16"/>
      <c r="E1" s="54" t="s">
        <v>474</v>
      </c>
      <c r="F1" s="16"/>
      <c r="G1" s="16"/>
      <c r="H1" s="63"/>
      <c r="I1" s="16"/>
      <c r="J1" s="16"/>
      <c r="K1" s="16"/>
      <c r="L1" s="16"/>
      <c r="M1" s="63"/>
      <c r="N1" s="63"/>
      <c r="O1" s="63"/>
      <c r="P1" s="63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6"/>
      <c r="B2" s="16"/>
      <c r="C2" s="16"/>
      <c r="D2" s="16"/>
      <c r="E2" s="54" t="s">
        <v>475</v>
      </c>
      <c r="F2" s="16"/>
      <c r="G2" s="16"/>
      <c r="H2" s="16"/>
      <c r="I2" s="16"/>
      <c r="J2" s="16"/>
      <c r="K2" s="63"/>
      <c r="L2" s="16"/>
      <c r="M2" s="16"/>
      <c r="N2" s="16"/>
      <c r="O2" s="63"/>
      <c r="P2" s="63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4" t="s">
        <v>476</v>
      </c>
      <c r="B3" s="16"/>
      <c r="C3" s="16"/>
      <c r="D3" s="16"/>
      <c r="E3" s="63"/>
      <c r="F3" s="63"/>
      <c r="G3" s="63"/>
      <c r="H3" s="63"/>
      <c r="I3" s="63"/>
      <c r="J3" s="16"/>
      <c r="K3" s="63"/>
      <c r="L3" s="63"/>
      <c r="M3" s="63"/>
      <c r="N3" s="63"/>
      <c r="O3" s="63"/>
      <c r="P3" s="63"/>
      <c r="Q3" s="16"/>
      <c r="R3" s="63"/>
      <c r="S3" s="16"/>
      <c r="T3" s="16"/>
      <c r="U3" s="16"/>
      <c r="V3" s="16"/>
      <c r="W3" s="16"/>
      <c r="X3" s="16"/>
      <c r="Y3" s="16"/>
      <c r="Z3" s="16"/>
      <c r="AA3" s="16"/>
    </row>
    <row r="4">
      <c r="A4" s="64">
        <f>TODAY()</f>
        <v>45146</v>
      </c>
      <c r="B4" s="16"/>
      <c r="C4" s="16"/>
      <c r="D4" s="16"/>
      <c r="E4" s="65" t="s">
        <v>477</v>
      </c>
      <c r="F4" s="65" t="s">
        <v>478</v>
      </c>
      <c r="G4" s="65" t="s">
        <v>479</v>
      </c>
      <c r="H4" s="16"/>
      <c r="I4" s="63"/>
      <c r="J4" s="16"/>
      <c r="K4" s="63"/>
      <c r="L4" s="16"/>
      <c r="M4" s="16"/>
      <c r="N4" s="66"/>
      <c r="O4" s="63"/>
      <c r="P4" s="16"/>
      <c r="Q4" s="16"/>
      <c r="R4" s="67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6"/>
      <c r="C5" s="16"/>
      <c r="D5" s="16"/>
      <c r="E5" s="68">
        <v>43101.0</v>
      </c>
      <c r="F5" s="69">
        <v>43101.0</v>
      </c>
      <c r="G5" s="69">
        <v>43101.0</v>
      </c>
      <c r="H5" s="16"/>
      <c r="I5" s="63"/>
      <c r="J5" s="16"/>
      <c r="K5" s="63"/>
      <c r="L5" s="16"/>
      <c r="M5" s="16"/>
      <c r="N5" s="66"/>
      <c r="O5" s="63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65" t="s">
        <v>480</v>
      </c>
      <c r="B6" s="16"/>
      <c r="C6" s="16"/>
      <c r="D6" s="16"/>
      <c r="E6" s="70">
        <f t="shared" ref="E6:E10" si="1">EDATE(E5, 1)</f>
        <v>43132</v>
      </c>
      <c r="F6" s="70">
        <f t="shared" ref="F6:F10" si="2">EDATE(F5, -22)</f>
        <v>42430</v>
      </c>
      <c r="G6" s="70">
        <f t="shared" ref="G6:G10" si="3">EDATE(G5,6)</f>
        <v>43282</v>
      </c>
      <c r="H6" s="16"/>
      <c r="I6" s="63"/>
      <c r="J6" s="16"/>
      <c r="K6" s="63"/>
      <c r="L6" s="16"/>
      <c r="M6" s="16"/>
      <c r="N6" s="66"/>
      <c r="O6" s="63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71">
        <f>DAY(A4)</f>
        <v>8</v>
      </c>
      <c r="B7" s="16"/>
      <c r="C7" s="16"/>
      <c r="D7" s="16"/>
      <c r="E7" s="70">
        <f t="shared" si="1"/>
        <v>43160</v>
      </c>
      <c r="F7" s="70">
        <f t="shared" si="2"/>
        <v>41760</v>
      </c>
      <c r="G7" s="70">
        <f t="shared" si="3"/>
        <v>43466</v>
      </c>
      <c r="H7" s="16"/>
      <c r="I7" s="63"/>
      <c r="J7" s="16"/>
      <c r="K7" s="63"/>
      <c r="L7" s="16"/>
      <c r="M7" s="16"/>
      <c r="N7" s="66"/>
      <c r="O7" s="72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6"/>
      <c r="C8" s="16"/>
      <c r="D8" s="16"/>
      <c r="E8" s="70">
        <f t="shared" si="1"/>
        <v>43191</v>
      </c>
      <c r="F8" s="70">
        <f t="shared" si="2"/>
        <v>41091</v>
      </c>
      <c r="G8" s="70">
        <f t="shared" si="3"/>
        <v>43647</v>
      </c>
      <c r="H8" s="16"/>
      <c r="I8" s="63"/>
      <c r="J8" s="16"/>
      <c r="K8" s="63"/>
      <c r="L8" s="16"/>
      <c r="M8" s="16"/>
      <c r="N8" s="66"/>
      <c r="O8" s="72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65" t="s">
        <v>103</v>
      </c>
      <c r="B9" s="16"/>
      <c r="C9" s="16"/>
      <c r="D9" s="16"/>
      <c r="E9" s="70">
        <f t="shared" si="1"/>
        <v>43221</v>
      </c>
      <c r="F9" s="70">
        <f t="shared" si="2"/>
        <v>40422</v>
      </c>
      <c r="G9" s="70">
        <f t="shared" si="3"/>
        <v>43831</v>
      </c>
      <c r="H9" s="16"/>
      <c r="I9" s="63"/>
      <c r="J9" s="16"/>
      <c r="K9" s="63"/>
      <c r="L9" s="16"/>
      <c r="M9" s="16"/>
      <c r="N9" s="66"/>
      <c r="O9" s="72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71">
        <f>MONTH(A4)</f>
        <v>8</v>
      </c>
      <c r="B10" s="16"/>
      <c r="C10" s="16"/>
      <c r="D10" s="16"/>
      <c r="E10" s="70">
        <f t="shared" si="1"/>
        <v>43252</v>
      </c>
      <c r="F10" s="70">
        <f t="shared" si="2"/>
        <v>39753</v>
      </c>
      <c r="G10" s="70">
        <f t="shared" si="3"/>
        <v>44013</v>
      </c>
      <c r="H10" s="16"/>
      <c r="I10" s="63"/>
      <c r="J10" s="16"/>
      <c r="K10" s="63"/>
      <c r="L10" s="16"/>
      <c r="M10" s="16"/>
      <c r="N10" s="66"/>
      <c r="O10" s="72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6"/>
      <c r="C11" s="63"/>
      <c r="D11" s="16"/>
      <c r="E11" s="16"/>
      <c r="F11" s="16"/>
      <c r="G11" s="63"/>
      <c r="H11" s="16"/>
      <c r="I11" s="63"/>
      <c r="J11" s="16"/>
      <c r="K11" s="63"/>
      <c r="L11" s="16"/>
      <c r="M11" s="16"/>
      <c r="N11" s="66"/>
      <c r="O11" s="72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65" t="s">
        <v>481</v>
      </c>
      <c r="B12" s="16"/>
      <c r="C12" s="63"/>
      <c r="D12" s="16"/>
      <c r="E12" s="16"/>
      <c r="F12" s="16"/>
      <c r="G12" s="63"/>
      <c r="H12" s="16"/>
      <c r="I12" s="63"/>
      <c r="J12" s="16"/>
      <c r="K12" s="63"/>
      <c r="L12" s="16"/>
      <c r="M12" s="16"/>
      <c r="N12" s="66"/>
      <c r="O12" s="72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71">
        <f>YEAR(A4)</f>
        <v>2023</v>
      </c>
      <c r="B13" s="16"/>
      <c r="C13" s="63"/>
      <c r="D13" s="16"/>
      <c r="E13" s="16"/>
      <c r="F13" s="16"/>
      <c r="G13" s="63"/>
      <c r="H13" s="16"/>
      <c r="I13" s="63"/>
      <c r="J13" s="16"/>
      <c r="K13" s="63"/>
      <c r="L13" s="16"/>
      <c r="M13" s="16"/>
      <c r="N13" s="66"/>
      <c r="O13" s="6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6"/>
      <c r="C14" s="63"/>
      <c r="D14" s="16"/>
      <c r="E14" s="16"/>
      <c r="F14" s="16"/>
      <c r="G14" s="16"/>
      <c r="H14" s="16"/>
      <c r="I14" s="21"/>
      <c r="J14" s="16"/>
      <c r="K14" s="63"/>
      <c r="L14" s="16"/>
      <c r="M14" s="16"/>
      <c r="N14" s="66"/>
      <c r="O14" s="72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54" t="s">
        <v>482</v>
      </c>
      <c r="B15" s="16"/>
      <c r="C15" s="63"/>
      <c r="D15" s="16"/>
      <c r="E15" s="21" t="s">
        <v>483</v>
      </c>
      <c r="F15" s="16"/>
      <c r="G15" s="16"/>
      <c r="H15" s="16"/>
      <c r="I15" s="16"/>
      <c r="J15" s="16"/>
      <c r="K15" s="63"/>
      <c r="L15" s="16"/>
      <c r="M15" s="16"/>
      <c r="N15" s="66"/>
      <c r="O15" s="72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54" t="s">
        <v>484</v>
      </c>
      <c r="B16" s="16"/>
      <c r="C16" s="63"/>
      <c r="D16" s="16"/>
      <c r="E16" s="16"/>
      <c r="F16" s="16"/>
      <c r="G16" s="16"/>
      <c r="H16" s="16"/>
      <c r="I16" s="16"/>
      <c r="J16" s="16"/>
      <c r="K16" s="63"/>
      <c r="L16" s="16"/>
      <c r="M16" s="16"/>
      <c r="N16" s="66"/>
      <c r="O16" s="72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6"/>
      <c r="C17" s="63"/>
      <c r="D17" s="16"/>
      <c r="E17" s="16"/>
      <c r="F17" s="16"/>
      <c r="G17" s="16"/>
      <c r="H17" s="16"/>
      <c r="I17" s="16"/>
      <c r="J17" s="16"/>
      <c r="K17" s="63"/>
      <c r="L17" s="16"/>
      <c r="M17" s="16"/>
      <c r="N17" s="66"/>
      <c r="O17" s="72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65" t="s">
        <v>485</v>
      </c>
      <c r="B18" s="65" t="s">
        <v>486</v>
      </c>
      <c r="C18" s="63"/>
      <c r="D18" s="16"/>
      <c r="E18" s="16"/>
      <c r="F18" s="16"/>
      <c r="G18" s="16"/>
      <c r="H18" s="16"/>
      <c r="I18" s="16"/>
      <c r="J18" s="16"/>
      <c r="K18" s="63"/>
      <c r="L18" s="16"/>
      <c r="M18" s="16"/>
      <c r="N18" s="66"/>
      <c r="O18" s="72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73">
        <f t="shared" ref="A19:A20" si="4">WEEKDAY("12/25/2023")</f>
        <v>2</v>
      </c>
      <c r="B19" s="73">
        <f>WEEKDAY("1/1/2024")</f>
        <v>2</v>
      </c>
      <c r="C19" s="63"/>
      <c r="D19" s="16"/>
      <c r="E19" s="16"/>
      <c r="F19" s="16"/>
      <c r="G19" s="16"/>
      <c r="H19" s="16"/>
      <c r="I19" s="16"/>
      <c r="J19" s="16"/>
      <c r="K19" s="63"/>
      <c r="L19" s="16"/>
      <c r="M19" s="16"/>
      <c r="N19" s="66"/>
      <c r="O19" s="72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74">
        <f t="shared" si="4"/>
        <v>2</v>
      </c>
      <c r="B20" s="16"/>
      <c r="C20" s="63"/>
      <c r="D20" s="16"/>
      <c r="E20" s="16"/>
      <c r="F20" s="16"/>
      <c r="G20" s="16"/>
      <c r="H20" s="16"/>
      <c r="I20" s="16"/>
      <c r="J20" s="16"/>
      <c r="K20" s="63"/>
      <c r="L20" s="16"/>
      <c r="M20" s="16"/>
      <c r="N20" s="66"/>
      <c r="O20" s="72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65" t="s">
        <v>487</v>
      </c>
      <c r="B24" s="65" t="s">
        <v>488</v>
      </c>
      <c r="C24" s="16"/>
      <c r="D24" s="16"/>
      <c r="E24" s="75" t="s">
        <v>489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76">
        <v>43117.0</v>
      </c>
      <c r="B25" s="77">
        <f t="shared" ref="B25:B50" si="5">DAY(A25)</f>
        <v>17</v>
      </c>
      <c r="C25" s="16"/>
      <c r="D25" s="16"/>
      <c r="E25" s="78">
        <f>AVERAGE(B25:B50)</f>
        <v>17.23076923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79">
        <v>43149.0</v>
      </c>
      <c r="B26" s="77">
        <f t="shared" si="5"/>
        <v>18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79">
        <v>43183.0</v>
      </c>
      <c r="B27" s="77">
        <f t="shared" si="5"/>
        <v>24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79">
        <v>43203.0</v>
      </c>
      <c r="B28" s="77">
        <f t="shared" si="5"/>
        <v>13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79">
        <v>43226.0</v>
      </c>
      <c r="B29" s="77">
        <f t="shared" si="5"/>
        <v>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79">
        <v>43269.0</v>
      </c>
      <c r="B30" s="77">
        <f t="shared" si="5"/>
        <v>18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79">
        <v>43287.0</v>
      </c>
      <c r="B31" s="77">
        <f t="shared" si="5"/>
        <v>6</v>
      </c>
      <c r="C31" s="63"/>
      <c r="D31" s="16"/>
      <c r="E31" s="16"/>
      <c r="F31" s="16"/>
      <c r="G31" s="16"/>
      <c r="H31" s="16"/>
      <c r="I31" s="16"/>
      <c r="J31" s="16"/>
      <c r="K31" s="63"/>
      <c r="L31" s="16"/>
      <c r="M31" s="16"/>
      <c r="N31" s="66"/>
      <c r="O31" s="72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79">
        <v>43338.0</v>
      </c>
      <c r="B32" s="77">
        <f t="shared" si="5"/>
        <v>26</v>
      </c>
      <c r="C32" s="63"/>
      <c r="D32" s="16"/>
      <c r="E32" s="16"/>
      <c r="F32" s="16"/>
      <c r="G32" s="16"/>
      <c r="H32" s="16"/>
      <c r="I32" s="16"/>
      <c r="J32" s="16"/>
      <c r="K32" s="63"/>
      <c r="L32" s="16"/>
      <c r="M32" s="16"/>
      <c r="N32" s="66"/>
      <c r="O32" s="6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79">
        <v>43369.0</v>
      </c>
      <c r="B33" s="77">
        <f t="shared" si="5"/>
        <v>26</v>
      </c>
      <c r="C33" s="63"/>
      <c r="D33" s="16"/>
      <c r="E33" s="16"/>
      <c r="F33" s="16"/>
      <c r="G33" s="16"/>
      <c r="H33" s="16"/>
      <c r="I33" s="16"/>
      <c r="J33" s="16"/>
      <c r="K33" s="63"/>
      <c r="L33" s="16"/>
      <c r="M33" s="16"/>
      <c r="N33" s="66"/>
      <c r="O33" s="72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79">
        <v>43391.0</v>
      </c>
      <c r="B34" s="77">
        <f t="shared" si="5"/>
        <v>18</v>
      </c>
      <c r="C34" s="63"/>
      <c r="D34" s="16"/>
      <c r="E34" s="16"/>
      <c r="F34" s="16"/>
      <c r="G34" s="16"/>
      <c r="H34" s="16"/>
      <c r="I34" s="16"/>
      <c r="J34" s="16"/>
      <c r="K34" s="63"/>
      <c r="L34" s="16"/>
      <c r="M34" s="16"/>
      <c r="N34" s="66"/>
      <c r="O34" s="72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79">
        <v>43418.0</v>
      </c>
      <c r="B35" s="77">
        <f t="shared" si="5"/>
        <v>14</v>
      </c>
      <c r="C35" s="63"/>
      <c r="D35" s="16"/>
      <c r="E35" s="16"/>
      <c r="F35" s="16"/>
      <c r="G35" s="16"/>
      <c r="H35" s="16"/>
      <c r="I35" s="16"/>
      <c r="J35" s="16"/>
      <c r="K35" s="63"/>
      <c r="L35" s="16"/>
      <c r="M35" s="16"/>
      <c r="N35" s="66"/>
      <c r="O35" s="72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79">
        <v>43460.0</v>
      </c>
      <c r="B36" s="77">
        <f t="shared" si="5"/>
        <v>26</v>
      </c>
      <c r="C36" s="63"/>
      <c r="D36" s="16"/>
      <c r="E36" s="16"/>
      <c r="F36" s="16"/>
      <c r="G36" s="16"/>
      <c r="H36" s="16"/>
      <c r="I36" s="16"/>
      <c r="J36" s="16"/>
      <c r="K36" s="63"/>
      <c r="L36" s="16"/>
      <c r="M36" s="16"/>
      <c r="N36" s="66"/>
      <c r="O36" s="72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79">
        <v>43491.0</v>
      </c>
      <c r="B37" s="77">
        <f t="shared" si="5"/>
        <v>26</v>
      </c>
      <c r="C37" s="16"/>
      <c r="D37" s="16"/>
      <c r="E37" s="16"/>
      <c r="F37" s="16"/>
      <c r="G37" s="16"/>
      <c r="H37" s="16"/>
      <c r="I37" s="16"/>
      <c r="J37" s="16"/>
      <c r="K37" s="63"/>
      <c r="L37" s="16"/>
      <c r="M37" s="16"/>
      <c r="N37" s="66"/>
      <c r="O37" s="72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79">
        <v>43515.0</v>
      </c>
      <c r="B38" s="77">
        <f t="shared" si="5"/>
        <v>19</v>
      </c>
      <c r="C38" s="16"/>
      <c r="D38" s="16"/>
      <c r="E38" s="16"/>
      <c r="F38" s="16"/>
      <c r="G38" s="16"/>
      <c r="H38" s="16"/>
      <c r="I38" s="16"/>
      <c r="J38" s="16"/>
      <c r="K38" s="63"/>
      <c r="L38" s="16"/>
      <c r="M38" s="16"/>
      <c r="N38" s="66"/>
      <c r="O38" s="72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79">
        <v>43547.0</v>
      </c>
      <c r="B39" s="77">
        <f t="shared" si="5"/>
        <v>23</v>
      </c>
      <c r="C39" s="16"/>
      <c r="D39" s="16"/>
      <c r="E39" s="16"/>
      <c r="F39" s="16"/>
      <c r="G39" s="16"/>
      <c r="H39" s="16"/>
      <c r="I39" s="16"/>
      <c r="J39" s="16"/>
      <c r="K39" s="63"/>
      <c r="L39" s="16"/>
      <c r="M39" s="16"/>
      <c r="N39" s="66"/>
      <c r="O39" s="72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79">
        <v>43562.0</v>
      </c>
      <c r="B40" s="77">
        <f t="shared" si="5"/>
        <v>7</v>
      </c>
      <c r="C40" s="16"/>
      <c r="D40" s="16"/>
      <c r="E40" s="16"/>
      <c r="F40" s="16"/>
      <c r="G40" s="16"/>
      <c r="H40" s="16"/>
      <c r="I40" s="16"/>
      <c r="J40" s="16"/>
      <c r="K40" s="63"/>
      <c r="L40" s="16"/>
      <c r="M40" s="16"/>
      <c r="N40" s="66"/>
      <c r="O40" s="72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79">
        <v>43611.0</v>
      </c>
      <c r="B41" s="77">
        <f t="shared" si="5"/>
        <v>26</v>
      </c>
      <c r="C41" s="16"/>
      <c r="D41" s="16"/>
      <c r="E41" s="16"/>
      <c r="F41" s="16"/>
      <c r="G41" s="16"/>
      <c r="H41" s="16"/>
      <c r="I41" s="16"/>
      <c r="J41" s="16"/>
      <c r="K41" s="63"/>
      <c r="L41" s="16"/>
      <c r="M41" s="16"/>
      <c r="N41" s="66"/>
      <c r="O41" s="72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79">
        <v>43635.0</v>
      </c>
      <c r="B42" s="77">
        <f t="shared" si="5"/>
        <v>19</v>
      </c>
      <c r="C42" s="16"/>
      <c r="D42" s="16"/>
      <c r="E42" s="16"/>
      <c r="F42" s="16"/>
      <c r="G42" s="16"/>
      <c r="H42" s="16"/>
      <c r="I42" s="16"/>
      <c r="J42" s="16"/>
      <c r="K42" s="63"/>
      <c r="L42" s="16"/>
      <c r="M42" s="16"/>
      <c r="N42" s="66"/>
      <c r="O42" s="72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79">
        <v>43670.0</v>
      </c>
      <c r="B43" s="77">
        <f t="shared" si="5"/>
        <v>24</v>
      </c>
      <c r="C43" s="16"/>
      <c r="D43" s="16"/>
      <c r="E43" s="16"/>
      <c r="F43" s="16"/>
      <c r="G43" s="16"/>
      <c r="H43" s="16"/>
      <c r="I43" s="16"/>
      <c r="J43" s="16"/>
      <c r="K43" s="63"/>
      <c r="L43" s="16"/>
      <c r="M43" s="16"/>
      <c r="N43" s="66"/>
      <c r="O43" s="72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79">
        <v>43688.0</v>
      </c>
      <c r="B44" s="77">
        <f t="shared" si="5"/>
        <v>11</v>
      </c>
      <c r="C44" s="16"/>
      <c r="D44" s="16"/>
      <c r="E44" s="16"/>
      <c r="F44" s="16"/>
      <c r="G44" s="16"/>
      <c r="H44" s="16"/>
      <c r="I44" s="16"/>
      <c r="J44" s="16"/>
      <c r="K44" s="63"/>
      <c r="L44" s="16"/>
      <c r="M44" s="16"/>
      <c r="N44" s="66"/>
      <c r="O44" s="72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79">
        <v>43723.0</v>
      </c>
      <c r="B45" s="77">
        <f t="shared" si="5"/>
        <v>15</v>
      </c>
      <c r="C45" s="16"/>
      <c r="D45" s="16"/>
      <c r="E45" s="16"/>
      <c r="F45" s="16"/>
      <c r="G45" s="16"/>
      <c r="H45" s="16"/>
      <c r="I45" s="16"/>
      <c r="J45" s="16"/>
      <c r="K45" s="63"/>
      <c r="L45" s="16"/>
      <c r="M45" s="16"/>
      <c r="N45" s="66"/>
      <c r="O45" s="72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79">
        <v>43750.0</v>
      </c>
      <c r="B46" s="77">
        <f t="shared" si="5"/>
        <v>12</v>
      </c>
      <c r="C46" s="16"/>
      <c r="D46" s="16"/>
      <c r="E46" s="16"/>
      <c r="F46" s="16"/>
      <c r="G46" s="16"/>
      <c r="H46" s="16"/>
      <c r="I46" s="16"/>
      <c r="J46" s="16"/>
      <c r="K46" s="63"/>
      <c r="L46" s="16"/>
      <c r="M46" s="16"/>
      <c r="N46" s="66"/>
      <c r="O46" s="72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79">
        <v>43787.0</v>
      </c>
      <c r="B47" s="77">
        <f t="shared" si="5"/>
        <v>18</v>
      </c>
      <c r="C47" s="16"/>
      <c r="D47" s="16"/>
      <c r="E47" s="16"/>
      <c r="F47" s="16"/>
      <c r="G47" s="16"/>
      <c r="H47" s="16"/>
      <c r="I47" s="16"/>
      <c r="J47" s="16"/>
      <c r="K47" s="63"/>
      <c r="L47" s="16"/>
      <c r="M47" s="16"/>
      <c r="N47" s="66"/>
      <c r="O47" s="6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79">
        <v>43810.0</v>
      </c>
      <c r="B48" s="77">
        <f t="shared" si="5"/>
        <v>11</v>
      </c>
      <c r="C48" s="16"/>
      <c r="D48" s="16"/>
      <c r="E48" s="16"/>
      <c r="F48" s="16"/>
      <c r="G48" s="16"/>
      <c r="H48" s="16"/>
      <c r="I48" s="16"/>
      <c r="J48" s="16"/>
      <c r="K48" s="63"/>
      <c r="L48" s="16"/>
      <c r="M48" s="16"/>
      <c r="N48" s="66"/>
      <c r="O48" s="72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79">
        <v>43840.0</v>
      </c>
      <c r="B49" s="77">
        <f t="shared" si="5"/>
        <v>10</v>
      </c>
      <c r="C49" s="16"/>
      <c r="D49" s="16"/>
      <c r="E49" s="16"/>
      <c r="F49" s="16"/>
      <c r="G49" s="16"/>
      <c r="H49" s="16"/>
      <c r="I49" s="16"/>
      <c r="J49" s="16"/>
      <c r="K49" s="63"/>
      <c r="L49" s="16"/>
      <c r="M49" s="16"/>
      <c r="N49" s="66"/>
      <c r="O49" s="72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79">
        <v>43876.0</v>
      </c>
      <c r="B50" s="77">
        <f t="shared" si="5"/>
        <v>15</v>
      </c>
      <c r="C50" s="16"/>
      <c r="D50" s="16"/>
      <c r="E50" s="16"/>
      <c r="F50" s="16"/>
      <c r="G50" s="16"/>
      <c r="H50" s="16"/>
      <c r="I50" s="16"/>
      <c r="J50" s="16"/>
      <c r="K50" s="63"/>
      <c r="L50" s="16"/>
      <c r="M50" s="16"/>
      <c r="N50" s="66"/>
      <c r="O50" s="72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80"/>
      <c r="B51" s="16"/>
      <c r="C51" s="16"/>
      <c r="D51" s="16"/>
      <c r="E51" s="16"/>
      <c r="F51" s="16"/>
      <c r="G51" s="16"/>
      <c r="H51" s="16"/>
      <c r="I51" s="16"/>
      <c r="J51" s="16"/>
      <c r="K51" s="63"/>
      <c r="L51" s="16"/>
      <c r="M51" s="16"/>
      <c r="N51" s="66"/>
      <c r="O51" s="72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80"/>
      <c r="B52" s="16"/>
      <c r="C52" s="16"/>
      <c r="D52" s="16"/>
      <c r="E52" s="16"/>
      <c r="F52" s="16"/>
      <c r="G52" s="16"/>
      <c r="H52" s="16"/>
      <c r="I52" s="16"/>
      <c r="J52" s="16"/>
      <c r="K52" s="63"/>
      <c r="L52" s="16"/>
      <c r="M52" s="16"/>
      <c r="N52" s="66"/>
      <c r="O52" s="72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80"/>
      <c r="B53" s="16"/>
      <c r="C53" s="16"/>
      <c r="D53" s="16"/>
      <c r="E53" s="16"/>
      <c r="F53" s="16"/>
      <c r="G53" s="16"/>
      <c r="H53" s="16"/>
      <c r="I53" s="16"/>
      <c r="J53" s="16"/>
      <c r="K53" s="63"/>
      <c r="L53" s="16"/>
      <c r="M53" s="16"/>
      <c r="N53" s="66"/>
      <c r="O53" s="72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80"/>
      <c r="B54" s="16"/>
      <c r="C54" s="16"/>
      <c r="D54" s="16"/>
      <c r="E54" s="16"/>
      <c r="F54" s="16"/>
      <c r="G54" s="16"/>
      <c r="H54" s="16"/>
      <c r="I54" s="16"/>
      <c r="J54" s="16"/>
      <c r="K54" s="63"/>
      <c r="L54" s="16"/>
      <c r="M54" s="16"/>
      <c r="N54" s="66"/>
      <c r="O54" s="72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80"/>
      <c r="B55" s="16"/>
      <c r="C55" s="16"/>
      <c r="D55" s="16"/>
      <c r="E55" s="16"/>
      <c r="F55" s="16"/>
      <c r="G55" s="16"/>
      <c r="H55" s="16"/>
      <c r="I55" s="16"/>
      <c r="J55" s="16"/>
      <c r="K55" s="63"/>
      <c r="L55" s="16"/>
      <c r="M55" s="16"/>
      <c r="N55" s="66"/>
      <c r="O55" s="72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80"/>
      <c r="B56" s="16"/>
      <c r="C56" s="16"/>
      <c r="D56" s="16"/>
      <c r="E56" s="16"/>
      <c r="F56" s="16"/>
      <c r="G56" s="16"/>
      <c r="H56" s="16"/>
      <c r="I56" s="16"/>
      <c r="J56" s="16"/>
      <c r="K56" s="63"/>
      <c r="L56" s="16"/>
      <c r="M56" s="16"/>
      <c r="N56" s="66"/>
      <c r="O56" s="72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80"/>
      <c r="B57" s="16"/>
      <c r="C57" s="16"/>
      <c r="D57" s="16"/>
      <c r="E57" s="16"/>
      <c r="F57" s="16"/>
      <c r="G57" s="16"/>
      <c r="H57" s="16"/>
      <c r="I57" s="16"/>
      <c r="J57" s="16"/>
      <c r="K57" s="63"/>
      <c r="L57" s="16"/>
      <c r="M57" s="16"/>
      <c r="N57" s="66"/>
      <c r="O57" s="72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80"/>
      <c r="B58" s="16"/>
      <c r="C58" s="16"/>
      <c r="D58" s="16"/>
      <c r="E58" s="16"/>
      <c r="F58" s="16"/>
      <c r="G58" s="16"/>
      <c r="H58" s="16"/>
      <c r="I58" s="16"/>
      <c r="J58" s="16"/>
      <c r="K58" s="63"/>
      <c r="L58" s="16"/>
      <c r="M58" s="16"/>
      <c r="N58" s="66"/>
      <c r="O58" s="72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80"/>
      <c r="B59" s="16"/>
      <c r="C59" s="16"/>
      <c r="D59" s="16"/>
      <c r="E59" s="16"/>
      <c r="F59" s="16"/>
      <c r="G59" s="16"/>
      <c r="H59" s="16"/>
      <c r="I59" s="16"/>
      <c r="J59" s="16"/>
      <c r="K59" s="63"/>
      <c r="L59" s="16"/>
      <c r="M59" s="16"/>
      <c r="N59" s="66"/>
      <c r="O59" s="72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81"/>
      <c r="B60" s="81"/>
      <c r="C60" s="82"/>
      <c r="D60" s="81"/>
      <c r="E60" s="81"/>
      <c r="F60" s="81"/>
      <c r="G60" s="81"/>
      <c r="H60" s="81"/>
      <c r="I60" s="81"/>
      <c r="J60" s="81"/>
      <c r="K60" s="82"/>
      <c r="L60" s="81"/>
      <c r="M60" s="81"/>
      <c r="N60" s="83"/>
      <c r="O60" s="84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</row>
    <row r="61">
      <c r="A61" s="16"/>
      <c r="B61" s="16"/>
      <c r="C61" s="63"/>
      <c r="D61" s="16"/>
      <c r="E61" s="16"/>
      <c r="F61" s="16"/>
      <c r="G61" s="16"/>
      <c r="H61" s="16"/>
      <c r="I61" s="16"/>
      <c r="J61" s="16"/>
      <c r="K61" s="63"/>
      <c r="L61" s="16"/>
      <c r="M61" s="16"/>
      <c r="N61" s="66"/>
      <c r="O61" s="6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4" t="s">
        <v>490</v>
      </c>
      <c r="B62" s="85"/>
      <c r="C62" s="63"/>
      <c r="D62" s="16"/>
      <c r="E62" s="86">
        <f>NOW()</f>
        <v>45146.20824</v>
      </c>
      <c r="F62" s="63"/>
      <c r="G62" s="16"/>
      <c r="H62" s="16"/>
      <c r="I62" s="16"/>
      <c r="J62" s="16"/>
      <c r="K62" s="63"/>
      <c r="L62" s="16"/>
      <c r="M62" s="16"/>
      <c r="N62" s="66"/>
      <c r="O62" s="72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54" t="s">
        <v>491</v>
      </c>
      <c r="B63" s="87">
        <f>EOMONTH(E62,0)</f>
        <v>45169</v>
      </c>
      <c r="C63" s="63"/>
      <c r="D63" s="16"/>
      <c r="E63" s="16"/>
      <c r="F63" s="16"/>
      <c r="G63" s="16"/>
      <c r="H63" s="16"/>
      <c r="I63" s="16"/>
      <c r="J63" s="16"/>
      <c r="K63" s="63"/>
      <c r="L63" s="16"/>
      <c r="M63" s="16"/>
      <c r="N63" s="66"/>
      <c r="O63" s="72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54" t="s">
        <v>492</v>
      </c>
      <c r="B64" s="88">
        <f>B63 -E62</f>
        <v>22.79176348</v>
      </c>
      <c r="C64" s="63"/>
      <c r="D64" s="16"/>
      <c r="E64" s="20" t="s">
        <v>493</v>
      </c>
      <c r="F64" s="16"/>
      <c r="G64" s="16"/>
      <c r="H64" s="16"/>
      <c r="I64" s="16"/>
      <c r="J64" s="16"/>
      <c r="K64" s="63"/>
      <c r="L64" s="16"/>
      <c r="M64" s="16"/>
      <c r="N64" s="66"/>
      <c r="O64" s="72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54" t="s">
        <v>494</v>
      </c>
      <c r="B65" s="88">
        <f>MOD(B64,1) * 24</f>
        <v>19.00232361</v>
      </c>
      <c r="C65" s="63"/>
      <c r="D65" s="16"/>
      <c r="E65" s="21" t="b">
        <v>0</v>
      </c>
      <c r="F65" s="16"/>
      <c r="G65" s="16"/>
      <c r="H65" s="16"/>
      <c r="I65" s="16"/>
      <c r="J65" s="16"/>
      <c r="K65" s="63"/>
      <c r="L65" s="16"/>
      <c r="M65" s="16"/>
      <c r="N65" s="66"/>
      <c r="O65" s="72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54" t="s">
        <v>495</v>
      </c>
      <c r="B66" s="88">
        <f>MOD(B65,1) * 60 * 24</f>
        <v>3.345999923</v>
      </c>
      <c r="C66" s="63"/>
      <c r="D66" s="16"/>
      <c r="E66" s="16"/>
      <c r="F66" s="16"/>
      <c r="G66" s="16"/>
      <c r="H66" s="16"/>
      <c r="I66" s="16"/>
      <c r="J66" s="16"/>
      <c r="K66" s="63"/>
      <c r="L66" s="16"/>
      <c r="M66" s="16"/>
      <c r="N66" s="66"/>
      <c r="O66" s="72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63"/>
      <c r="D67" s="16"/>
      <c r="E67" s="16"/>
      <c r="F67" s="16"/>
      <c r="G67" s="16"/>
      <c r="H67" s="16"/>
      <c r="I67" s="16"/>
      <c r="J67" s="16"/>
      <c r="K67" s="63"/>
      <c r="L67" s="16"/>
      <c r="M67" s="16"/>
      <c r="N67" s="66"/>
      <c r="O67" s="72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4" t="s">
        <v>496</v>
      </c>
      <c r="B68" s="85"/>
      <c r="C68" s="63"/>
      <c r="D68" s="16"/>
      <c r="E68" s="16"/>
      <c r="F68" s="16"/>
      <c r="G68" s="16"/>
      <c r="H68" s="16"/>
      <c r="I68" s="16"/>
      <c r="J68" s="16"/>
      <c r="K68" s="63"/>
      <c r="L68" s="16"/>
      <c r="M68" s="16"/>
      <c r="N68" s="66"/>
      <c r="O68" s="72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89" t="str">
        <f>CONCATENATE(round(B64,0), " Days, ",round(B65,0), " Hours, ",round(B66,0), " Minutes")</f>
        <v>23 Days, 19 Hours, 3 Minutes</v>
      </c>
      <c r="B69" s="61"/>
      <c r="C69" s="63"/>
      <c r="D69" s="16"/>
      <c r="E69" s="16"/>
      <c r="F69" s="16"/>
      <c r="G69" s="16"/>
      <c r="H69" s="16"/>
      <c r="I69" s="16"/>
      <c r="J69" s="16"/>
      <c r="K69" s="63"/>
      <c r="L69" s="16"/>
      <c r="M69" s="16"/>
      <c r="N69" s="66"/>
      <c r="O69" s="72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80"/>
      <c r="B70" s="16"/>
      <c r="C70" s="16"/>
      <c r="D70" s="16"/>
      <c r="E70" s="16"/>
      <c r="F70" s="16"/>
      <c r="G70" s="16"/>
      <c r="H70" s="16"/>
      <c r="I70" s="16"/>
      <c r="J70" s="16"/>
      <c r="K70" s="63"/>
      <c r="L70" s="16"/>
      <c r="M70" s="16"/>
      <c r="N70" s="66"/>
      <c r="O70" s="72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80"/>
      <c r="B71" s="16"/>
      <c r="C71" s="16"/>
      <c r="D71" s="16"/>
      <c r="E71" s="16"/>
      <c r="F71" s="16"/>
      <c r="G71" s="16"/>
      <c r="H71" s="16"/>
      <c r="I71" s="16"/>
      <c r="J71" s="16"/>
      <c r="K71" s="63"/>
      <c r="L71" s="16"/>
      <c r="M71" s="16"/>
      <c r="N71" s="66"/>
      <c r="O71" s="67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80"/>
      <c r="B72" s="16"/>
      <c r="C72" s="16"/>
      <c r="D72" s="16"/>
      <c r="E72" s="16"/>
      <c r="F72" s="16"/>
      <c r="G72" s="16"/>
      <c r="H72" s="16"/>
      <c r="I72" s="16"/>
      <c r="J72" s="16"/>
      <c r="K72" s="63"/>
      <c r="L72" s="16"/>
      <c r="M72" s="16"/>
      <c r="N72" s="66"/>
      <c r="O72" s="72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80"/>
      <c r="B73" s="16"/>
      <c r="C73" s="16"/>
      <c r="D73" s="16"/>
      <c r="E73" s="16"/>
      <c r="F73" s="16"/>
      <c r="G73" s="16"/>
      <c r="H73" s="16"/>
      <c r="I73" s="16"/>
      <c r="J73" s="16"/>
      <c r="K73" s="63"/>
      <c r="L73" s="16"/>
      <c r="M73" s="16"/>
      <c r="N73" s="66"/>
      <c r="O73" s="72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80"/>
      <c r="B74" s="16"/>
      <c r="C74" s="16"/>
      <c r="D74" s="16"/>
      <c r="E74" s="16"/>
      <c r="F74" s="16"/>
      <c r="G74" s="16"/>
      <c r="H74" s="16"/>
      <c r="I74" s="16"/>
      <c r="J74" s="16"/>
      <c r="K74" s="63"/>
      <c r="L74" s="16"/>
      <c r="M74" s="16"/>
      <c r="N74" s="66"/>
      <c r="O74" s="72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80"/>
      <c r="B75" s="16"/>
      <c r="C75" s="16"/>
      <c r="D75" s="16"/>
      <c r="E75" s="16"/>
      <c r="F75" s="16"/>
      <c r="G75" s="16"/>
      <c r="H75" s="16"/>
      <c r="I75" s="16"/>
      <c r="J75" s="16"/>
      <c r="K75" s="63"/>
      <c r="L75" s="16"/>
      <c r="M75" s="16"/>
      <c r="N75" s="66"/>
      <c r="O75" s="72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80"/>
      <c r="B76" s="16"/>
      <c r="C76" s="16"/>
      <c r="D76" s="16"/>
      <c r="E76" s="16"/>
      <c r="F76" s="16"/>
      <c r="G76" s="16"/>
      <c r="H76" s="16"/>
      <c r="I76" s="16"/>
      <c r="J76" s="16"/>
      <c r="K76" s="63"/>
      <c r="L76" s="16"/>
      <c r="M76" s="16"/>
      <c r="N76" s="66"/>
      <c r="O76" s="7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80"/>
      <c r="B77" s="16"/>
      <c r="C77" s="16"/>
      <c r="D77" s="16"/>
      <c r="E77" s="16"/>
      <c r="F77" s="16"/>
      <c r="G77" s="16"/>
      <c r="H77" s="16"/>
      <c r="I77" s="16"/>
      <c r="J77" s="16"/>
      <c r="K77" s="63"/>
      <c r="L77" s="16"/>
      <c r="M77" s="16"/>
      <c r="N77" s="66"/>
      <c r="O77" s="72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80"/>
      <c r="B78" s="16"/>
      <c r="C78" s="16"/>
      <c r="D78" s="16"/>
      <c r="E78" s="16"/>
      <c r="F78" s="16"/>
      <c r="G78" s="16"/>
      <c r="H78" s="16"/>
      <c r="I78" s="16"/>
      <c r="J78" s="16"/>
      <c r="K78" s="63"/>
      <c r="L78" s="16"/>
      <c r="M78" s="16"/>
      <c r="N78" s="66"/>
      <c r="O78" s="72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80"/>
      <c r="B79" s="16"/>
      <c r="C79" s="16"/>
      <c r="D79" s="16"/>
      <c r="E79" s="16"/>
      <c r="F79" s="16"/>
      <c r="G79" s="16"/>
      <c r="H79" s="16"/>
      <c r="I79" s="16"/>
      <c r="J79" s="16"/>
      <c r="K79" s="63"/>
      <c r="L79" s="16"/>
      <c r="M79" s="16"/>
      <c r="N79" s="66"/>
      <c r="O79" s="72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80"/>
      <c r="B80" s="16"/>
      <c r="C80" s="16"/>
      <c r="D80" s="16"/>
      <c r="E80" s="16"/>
      <c r="F80" s="16"/>
      <c r="G80" s="16"/>
      <c r="H80" s="16"/>
      <c r="I80" s="16"/>
      <c r="J80" s="16"/>
      <c r="K80" s="63"/>
      <c r="L80" s="16"/>
      <c r="M80" s="16"/>
      <c r="N80" s="66"/>
      <c r="O80" s="72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80"/>
      <c r="B81" s="16"/>
      <c r="C81" s="16"/>
      <c r="D81" s="16"/>
      <c r="E81" s="16"/>
      <c r="F81" s="16"/>
      <c r="G81" s="16"/>
      <c r="H81" s="16"/>
      <c r="I81" s="16"/>
      <c r="J81" s="16"/>
      <c r="K81" s="63"/>
      <c r="L81" s="16"/>
      <c r="M81" s="16"/>
      <c r="N81" s="66"/>
      <c r="O81" s="72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80"/>
      <c r="B82" s="16"/>
      <c r="C82" s="16"/>
      <c r="D82" s="16"/>
      <c r="E82" s="16"/>
      <c r="F82" s="16"/>
      <c r="G82" s="16"/>
      <c r="H82" s="16"/>
      <c r="I82" s="16"/>
      <c r="J82" s="16"/>
      <c r="K82" s="63"/>
      <c r="L82" s="16"/>
      <c r="M82" s="16"/>
      <c r="N82" s="66"/>
      <c r="O82" s="72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80"/>
      <c r="B83" s="16"/>
      <c r="C83" s="16"/>
      <c r="D83" s="16"/>
      <c r="E83" s="16"/>
      <c r="F83" s="16"/>
      <c r="G83" s="16"/>
      <c r="H83" s="16"/>
      <c r="I83" s="16"/>
      <c r="J83" s="16"/>
      <c r="K83" s="63"/>
      <c r="L83" s="16"/>
      <c r="M83" s="16"/>
      <c r="N83" s="66"/>
      <c r="O83" s="72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80"/>
      <c r="B84" s="16"/>
      <c r="C84" s="16"/>
      <c r="D84" s="16"/>
      <c r="E84" s="16"/>
      <c r="F84" s="16"/>
      <c r="G84" s="16"/>
      <c r="H84" s="16"/>
      <c r="I84" s="16"/>
      <c r="J84" s="16"/>
      <c r="K84" s="63"/>
      <c r="L84" s="16"/>
      <c r="M84" s="16"/>
      <c r="N84" s="66"/>
      <c r="O84" s="72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80"/>
      <c r="B85" s="16"/>
      <c r="C85" s="16"/>
      <c r="D85" s="16"/>
      <c r="E85" s="16"/>
      <c r="F85" s="16"/>
      <c r="G85" s="16"/>
      <c r="H85" s="16"/>
      <c r="I85" s="16"/>
      <c r="J85" s="16"/>
      <c r="K85" s="63"/>
      <c r="L85" s="16"/>
      <c r="M85" s="16"/>
      <c r="N85" s="66"/>
      <c r="O85" s="72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80"/>
      <c r="B86" s="16"/>
      <c r="C86" s="16"/>
      <c r="D86" s="16"/>
      <c r="E86" s="16"/>
      <c r="F86" s="16"/>
      <c r="G86" s="16"/>
      <c r="H86" s="16"/>
      <c r="I86" s="16"/>
      <c r="J86" s="16"/>
      <c r="K86" s="63"/>
      <c r="L86" s="16"/>
      <c r="M86" s="16"/>
      <c r="N86" s="66"/>
      <c r="O86" s="72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80"/>
      <c r="B87" s="16"/>
      <c r="C87" s="16"/>
      <c r="D87" s="16"/>
      <c r="E87" s="16"/>
      <c r="F87" s="16"/>
      <c r="G87" s="16"/>
      <c r="H87" s="16"/>
      <c r="I87" s="16"/>
      <c r="J87" s="16"/>
      <c r="K87" s="63"/>
      <c r="L87" s="16"/>
      <c r="M87" s="16"/>
      <c r="N87" s="66"/>
      <c r="O87" s="72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80"/>
      <c r="B88" s="16"/>
      <c r="C88" s="16"/>
      <c r="D88" s="16"/>
      <c r="E88" s="16"/>
      <c r="F88" s="16"/>
      <c r="G88" s="16"/>
      <c r="H88" s="16"/>
      <c r="I88" s="16"/>
      <c r="J88" s="16"/>
      <c r="K88" s="63"/>
      <c r="L88" s="16"/>
      <c r="M88" s="16"/>
      <c r="N88" s="66"/>
      <c r="O88" s="72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80"/>
      <c r="B89" s="16"/>
      <c r="C89" s="16"/>
      <c r="D89" s="16"/>
      <c r="E89" s="16"/>
      <c r="F89" s="16"/>
      <c r="G89" s="16"/>
      <c r="H89" s="16"/>
      <c r="I89" s="16"/>
      <c r="J89" s="16"/>
      <c r="K89" s="63"/>
      <c r="L89" s="16"/>
      <c r="M89" s="16"/>
      <c r="N89" s="66"/>
      <c r="O89" s="72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80"/>
      <c r="B90" s="16"/>
      <c r="C90" s="16"/>
      <c r="D90" s="16"/>
      <c r="E90" s="16"/>
      <c r="F90" s="16"/>
      <c r="G90" s="16"/>
      <c r="H90" s="16"/>
      <c r="I90" s="16"/>
      <c r="J90" s="16"/>
      <c r="K90" s="63"/>
      <c r="L90" s="16"/>
      <c r="M90" s="16"/>
      <c r="N90" s="66"/>
      <c r="O90" s="67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80"/>
      <c r="B91" s="16"/>
      <c r="C91" s="16"/>
      <c r="D91" s="16"/>
      <c r="E91" s="16"/>
      <c r="F91" s="16"/>
      <c r="G91" s="16"/>
      <c r="H91" s="16"/>
      <c r="I91" s="16"/>
      <c r="J91" s="16"/>
      <c r="K91" s="63"/>
      <c r="L91" s="16"/>
      <c r="M91" s="16"/>
      <c r="N91" s="66"/>
      <c r="O91" s="72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80"/>
      <c r="B92" s="16"/>
      <c r="C92" s="16"/>
      <c r="D92" s="16"/>
      <c r="E92" s="16"/>
      <c r="F92" s="16"/>
      <c r="G92" s="16"/>
      <c r="H92" s="16"/>
      <c r="I92" s="16"/>
      <c r="J92" s="16"/>
      <c r="K92" s="63"/>
      <c r="L92" s="16"/>
      <c r="M92" s="16"/>
      <c r="N92" s="66"/>
      <c r="O92" s="72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80"/>
      <c r="B93" s="16"/>
      <c r="C93" s="16"/>
      <c r="D93" s="16"/>
      <c r="E93" s="16"/>
      <c r="F93" s="16"/>
      <c r="G93" s="16"/>
      <c r="H93" s="16"/>
      <c r="I93" s="16"/>
      <c r="J93" s="16"/>
      <c r="K93" s="63"/>
      <c r="L93" s="16"/>
      <c r="M93" s="16"/>
      <c r="N93" s="66"/>
      <c r="O93" s="72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80"/>
      <c r="B94" s="16"/>
      <c r="C94" s="16"/>
      <c r="D94" s="16"/>
      <c r="E94" s="16"/>
      <c r="F94" s="16"/>
      <c r="G94" s="16"/>
      <c r="H94" s="16"/>
      <c r="I94" s="16"/>
      <c r="J94" s="16"/>
      <c r="K94" s="63"/>
      <c r="L94" s="16"/>
      <c r="M94" s="16"/>
      <c r="N94" s="66"/>
      <c r="O94" s="72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80"/>
      <c r="B95" s="16"/>
      <c r="C95" s="16"/>
      <c r="D95" s="16"/>
      <c r="E95" s="16"/>
      <c r="F95" s="16"/>
      <c r="G95" s="16"/>
      <c r="H95" s="16"/>
      <c r="I95" s="16"/>
      <c r="J95" s="16"/>
      <c r="K95" s="63"/>
      <c r="L95" s="16"/>
      <c r="M95" s="16"/>
      <c r="N95" s="66"/>
      <c r="O95" s="72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80"/>
      <c r="B96" s="16"/>
      <c r="C96" s="16"/>
      <c r="D96" s="16"/>
      <c r="E96" s="16"/>
      <c r="F96" s="16"/>
      <c r="G96" s="16"/>
      <c r="H96" s="16"/>
      <c r="I96" s="16"/>
      <c r="J96" s="16"/>
      <c r="K96" s="63"/>
      <c r="L96" s="16"/>
      <c r="M96" s="16"/>
      <c r="N96" s="66"/>
      <c r="O96" s="72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80"/>
      <c r="B97" s="16"/>
      <c r="C97" s="16"/>
      <c r="D97" s="16"/>
      <c r="E97" s="16"/>
      <c r="F97" s="16"/>
      <c r="G97" s="16"/>
      <c r="H97" s="16"/>
      <c r="I97" s="16"/>
      <c r="J97" s="16"/>
      <c r="K97" s="63"/>
      <c r="L97" s="16"/>
      <c r="M97" s="16"/>
      <c r="N97" s="66"/>
      <c r="O97" s="72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80"/>
      <c r="B98" s="16"/>
      <c r="C98" s="16"/>
      <c r="D98" s="16"/>
      <c r="E98" s="16"/>
      <c r="F98" s="16"/>
      <c r="G98" s="16"/>
      <c r="H98" s="16"/>
      <c r="I98" s="16"/>
      <c r="J98" s="16"/>
      <c r="K98" s="63"/>
      <c r="L98" s="16"/>
      <c r="M98" s="16"/>
      <c r="N98" s="66"/>
      <c r="O98" s="72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80"/>
      <c r="B99" s="16"/>
      <c r="C99" s="16"/>
      <c r="D99" s="16"/>
      <c r="E99" s="16"/>
      <c r="F99" s="16"/>
      <c r="G99" s="16"/>
      <c r="H99" s="16"/>
      <c r="I99" s="16"/>
      <c r="J99" s="16"/>
      <c r="K99" s="63"/>
      <c r="L99" s="16"/>
      <c r="M99" s="16"/>
      <c r="N99" s="66"/>
      <c r="O99" s="72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80"/>
      <c r="B100" s="16"/>
      <c r="C100" s="16"/>
      <c r="D100" s="16"/>
      <c r="E100" s="16"/>
      <c r="F100" s="16"/>
      <c r="G100" s="16"/>
      <c r="H100" s="16"/>
      <c r="I100" s="16"/>
      <c r="J100" s="16"/>
      <c r="K100" s="63"/>
      <c r="L100" s="16"/>
      <c r="M100" s="16"/>
      <c r="N100" s="66"/>
      <c r="O100" s="72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80"/>
      <c r="B101" s="16"/>
      <c r="C101" s="16"/>
      <c r="D101" s="16"/>
      <c r="E101" s="16"/>
      <c r="F101" s="16"/>
      <c r="G101" s="16"/>
      <c r="H101" s="16"/>
      <c r="I101" s="16"/>
      <c r="J101" s="16"/>
      <c r="K101" s="63"/>
      <c r="L101" s="16"/>
      <c r="M101" s="16"/>
      <c r="N101" s="66"/>
      <c r="O101" s="72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80"/>
      <c r="B102" s="16"/>
      <c r="C102" s="16"/>
      <c r="D102" s="16"/>
      <c r="E102" s="16"/>
      <c r="F102" s="16"/>
      <c r="G102" s="16"/>
      <c r="H102" s="16"/>
      <c r="I102" s="16"/>
      <c r="J102" s="16"/>
      <c r="K102" s="63"/>
      <c r="L102" s="16"/>
      <c r="M102" s="16"/>
      <c r="N102" s="66"/>
      <c r="O102" s="72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80"/>
      <c r="B103" s="16"/>
      <c r="C103" s="16"/>
      <c r="D103" s="16"/>
      <c r="E103" s="16"/>
      <c r="F103" s="16"/>
      <c r="G103" s="16"/>
      <c r="H103" s="16"/>
      <c r="I103" s="16"/>
      <c r="J103" s="16"/>
      <c r="K103" s="63"/>
      <c r="L103" s="16"/>
      <c r="M103" s="16"/>
      <c r="N103" s="66"/>
      <c r="O103" s="63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80"/>
      <c r="B104" s="16"/>
      <c r="C104" s="16"/>
      <c r="D104" s="16"/>
      <c r="E104" s="16"/>
      <c r="F104" s="16"/>
      <c r="G104" s="16"/>
      <c r="H104" s="16"/>
      <c r="I104" s="16"/>
      <c r="J104" s="16"/>
      <c r="K104" s="63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8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8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80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80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80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80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80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80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8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8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80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80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80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80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80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80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80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8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8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80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80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80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80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80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80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80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8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8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80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80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80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80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80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80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80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80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80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8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8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80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80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80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80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80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8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8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80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80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80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80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80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8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8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80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80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80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80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80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8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8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80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80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80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80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80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80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8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8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80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80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80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80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80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80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8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8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80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80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80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80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80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80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8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8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80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80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80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80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80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80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80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8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8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80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80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80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80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80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8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8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80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80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80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80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80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8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8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80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80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80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80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80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80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8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8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80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80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80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80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80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80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80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80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80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8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80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80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80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80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80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80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80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80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80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8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8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80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80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80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80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80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8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80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80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80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80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80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80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8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80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80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80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80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80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80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8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80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80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80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80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80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80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80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8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8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80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80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80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80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80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80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8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80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80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80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80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80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80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80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8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80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80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80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80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80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80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80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80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8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80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80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80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80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80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80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80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8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80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80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80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80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80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80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80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80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8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80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80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80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80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80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80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80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80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8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80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80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80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80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80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80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80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80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8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80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80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80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80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80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80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8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8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8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8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80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80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80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80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80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80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8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80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80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80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80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80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80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8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80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80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80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80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80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80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80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8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80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80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80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80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80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8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80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80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80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80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80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80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8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80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80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80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80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80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80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8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80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80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80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80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80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80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8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80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80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80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80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80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80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80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8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80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80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80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80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80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80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80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8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80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80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80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80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80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80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80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8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80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80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80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80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80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80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80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80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8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80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80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80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80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80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80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80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80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80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80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80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8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80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80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80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80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80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80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80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80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80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8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80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80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80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80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80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80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80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80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80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8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80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80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80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80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80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80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80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80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80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80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80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8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80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80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80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80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80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80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8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80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80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80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80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80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80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8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80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80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80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80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80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80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8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80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80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80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80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80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80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8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80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80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80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80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80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80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8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80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80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80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80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80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80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80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8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80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80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80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80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80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80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80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8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80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80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80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80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80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80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80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80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8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80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80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80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80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80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80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80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80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80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8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80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80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80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80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80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8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80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80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80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80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80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80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8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8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8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8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8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8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80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80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80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80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80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80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8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80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80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80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80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80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80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80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8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80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80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80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80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80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80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80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80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80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8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80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80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80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80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80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80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80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8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80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80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80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80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80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80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8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80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80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80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80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80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80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8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80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80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80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80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80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80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8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80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80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80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80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80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80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8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80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80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80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80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80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80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80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8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8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80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80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80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80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80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8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80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80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80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80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80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8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80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80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80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80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80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8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80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80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80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80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80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8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80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80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80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80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80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8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80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80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80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80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80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8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8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80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80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80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80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80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80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8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80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80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80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80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80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80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8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80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80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80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80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80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80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80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80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80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8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8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8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8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8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8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8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8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8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8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8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8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8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8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8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8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8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8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8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8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8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8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8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8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8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8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80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80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80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80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80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80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8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80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80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80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80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80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80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8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80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80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80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80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80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80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80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8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80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80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80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80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80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80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80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8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80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80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80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80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80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80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80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8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80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80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80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80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80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80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80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8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8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80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80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80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80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80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80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80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8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80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80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80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80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80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80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80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80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80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80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80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80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80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80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80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8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80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80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80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80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80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80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80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8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80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80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80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80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80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80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80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8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80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80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80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80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80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80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80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8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80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80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80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80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80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80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80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8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80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80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80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80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80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80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80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8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80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80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80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80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80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80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80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80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8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80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80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80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80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80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80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80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80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8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80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80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80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80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80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80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80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80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8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80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80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80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80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80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80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80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80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80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8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80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80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80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80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80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80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80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80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8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80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80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80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80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80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80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80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80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80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8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80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80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80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80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80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80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80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8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80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80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80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80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80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80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80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8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80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80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80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80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80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80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80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80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8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80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80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80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80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80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80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80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8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80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80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80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80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80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80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80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80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8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80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80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80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80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80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80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80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8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8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80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80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80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80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80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80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80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8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80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80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80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80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80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80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80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8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80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80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80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80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80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80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80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80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8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80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80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80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80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80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80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80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80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80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80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80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80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80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80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80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80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80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80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80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80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80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80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80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80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80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80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80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80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80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80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80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80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80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80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80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80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80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80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80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80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80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80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80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80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80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80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80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>
      <c r="A999" s="80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>
      <c r="A1000" s="8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DAF8"/>
    <outlinePr summaryBelow="0" summaryRight="0"/>
  </sheetPr>
  <sheetViews>
    <sheetView workbookViewId="0"/>
  </sheetViews>
  <sheetFormatPr customHeight="1" defaultColWidth="12.63" defaultRowHeight="15.75"/>
  <cols>
    <col customWidth="1" min="1" max="7" width="15.13"/>
  </cols>
  <sheetData>
    <row r="2">
      <c r="A2" s="90">
        <v>43405.0</v>
      </c>
      <c r="B2" s="91">
        <f t="shared" ref="B2:G2" si="1">A2+1</f>
        <v>43406</v>
      </c>
      <c r="C2" s="91">
        <f t="shared" si="1"/>
        <v>43407</v>
      </c>
      <c r="D2" s="91">
        <f t="shared" si="1"/>
        <v>43408</v>
      </c>
      <c r="E2" s="91">
        <f t="shared" si="1"/>
        <v>43409</v>
      </c>
      <c r="F2" s="91">
        <f t="shared" si="1"/>
        <v>43410</v>
      </c>
      <c r="G2" s="91">
        <f t="shared" si="1"/>
        <v>43411</v>
      </c>
    </row>
    <row r="3" ht="75.0" customHeight="1">
      <c r="A3" s="92" t="str">
        <f>IFERROR(__xludf.DUMMYFUNCTION("IFERROR(JOIN(CHAR(10),FILTER($A$13:$A1000,$B$13:$B1000 = A2)),""No Agenda"")"),"No Agenda")</f>
        <v>No Agenda</v>
      </c>
      <c r="B3" s="92" t="str">
        <f>IFERROR(__xludf.DUMMYFUNCTION("IFERROR(JOIN(CHAR(10),FILTER($A$13:$A1000,$B$13:$B1000 = B2)),""No Agenda"")"),"No Agenda")</f>
        <v>No Agenda</v>
      </c>
      <c r="C3" s="92" t="str">
        <f>IFERROR(__xludf.DUMMYFUNCTION("IFERROR(JOIN(CHAR(10),FILTER($A$13:$A1000,$B$13:$B1000 = C2)),""No Agenda"")"),"No Agenda")</f>
        <v>No Agenda</v>
      </c>
      <c r="D3" s="92" t="str">
        <f>IFERROR(__xludf.DUMMYFUNCTION("IFERROR(JOIN(CHAR(10),FILTER($A$13:$A1000,$B$13:$B1000 = D2)),""No Agenda"")"),"No Agenda")</f>
        <v>No Agenda</v>
      </c>
      <c r="E3" s="92" t="str">
        <f>IFERROR(__xludf.DUMMYFUNCTION("IFERROR(JOIN(CHAR(10),FILTER($A$13:$A1000,$B$13:$B1000 = E2)),""No Agenda"")"),"No Agenda")</f>
        <v>No Agenda</v>
      </c>
      <c r="F3" s="92" t="str">
        <f>IFERROR(__xludf.DUMMYFUNCTION("IFERROR(JOIN(CHAR(10),FILTER($A$13:$A1000,$B$13:$B1000 = F2)),""No Agenda"")"),"No Agenda")</f>
        <v>No Agenda</v>
      </c>
      <c r="G3" s="92" t="str">
        <f>IFERROR(__xludf.DUMMYFUNCTION("IFERROR(JOIN(CHAR(10),FILTER($A$13:$A1000,$B$13:$B1000 = G2)),""No Agenda"")"),"No Agenda")</f>
        <v>No Agenda</v>
      </c>
    </row>
    <row r="4">
      <c r="A4" s="91">
        <f>G2+1</f>
        <v>43412</v>
      </c>
      <c r="B4" s="93">
        <f t="shared" ref="B4:G4" si="2">A4+1</f>
        <v>43413</v>
      </c>
      <c r="C4" s="93">
        <f t="shared" si="2"/>
        <v>43414</v>
      </c>
      <c r="D4" s="93">
        <f t="shared" si="2"/>
        <v>43415</v>
      </c>
      <c r="E4" s="93">
        <f t="shared" si="2"/>
        <v>43416</v>
      </c>
      <c r="F4" s="93">
        <f t="shared" si="2"/>
        <v>43417</v>
      </c>
      <c r="G4" s="93">
        <f t="shared" si="2"/>
        <v>43418</v>
      </c>
    </row>
    <row r="5" ht="75.0" customHeight="1">
      <c r="A5" s="92" t="str">
        <f>IFERROR(__xludf.DUMMYFUNCTION("IFERROR(JOIN(CHAR(10),FILTER($A$13:$A1000,$B$13:$B1000 = A4)),""No Agenda"")"),"No Agenda")</f>
        <v>No Agenda</v>
      </c>
      <c r="B5" s="92" t="str">
        <f>IFERROR(__xludf.DUMMYFUNCTION("IFERROR(JOIN(CHAR(10),FILTER($A$13:$A1000,$B$13:$B1000 = B4)),""No Agenda"")"),"No Agenda")</f>
        <v>No Agenda</v>
      </c>
      <c r="C5" s="92" t="str">
        <f>IFERROR(__xludf.DUMMYFUNCTION("IFERROR(JOIN(CHAR(10),FILTER($A$13:$A1000,$B$13:$B1000 = C4)),""No Agenda"")"),"Go to the doctor")</f>
        <v>Go to the doctor</v>
      </c>
      <c r="D5" s="92" t="str">
        <f>IFERROR(__xludf.DUMMYFUNCTION("IFERROR(JOIN(CHAR(10),FILTER($A$13:$A1000,$B$13:$B1000 = D4)),""No Agenda"")"),"No Agenda")</f>
        <v>No Agenda</v>
      </c>
      <c r="E5" s="92" t="str">
        <f>IFERROR(__xludf.DUMMYFUNCTION("IFERROR(JOIN(CHAR(10),FILTER($A$13:$A1000,$B$13:$B1000 = E4)),""No Agenda"")"),"No Agenda")</f>
        <v>No Agenda</v>
      </c>
      <c r="F5" s="92" t="str">
        <f>IFERROR(__xludf.DUMMYFUNCTION("IFERROR(JOIN(CHAR(10),FILTER($A$13:$A1000,$B$13:$B1000 = F4)),""No Agenda"")"),"No Agenda")</f>
        <v>No Agenda</v>
      </c>
      <c r="G5" s="92" t="str">
        <f>IFERROR(__xludf.DUMMYFUNCTION("IFERROR(JOIN(CHAR(10),FILTER($A$13:$A1000,$B$13:$B1000 = G4)),""No Agenda"")"),"No Agenda")</f>
        <v>No Agenda</v>
      </c>
    </row>
    <row r="6">
      <c r="A6" s="93">
        <f>G4+1</f>
        <v>43419</v>
      </c>
      <c r="B6" s="93">
        <f t="shared" ref="B6:G6" si="3">A6+1</f>
        <v>43420</v>
      </c>
      <c r="C6" s="93">
        <f t="shared" si="3"/>
        <v>43421</v>
      </c>
      <c r="D6" s="93">
        <f t="shared" si="3"/>
        <v>43422</v>
      </c>
      <c r="E6" s="93">
        <f t="shared" si="3"/>
        <v>43423</v>
      </c>
      <c r="F6" s="93">
        <f t="shared" si="3"/>
        <v>43424</v>
      </c>
      <c r="G6" s="93">
        <f t="shared" si="3"/>
        <v>43425</v>
      </c>
    </row>
    <row r="7" ht="75.0" customHeight="1">
      <c r="A7" s="92" t="str">
        <f>IFERROR(__xludf.DUMMYFUNCTION("IFERROR(JOIN(CHAR(10),ARRAYFORMULA(FILTER($A$13:$A1000,$B$13:$B1000 = A6))),""No Agenda"")"),"Go to the dentist")</f>
        <v>Go to the dentist</v>
      </c>
      <c r="B7" s="92" t="str">
        <f>IFERROR(__xludf.DUMMYFUNCTION("IFERROR(JOIN(CHAR(10),ARRAYFORMULA(FILTER($A$13:$A1000,$B$13:$B1000 = B6))),""No Agenda"")"),"No Agenda")</f>
        <v>No Agenda</v>
      </c>
      <c r="C7" s="92" t="str">
        <f>IFERROR(__xludf.DUMMYFUNCTION("IFERROR(JOIN(CHAR(10),ARRAYFORMULA(FILTER($A$13:$A1000,$B$13:$B1000 = C6))),""No Agenda"")"),"No Agenda")</f>
        <v>No Agenda</v>
      </c>
      <c r="D7" s="92" t="str">
        <f>IFERROR(__xludf.DUMMYFUNCTION("IFERROR(JOIN(CHAR(10),ARRAYFORMULA(FILTER($A$13:$A1000,$B$13:$B1000 = D6))),""No Agenda"")"),"No Agenda")</f>
        <v>No Agenda</v>
      </c>
      <c r="E7" s="92" t="str">
        <f>IFERROR(__xludf.DUMMYFUNCTION("IFERROR(JOIN(CHAR(10),ARRAYFORMULA(FILTER($A$13:$A1000,$B$13:$B1000 = E6))),""No Agenda"")"),"No Agenda")</f>
        <v>No Agenda</v>
      </c>
      <c r="F7" s="92" t="str">
        <f>IFERROR(__xludf.DUMMYFUNCTION("IFERROR(JOIN(CHAR(10),ARRAYFORMULA(FILTER($A$13:$A1000,$B$13:$B1000 = F6))),""No Agenda"")"),"No Agenda")</f>
        <v>No Agenda</v>
      </c>
      <c r="G7" s="92" t="str">
        <f>IFERROR(__xludf.DUMMYFUNCTION("IFERROR(JOIN(CHAR(10),ARRAYFORMULA(FILTER($A$13:$A1000,$B$13:$B1000 = G6))),""No Agenda"")"),"No Agenda")</f>
        <v>No Agenda</v>
      </c>
      <c r="H7" s="94"/>
    </row>
    <row r="8">
      <c r="A8" s="95">
        <f>G6+1</f>
        <v>43426</v>
      </c>
      <c r="B8" s="95">
        <f t="shared" ref="B8:G8" si="4">A8+1</f>
        <v>43427</v>
      </c>
      <c r="C8" s="95">
        <f t="shared" si="4"/>
        <v>43428</v>
      </c>
      <c r="D8" s="95">
        <f t="shared" si="4"/>
        <v>43429</v>
      </c>
      <c r="E8" s="95">
        <f t="shared" si="4"/>
        <v>43430</v>
      </c>
      <c r="F8" s="95">
        <f t="shared" si="4"/>
        <v>43431</v>
      </c>
      <c r="G8" s="95">
        <f t="shared" si="4"/>
        <v>43432</v>
      </c>
    </row>
    <row r="9" ht="75.0" customHeight="1">
      <c r="A9" s="92" t="str">
        <f>IFERROR(__xludf.DUMMYFUNCTION("IFERROR(JOIN(CHAR(10),FILTER($A$13:$A1000,$B$13:$B1000 = A8)),""No Agenda"")"),"No Agenda")</f>
        <v>No Agenda</v>
      </c>
      <c r="B9" s="92" t="str">
        <f>IFERROR(__xludf.DUMMYFUNCTION("IFERROR(JOIN(CHAR(10),FILTER($A$13:$A1000,$B$13:$B1000 = B8)),""No Agenda"")"),"Self Study")</f>
        <v>Self Study</v>
      </c>
      <c r="C9" s="92" t="str">
        <f>IFERROR(__xludf.DUMMYFUNCTION("IFERROR(JOIN(CHAR(10),FILTER($A$13:$A1000,$B$13:$B1000 = C8)),""No Agenda"")"),"No Agenda")</f>
        <v>No Agenda</v>
      </c>
      <c r="D9" s="92" t="str">
        <f>IFERROR(__xludf.DUMMYFUNCTION("IFERROR(JOIN(CHAR(10),FILTER($A$13:$A1000,$B$13:$B1000 = D8)),""No Agenda"")"),"Thanksgiving")</f>
        <v>Thanksgiving</v>
      </c>
      <c r="E9" s="92" t="str">
        <f>IFERROR(__xludf.DUMMYFUNCTION("IFERROR(JOIN(CHAR(10),FILTER($A$13:$A1000,$B$13:$B1000 = E8)),""No Agenda"")"),"Visit Dad")</f>
        <v>Visit Dad</v>
      </c>
      <c r="F9" s="92" t="str">
        <f>IFERROR(__xludf.DUMMYFUNCTION("IFERROR(JOIN(CHAR(10),FILTER($A$13:$A1000,$B$13:$B1000 = F8)),""No Agenda"")"),"No Agenda")</f>
        <v>No Agenda</v>
      </c>
      <c r="G9" s="96" t="str">
        <f>IFERROR(__xludf.DUMMYFUNCTION("IFERROR(JOIN(CHAR(10),FILTER($A$13:$A1000,$B$13:$B1000 = G8)),""No Agenda"")"),"Visit Mom
Visit Sister")</f>
        <v>Visit Mom
Visit Sister</v>
      </c>
      <c r="H9" s="94"/>
    </row>
    <row r="10">
      <c r="A10" s="97">
        <v>1.0</v>
      </c>
      <c r="B10" s="97" t="s">
        <v>497</v>
      </c>
      <c r="C10" s="97">
        <v>1.0</v>
      </c>
      <c r="D10" s="97">
        <v>2.0</v>
      </c>
    </row>
    <row r="12">
      <c r="A12" s="54" t="s">
        <v>498</v>
      </c>
      <c r="B12" s="54" t="s">
        <v>96</v>
      </c>
      <c r="D12" t="str">
        <f>VLOOKUP(1, A10:D10, 2, FALSE)</f>
        <v>HKN</v>
      </c>
    </row>
    <row r="13">
      <c r="A13" s="61" t="s">
        <v>499</v>
      </c>
      <c r="B13" s="98">
        <v>43419.0</v>
      </c>
    </row>
    <row r="14">
      <c r="A14" s="61" t="s">
        <v>500</v>
      </c>
      <c r="B14" s="98">
        <v>43414.0</v>
      </c>
    </row>
    <row r="15">
      <c r="A15" s="61" t="s">
        <v>501</v>
      </c>
      <c r="B15" s="98">
        <v>43432.0</v>
      </c>
    </row>
    <row r="16">
      <c r="A16" s="61" t="s">
        <v>502</v>
      </c>
      <c r="B16" s="98">
        <v>43430.0</v>
      </c>
    </row>
    <row r="17">
      <c r="A17" s="61" t="s">
        <v>503</v>
      </c>
      <c r="B17" s="98">
        <v>42679.0</v>
      </c>
    </row>
    <row r="18">
      <c r="A18" s="61" t="s">
        <v>504</v>
      </c>
      <c r="B18" s="98">
        <v>43429.0</v>
      </c>
    </row>
    <row r="19">
      <c r="A19" s="99" t="s">
        <v>505</v>
      </c>
      <c r="B19" s="100">
        <v>43432.0</v>
      </c>
    </row>
    <row r="20">
      <c r="A20" s="101" t="s">
        <v>506</v>
      </c>
      <c r="B20" s="102">
        <v>43427.0</v>
      </c>
    </row>
    <row r="21">
      <c r="A21" s="103"/>
      <c r="B21" s="103"/>
    </row>
    <row r="22">
      <c r="A22" s="103"/>
      <c r="B22" s="103"/>
    </row>
    <row r="23">
      <c r="A23" s="103"/>
      <c r="B23" s="103"/>
    </row>
    <row r="24">
      <c r="A24" s="103"/>
      <c r="B24" s="103"/>
    </row>
    <row r="25">
      <c r="A25" s="103"/>
      <c r="B25" s="103"/>
    </row>
    <row r="26">
      <c r="A26" s="103"/>
      <c r="B26" s="103"/>
    </row>
    <row r="27">
      <c r="A27" s="103"/>
      <c r="B27" s="103"/>
    </row>
    <row r="28">
      <c r="A28" s="103"/>
      <c r="B28" s="103"/>
    </row>
    <row r="29">
      <c r="A29" s="103"/>
      <c r="B29" s="103"/>
    </row>
    <row r="30">
      <c r="A30" s="103"/>
      <c r="B30" s="103"/>
    </row>
    <row r="31">
      <c r="A31" s="103"/>
      <c r="B31" s="103"/>
    </row>
    <row r="32">
      <c r="A32" s="103"/>
      <c r="B32" s="103"/>
    </row>
    <row r="33">
      <c r="A33" s="103"/>
      <c r="B33" s="103"/>
    </row>
    <row r="34">
      <c r="A34" s="103"/>
      <c r="B34" s="103"/>
    </row>
    <row r="35">
      <c r="A35" s="103"/>
      <c r="B35" s="103"/>
    </row>
    <row r="36">
      <c r="A36" s="103"/>
      <c r="B36" s="103"/>
    </row>
    <row r="37">
      <c r="A37" s="103"/>
      <c r="B37" s="103"/>
    </row>
  </sheetData>
  <conditionalFormatting sqref="A3:G3 A5:G5 A7:G7 A9:G9">
    <cfRule type="notContainsText" dxfId="0" priority="1" operator="notContains" text="No Agenda">
      <formula>ISERROR(SEARCH(("No Agenda"),(A3)))</formula>
    </cfRule>
  </conditionalFormatting>
  <conditionalFormatting sqref="H7">
    <cfRule type="notContainsBlanks" dxfId="1" priority="2">
      <formula>LEN(TRIM(H7))&gt;0</formula>
    </cfRule>
  </conditionalFormatting>
  <drawing r:id="rId1"/>
</worksheet>
</file>