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a298e2c15fee0e/ドキュメント/BackLog/"/>
    </mc:Choice>
  </mc:AlternateContent>
  <xr:revisionPtr revIDLastSave="257" documentId="8_{9BD97465-FDD4-4C68-84EB-B43B88638E3C}" xr6:coauthVersionLast="47" xr6:coauthVersionMax="47" xr10:uidLastSave="{65332050-4252-4C2B-A555-E5DD5D7FAF45}"/>
  <bookViews>
    <workbookView xWindow="-108" yWindow="-108" windowWidth="23256" windowHeight="12576" activeTab="5" xr2:uid="{6F0BD02A-3DA5-44CB-B70D-378AEBC4A3A7}"/>
  </bookViews>
  <sheets>
    <sheet name="Sheet1" sheetId="1" r:id="rId1"/>
    <sheet name="Sheet2" sheetId="2" r:id="rId2"/>
    <sheet name="マイルストーン" sheetId="3" r:id="rId3"/>
    <sheet name="WBS　工程表" sheetId="4" r:id="rId4"/>
    <sheet name="出来高管理" sheetId="5" r:id="rId5"/>
    <sheet name="課題状況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5" i="7" l="1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L27" i="7"/>
  <c r="I19" i="5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H19" i="5"/>
  <c r="G19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AE18" i="5"/>
  <c r="AF18" i="5"/>
  <c r="K22" i="4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J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AG21" i="4"/>
  <c r="L26" i="2"/>
</calcChain>
</file>

<file path=xl/sharedStrings.xml><?xml version="1.0" encoding="utf-8"?>
<sst xmlns="http://schemas.openxmlformats.org/spreadsheetml/2006/main" count="485" uniqueCount="102">
  <si>
    <t>契約条件</t>
    <rPh sb="0" eb="2">
      <t>ケイヤク</t>
    </rPh>
    <rPh sb="2" eb="4">
      <t>ジョウケン</t>
    </rPh>
    <phoneticPr fontId="1"/>
  </si>
  <si>
    <t>要件定義</t>
    <rPh sb="0" eb="4">
      <t>ヨウケンテイギ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</si>
  <si>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</si>
  <si>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</si>
  <si>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製造</t>
    <rPh sb="0" eb="2">
      <t>セイゾウ</t>
    </rPh>
    <phoneticPr fontId="1"/>
  </si>
  <si>
    <t>単体テスト</t>
    <rPh sb="0" eb="2">
      <t>タンタイ</t>
    </rPh>
    <phoneticPr fontId="1"/>
  </si>
  <si>
    <t>総合テスト</t>
    <rPh sb="0" eb="2">
      <t>ソウゴウ</t>
    </rPh>
    <phoneticPr fontId="1"/>
  </si>
  <si>
    <t>運用テスト</t>
    <rPh sb="0" eb="2">
      <t>ウンヨウ</t>
    </rPh>
    <phoneticPr fontId="1"/>
  </si>
  <si>
    <t>検収テスト</t>
    <rPh sb="0" eb="2">
      <t>ケンシュウ</t>
    </rPh>
    <phoneticPr fontId="1"/>
  </si>
  <si>
    <t>業務フロー図</t>
    <phoneticPr fontId="1"/>
  </si>
  <si>
    <t>画面設計</t>
    <phoneticPr fontId="1"/>
  </si>
  <si>
    <t>帳票設計</t>
    <phoneticPr fontId="1"/>
  </si>
  <si>
    <t>インターフェース設計</t>
    <phoneticPr fontId="1"/>
  </si>
  <si>
    <t>データベース設計</t>
    <phoneticPr fontId="1"/>
  </si>
  <si>
    <t>ハードウェアインターフェース設計</t>
    <phoneticPr fontId="1"/>
  </si>
  <si>
    <t>セキュリティ設計</t>
    <phoneticPr fontId="1"/>
  </si>
  <si>
    <t>https://ssaits.jp/promapedia/concepts/external-design.html#</t>
    <phoneticPr fontId="1"/>
  </si>
  <si>
    <t>分析</t>
    <rPh sb="0" eb="2">
      <t>ブンセキ</t>
    </rPh>
    <phoneticPr fontId="1"/>
  </si>
  <si>
    <t>機能仕様書作成</t>
    <rPh sb="0" eb="5">
      <t>キノウシヨウショ</t>
    </rPh>
    <rPh sb="5" eb="7">
      <t>サクセイ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</si>
  <si>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</si>
  <si>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分析レビュー実施</t>
    <rPh sb="0" eb="2">
      <t>ブンセキ</t>
    </rPh>
    <rPh sb="6" eb="8">
      <t>ジッシ</t>
    </rPh>
    <phoneticPr fontId="1"/>
  </si>
  <si>
    <t>システム設計</t>
    <rPh sb="4" eb="6">
      <t>セッケイ</t>
    </rPh>
    <phoneticPr fontId="1"/>
  </si>
  <si>
    <t>システム基本設計書作成</t>
    <rPh sb="4" eb="6">
      <t>キホン</t>
    </rPh>
    <rPh sb="6" eb="9">
      <t>セッケイショ</t>
    </rPh>
    <rPh sb="9" eb="11">
      <t>サクセイ</t>
    </rPh>
    <phoneticPr fontId="1"/>
  </si>
  <si>
    <t>システム詳細設計書作成</t>
    <rPh sb="4" eb="6">
      <t>ショウサイ</t>
    </rPh>
    <rPh sb="6" eb="8">
      <t>セッケイ</t>
    </rPh>
    <rPh sb="8" eb="9">
      <t>ショ</t>
    </rPh>
    <rPh sb="9" eb="11">
      <t>サクセイ</t>
    </rPh>
    <phoneticPr fontId="1"/>
  </si>
  <si>
    <t>システムテスト設計書作成</t>
    <rPh sb="7" eb="10">
      <t>セッケイショ</t>
    </rPh>
    <rPh sb="10" eb="12">
      <t>サクセイ</t>
    </rPh>
    <phoneticPr fontId="1"/>
  </si>
  <si>
    <t>システム設計レビュー</t>
    <rPh sb="4" eb="6">
      <t>セッケイ</t>
    </rPh>
    <phoneticPr fontId="1"/>
  </si>
  <si>
    <t>開発</t>
    <rPh sb="0" eb="2">
      <t>カイハツ</t>
    </rPh>
    <phoneticPr fontId="1"/>
  </si>
  <si>
    <t>プログラム設計</t>
    <rPh sb="5" eb="7">
      <t>セッケイ</t>
    </rPh>
    <phoneticPr fontId="1"/>
  </si>
  <si>
    <t>マニュアル設計</t>
    <rPh sb="5" eb="7">
      <t>セッケイ</t>
    </rPh>
    <phoneticPr fontId="1"/>
  </si>
  <si>
    <t>プログラミング</t>
    <phoneticPr fontId="1"/>
  </si>
  <si>
    <t>システムテスト</t>
    <phoneticPr fontId="1"/>
  </si>
  <si>
    <t>システムテストレビュー</t>
    <phoneticPr fontId="1"/>
  </si>
  <si>
    <t>システム納入・設置</t>
    <rPh sb="4" eb="6">
      <t>ノウニュウ</t>
    </rPh>
    <rPh sb="7" eb="9">
      <t>セッチ</t>
    </rPh>
    <phoneticPr fontId="1"/>
  </si>
  <si>
    <t>検収</t>
    <rPh sb="0" eb="2">
      <t>ケンシュウ</t>
    </rPh>
    <phoneticPr fontId="1"/>
  </si>
  <si>
    <t>導入サポート実施</t>
    <rPh sb="0" eb="2">
      <t>ドウニュウ</t>
    </rPh>
    <rPh sb="6" eb="8">
      <t>ジッシ</t>
    </rPh>
    <phoneticPr fontId="1"/>
  </si>
  <si>
    <t>導入</t>
    <rPh sb="0" eb="2">
      <t>ドウニュウ</t>
    </rPh>
    <phoneticPr fontId="1"/>
  </si>
  <si>
    <t>導入サポート計画書作成</t>
    <rPh sb="0" eb="2">
      <t>ドウニュウ</t>
    </rPh>
    <rPh sb="6" eb="9">
      <t>ケイカクショ</t>
    </rPh>
    <rPh sb="9" eb="11">
      <t>サクセイ</t>
    </rPh>
    <phoneticPr fontId="1"/>
  </si>
  <si>
    <t>マイルストーン</t>
    <phoneticPr fontId="1"/>
  </si>
  <si>
    <t>種別</t>
    <rPh sb="0" eb="2">
      <t>シュベツ</t>
    </rPh>
    <phoneticPr fontId="1"/>
  </si>
  <si>
    <t>タスク</t>
    <phoneticPr fontId="1"/>
  </si>
  <si>
    <t>要望</t>
    <rPh sb="0" eb="2">
      <t>ヨウボウ</t>
    </rPh>
    <phoneticPr fontId="1"/>
  </si>
  <si>
    <t>問合せ</t>
    <rPh sb="0" eb="2">
      <t>トイアワ</t>
    </rPh>
    <phoneticPr fontId="1"/>
  </si>
  <si>
    <t>件名</t>
  </si>
  <si>
    <t>カテゴリー</t>
    <phoneticPr fontId="1"/>
  </si>
  <si>
    <t>プロジェクト計画レビュー</t>
    <rPh sb="6" eb="8">
      <t>ケイカク</t>
    </rPh>
    <phoneticPr fontId="1"/>
  </si>
  <si>
    <t>検収</t>
    <rPh sb="0" eb="2">
      <t>ケンシュウ</t>
    </rPh>
    <phoneticPr fontId="1"/>
  </si>
  <si>
    <t>ID</t>
    <phoneticPr fontId="1"/>
  </si>
  <si>
    <t>リテラシー分析</t>
    <rPh sb="5" eb="7">
      <t>ブンセキ</t>
    </rPh>
    <phoneticPr fontId="1"/>
  </si>
  <si>
    <t>ネットワーク調査</t>
    <rPh sb="6" eb="8">
      <t>チョウサ</t>
    </rPh>
    <phoneticPr fontId="1"/>
  </si>
  <si>
    <t>作成日</t>
    <rPh sb="0" eb="3">
      <t>サクセイビ</t>
    </rPh>
    <phoneticPr fontId="1"/>
  </si>
  <si>
    <t>担当者</t>
  </si>
  <si>
    <t>開始日</t>
    <rPh sb="0" eb="3">
      <t>カイシビ</t>
    </rPh>
    <phoneticPr fontId="1"/>
  </si>
  <si>
    <t>期限日</t>
    <rPh sb="0" eb="3">
      <t>キゲンビ</t>
    </rPh>
    <phoneticPr fontId="1"/>
  </si>
  <si>
    <t>予定時間</t>
  </si>
  <si>
    <t>実績時間</t>
  </si>
  <si>
    <t>更新日</t>
    <rPh sb="0" eb="3">
      <t>コウシンビ</t>
    </rPh>
    <phoneticPr fontId="1"/>
  </si>
  <si>
    <t>状態</t>
    <rPh sb="0" eb="2">
      <t>ジョウタイ</t>
    </rPh>
    <phoneticPr fontId="1"/>
  </si>
  <si>
    <t>完了</t>
    <rPh sb="0" eb="2">
      <t>カンリョウ</t>
    </rPh>
    <phoneticPr fontId="1"/>
  </si>
  <si>
    <t>処理済</t>
    <rPh sb="0" eb="3">
      <t>ショリスミ</t>
    </rPh>
    <phoneticPr fontId="1"/>
  </si>
  <si>
    <t>処理中</t>
    <rPh sb="0" eb="3">
      <t>ショリチュウ</t>
    </rPh>
    <phoneticPr fontId="1"/>
  </si>
  <si>
    <t>未処理</t>
    <rPh sb="0" eb="3">
      <t>ミショリ</t>
    </rPh>
    <phoneticPr fontId="1"/>
  </si>
  <si>
    <t>石川</t>
    <rPh sb="0" eb="2">
      <t>イシカワ</t>
    </rPh>
    <phoneticPr fontId="1"/>
  </si>
  <si>
    <t>山口</t>
    <rPh sb="0" eb="2">
      <t>ヤマグチ</t>
    </rPh>
    <phoneticPr fontId="1"/>
  </si>
  <si>
    <t>福島</t>
    <rPh sb="0" eb="2">
      <t>フクシマ</t>
    </rPh>
    <phoneticPr fontId="1"/>
  </si>
  <si>
    <t>千葉</t>
    <rPh sb="0" eb="2">
      <t>チバ</t>
    </rPh>
    <phoneticPr fontId="1"/>
  </si>
  <si>
    <t>脆弱性対策</t>
    <rPh sb="0" eb="3">
      <t>ゼイジャクセイ</t>
    </rPh>
    <rPh sb="3" eb="5">
      <t>タイサク</t>
    </rPh>
    <phoneticPr fontId="1"/>
  </si>
  <si>
    <t>香川</t>
    <rPh sb="0" eb="2">
      <t>カガワ</t>
    </rPh>
    <phoneticPr fontId="1"/>
  </si>
  <si>
    <t>福岡</t>
    <rPh sb="0" eb="2">
      <t>フクオカ</t>
    </rPh>
    <phoneticPr fontId="1"/>
  </si>
  <si>
    <t>支店のネットワーク環境が不明であったのでアセスメントをさせていただいた</t>
    <rPh sb="0" eb="2">
      <t>シテン</t>
    </rPh>
    <rPh sb="9" eb="11">
      <t>カンキョウ</t>
    </rPh>
    <rPh sb="12" eb="14">
      <t>フメイ</t>
    </rPh>
    <phoneticPr fontId="1"/>
  </si>
  <si>
    <t>プロジェクト遅れをカバーするために福岡氏を追加投入</t>
    <rPh sb="6" eb="7">
      <t>オク</t>
    </rPh>
    <rPh sb="17" eb="20">
      <t>フクオカシ</t>
    </rPh>
    <rPh sb="21" eb="25">
      <t>ツイカトウニュウ</t>
    </rPh>
    <phoneticPr fontId="1"/>
  </si>
  <si>
    <t>プロジェクト計画レビューに山口氏もアサイン</t>
    <rPh sb="6" eb="8">
      <t>ケイカク</t>
    </rPh>
    <rPh sb="13" eb="15">
      <t>ヤマグチ</t>
    </rPh>
    <rPh sb="15" eb="16">
      <t>シ</t>
    </rPh>
    <phoneticPr fontId="1"/>
  </si>
  <si>
    <t>香川氏もアサイン（当初予定通り）</t>
    <rPh sb="0" eb="2">
      <t>カガワ</t>
    </rPh>
    <rPh sb="2" eb="3">
      <t>シ</t>
    </rPh>
    <rPh sb="9" eb="11">
      <t>トウショ</t>
    </rPh>
    <rPh sb="11" eb="13">
      <t>ヨテイ</t>
    </rPh>
    <rPh sb="13" eb="14">
      <t>トオ</t>
    </rPh>
    <phoneticPr fontId="1"/>
  </si>
  <si>
    <t>Oct</t>
    <phoneticPr fontId="1"/>
  </si>
  <si>
    <t>Month</t>
    <phoneticPr fontId="1"/>
  </si>
  <si>
    <t>Week</t>
    <phoneticPr fontId="1"/>
  </si>
  <si>
    <t>Nov</t>
    <phoneticPr fontId="1"/>
  </si>
  <si>
    <t>Dec</t>
    <phoneticPr fontId="1"/>
  </si>
  <si>
    <t>Jan</t>
    <phoneticPr fontId="1"/>
  </si>
  <si>
    <t>Feb</t>
    <phoneticPr fontId="1"/>
  </si>
  <si>
    <t>Mar</t>
    <phoneticPr fontId="1"/>
  </si>
  <si>
    <t>大分類</t>
    <rPh sb="0" eb="3">
      <t>ダイブンルイ</t>
    </rPh>
    <phoneticPr fontId="1"/>
  </si>
  <si>
    <t>中分類</t>
    <rPh sb="0" eb="1">
      <t>ナカ</t>
    </rPh>
    <rPh sb="1" eb="3">
      <t>ブンルイ</t>
    </rPh>
    <phoneticPr fontId="1"/>
  </si>
  <si>
    <t>WP</t>
    <phoneticPr fontId="1"/>
  </si>
  <si>
    <t>正</t>
    <rPh sb="0" eb="1">
      <t>セイ</t>
    </rPh>
    <phoneticPr fontId="1"/>
  </si>
  <si>
    <t>副</t>
    <rPh sb="0" eb="1">
      <t>フク</t>
    </rPh>
    <phoneticPr fontId="1"/>
  </si>
  <si>
    <t>ログイン認証</t>
    <rPh sb="4" eb="6">
      <t>ニンショウ</t>
    </rPh>
    <phoneticPr fontId="1"/>
  </si>
  <si>
    <t>実績登録</t>
    <rPh sb="0" eb="2">
      <t>ジッセキ</t>
    </rPh>
    <rPh sb="2" eb="4">
      <t>トウロク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</si>
  <si>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</si>
  <si>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</si>
  <si>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小計</t>
    <rPh sb="0" eb="2">
      <t>ショウケイ</t>
    </rPh>
    <phoneticPr fontId="1"/>
  </si>
  <si>
    <t>累計</t>
    <rPh sb="0" eb="2">
      <t>ルイケイ</t>
    </rPh>
    <phoneticPr fontId="1"/>
  </si>
  <si>
    <t>EV</t>
    <phoneticPr fontId="1"/>
  </si>
  <si>
    <t>AC</t>
    <phoneticPr fontId="1"/>
  </si>
  <si>
    <t>PVC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</si>
  <si>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</si>
  <si>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</si>
  <si>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</si>
  <si>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</si>
  <si>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X</t>
    <phoneticPr fontId="1"/>
  </si>
  <si>
    <t>Y</t>
    <phoneticPr fontId="1"/>
  </si>
  <si>
    <t>イベント</t>
    <phoneticPr fontId="1"/>
  </si>
  <si>
    <t>日時</t>
    <rPh sb="0" eb="2">
      <t>ニチジ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</si>
</sst>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_);[Red]\(0\)"/>
    <numFmt numFmtId="178" formatCode="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7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indexed="64"/>
      </right>
      <top/>
      <bottom style="dotted">
        <color auto="1"/>
      </bottom>
      <diagonal/>
    </border>
    <border>
      <left style="medium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ashed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dotted">
        <color indexed="64"/>
      </left>
      <right style="dashed">
        <color indexed="64"/>
      </right>
      <top style="dotted">
        <color indexed="64"/>
      </top>
      <bottom/>
      <diagonal/>
    </border>
    <border>
      <left style="dashed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medium">
        <color indexed="64"/>
      </right>
      <top style="dotted">
        <color auto="1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auto="1"/>
      </bottom>
      <diagonal/>
    </border>
    <border>
      <left style="thin">
        <color indexed="64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medium">
        <color indexed="64"/>
      </right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medium">
        <color indexed="64"/>
      </left>
      <right/>
      <top/>
      <bottom style="dotted">
        <color auto="1"/>
      </bottom>
      <diagonal/>
    </border>
    <border>
      <left style="medium">
        <color indexed="64"/>
      </left>
      <right/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dott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" fillId="0" borderId="0" xfId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 applyAlignment="1">
      <alignment horizontal="left" vertical="center"/>
    </xf>
    <xf numFmtId="14" fontId="0" fillId="0" borderId="12" xfId="0" applyNumberFormat="1" applyBorder="1" applyAlignment="1">
      <alignment horizontal="left" vertical="center"/>
    </xf>
    <xf numFmtId="0" fontId="0" fillId="0" borderId="9" xfId="0" applyBorder="1">
      <alignment vertical="center"/>
    </xf>
    <xf numFmtId="14" fontId="0" fillId="0" borderId="10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177" fontId="3" fillId="2" borderId="1" xfId="0" applyNumberFormat="1" applyFont="1" applyFill="1" applyBorder="1">
      <alignment vertical="center"/>
    </xf>
    <xf numFmtId="177" fontId="3" fillId="0" borderId="1" xfId="0" applyNumberFormat="1" applyFont="1" applyBorder="1">
      <alignment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2" borderId="16" xfId="0" applyNumberFormat="1" applyFont="1" applyFill="1" applyBorder="1">
      <alignment vertical="center"/>
    </xf>
    <xf numFmtId="177" fontId="3" fillId="0" borderId="24" xfId="0" applyNumberFormat="1" applyFont="1" applyBorder="1">
      <alignment vertical="center"/>
    </xf>
    <xf numFmtId="177" fontId="3" fillId="0" borderId="11" xfId="0" applyNumberFormat="1" applyFont="1" applyBorder="1">
      <alignment vertical="center"/>
    </xf>
    <xf numFmtId="177" fontId="3" fillId="2" borderId="11" xfId="0" applyNumberFormat="1" applyFont="1" applyFill="1" applyBorder="1">
      <alignment vertical="center"/>
    </xf>
    <xf numFmtId="177" fontId="3" fillId="0" borderId="31" xfId="0" applyNumberFormat="1" applyFont="1" applyBorder="1">
      <alignment vertical="center"/>
    </xf>
    <xf numFmtId="177" fontId="3" fillId="0" borderId="26" xfId="0" applyNumberFormat="1" applyFont="1" applyBorder="1">
      <alignment vertical="center"/>
    </xf>
    <xf numFmtId="177" fontId="3" fillId="4" borderId="26" xfId="0" applyNumberFormat="1" applyFont="1" applyFill="1" applyBorder="1" applyAlignment="1">
      <alignment horizontal="center" vertical="center"/>
    </xf>
    <xf numFmtId="176" fontId="0" fillId="0" borderId="32" xfId="0" applyNumberFormat="1" applyBorder="1">
      <alignment vertical="center"/>
    </xf>
    <xf numFmtId="176" fontId="0" fillId="0" borderId="33" xfId="0" applyNumberFormat="1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7" fontId="3" fillId="0" borderId="38" xfId="0" applyNumberFormat="1" applyFont="1" applyBorder="1">
      <alignment vertical="center"/>
    </xf>
    <xf numFmtId="177" fontId="3" fillId="0" borderId="17" xfId="0" applyNumberFormat="1" applyFont="1" applyBorder="1">
      <alignment vertical="center"/>
    </xf>
    <xf numFmtId="177" fontId="3" fillId="0" borderId="39" xfId="0" applyNumberFormat="1" applyFont="1" applyBorder="1">
      <alignment vertical="center"/>
    </xf>
    <xf numFmtId="177" fontId="3" fillId="0" borderId="12" xfId="0" applyNumberFormat="1" applyFont="1" applyBorder="1">
      <alignment vertical="center"/>
    </xf>
    <xf numFmtId="177" fontId="3" fillId="2" borderId="39" xfId="0" applyNumberFormat="1" applyFont="1" applyFill="1" applyBorder="1">
      <alignment vertical="center"/>
    </xf>
    <xf numFmtId="177" fontId="3" fillId="0" borderId="40" xfId="0" applyNumberFormat="1" applyFont="1" applyBorder="1">
      <alignment vertical="center"/>
    </xf>
    <xf numFmtId="177" fontId="3" fillId="0" borderId="41" xfId="0" applyNumberFormat="1" applyFont="1" applyBorder="1">
      <alignment vertical="center"/>
    </xf>
    <xf numFmtId="177" fontId="3" fillId="0" borderId="42" xfId="0" applyNumberFormat="1" applyFont="1" applyBorder="1">
      <alignment vertical="center"/>
    </xf>
    <xf numFmtId="177" fontId="3" fillId="0" borderId="43" xfId="0" applyNumberFormat="1" applyFont="1" applyBorder="1">
      <alignment vertical="center"/>
    </xf>
    <xf numFmtId="177" fontId="3" fillId="2" borderId="42" xfId="0" applyNumberFormat="1" applyFont="1" applyFill="1" applyBorder="1">
      <alignment vertical="center"/>
    </xf>
    <xf numFmtId="177" fontId="3" fillId="2" borderId="43" xfId="0" applyNumberFormat="1" applyFont="1" applyFill="1" applyBorder="1">
      <alignment vertical="center"/>
    </xf>
    <xf numFmtId="177" fontId="3" fillId="4" borderId="43" xfId="0" applyNumberFormat="1" applyFont="1" applyFill="1" applyBorder="1" applyAlignment="1">
      <alignment horizontal="center" vertical="center"/>
    </xf>
    <xf numFmtId="177" fontId="3" fillId="0" borderId="45" xfId="0" applyNumberFormat="1" applyFont="1" applyBorder="1">
      <alignment vertical="center"/>
    </xf>
    <xf numFmtId="177" fontId="3" fillId="0" borderId="46" xfId="0" applyNumberFormat="1" applyFont="1" applyBorder="1">
      <alignment vertical="center"/>
    </xf>
    <xf numFmtId="177" fontId="3" fillId="2" borderId="46" xfId="0" applyNumberFormat="1" applyFont="1" applyFill="1" applyBorder="1">
      <alignment vertical="center"/>
    </xf>
    <xf numFmtId="177" fontId="3" fillId="0" borderId="47" xfId="0" applyNumberFormat="1" applyFont="1" applyBorder="1">
      <alignment vertical="center"/>
    </xf>
    <xf numFmtId="177" fontId="3" fillId="0" borderId="48" xfId="0" applyNumberFormat="1" applyFont="1" applyBorder="1">
      <alignment vertical="center"/>
    </xf>
    <xf numFmtId="177" fontId="3" fillId="0" borderId="49" xfId="0" applyNumberFormat="1" applyFont="1" applyBorder="1">
      <alignment vertical="center"/>
    </xf>
    <xf numFmtId="177" fontId="3" fillId="0" borderId="50" xfId="0" applyNumberFormat="1" applyFont="1" applyBorder="1">
      <alignment vertical="center"/>
    </xf>
    <xf numFmtId="177" fontId="3" fillId="0" borderId="51" xfId="0" applyNumberFormat="1" applyFont="1" applyBorder="1">
      <alignment vertical="center"/>
    </xf>
    <xf numFmtId="177" fontId="3" fillId="0" borderId="52" xfId="0" applyNumberFormat="1" applyFont="1" applyBorder="1">
      <alignment vertical="center"/>
    </xf>
    <xf numFmtId="177" fontId="3" fillId="0" borderId="53" xfId="0" applyNumberFormat="1" applyFont="1" applyBorder="1">
      <alignment vertical="center"/>
    </xf>
    <xf numFmtId="177" fontId="3" fillId="4" borderId="54" xfId="0" applyNumberFormat="1" applyFont="1" applyFill="1" applyBorder="1" applyAlignment="1">
      <alignment horizontal="center" vertical="center"/>
    </xf>
    <xf numFmtId="176" fontId="0" fillId="0" borderId="55" xfId="0" applyNumberFormat="1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56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0" fillId="0" borderId="18" xfId="0" applyBorder="1">
      <alignment vertical="center"/>
    </xf>
    <xf numFmtId="14" fontId="0" fillId="0" borderId="65" xfId="0" applyNumberFormat="1" applyBorder="1">
      <alignment vertical="center"/>
    </xf>
    <xf numFmtId="14" fontId="0" fillId="0" borderId="66" xfId="0" applyNumberFormat="1" applyBorder="1">
      <alignment vertical="center"/>
    </xf>
    <xf numFmtId="14" fontId="0" fillId="0" borderId="67" xfId="0" applyNumberFormat="1" applyBorder="1">
      <alignment vertical="center"/>
    </xf>
    <xf numFmtId="0" fontId="0" fillId="0" borderId="64" xfId="0" applyBorder="1">
      <alignment vertical="center"/>
    </xf>
    <xf numFmtId="0" fontId="0" fillId="0" borderId="25" xfId="0" applyBorder="1">
      <alignment vertical="center"/>
    </xf>
    <xf numFmtId="0" fontId="0" fillId="0" borderId="26" xfId="0" applyFill="1" applyBorder="1">
      <alignment vertical="center"/>
    </xf>
    <xf numFmtId="0" fontId="0" fillId="0" borderId="26" xfId="0" applyBorder="1">
      <alignment vertical="center"/>
    </xf>
    <xf numFmtId="0" fontId="0" fillId="0" borderId="49" xfId="0" applyBorder="1">
      <alignment vertical="center"/>
    </xf>
    <xf numFmtId="14" fontId="0" fillId="0" borderId="68" xfId="0" applyNumberFormat="1" applyBorder="1">
      <alignment vertical="center"/>
    </xf>
    <xf numFmtId="14" fontId="0" fillId="0" borderId="69" xfId="0" applyNumberFormat="1" applyFill="1" applyBorder="1">
      <alignment vertical="center"/>
    </xf>
    <xf numFmtId="14" fontId="0" fillId="0" borderId="69" xfId="0" applyNumberFormat="1" applyBorder="1">
      <alignment vertical="center"/>
    </xf>
    <xf numFmtId="14" fontId="0" fillId="0" borderId="70" xfId="0" applyNumberFormat="1" applyBorder="1">
      <alignment vertical="center"/>
    </xf>
    <xf numFmtId="0" fontId="0" fillId="0" borderId="44" xfId="0" applyBorder="1">
      <alignment vertical="center"/>
    </xf>
    <xf numFmtId="0" fontId="0" fillId="0" borderId="40" xfId="0" applyBorder="1">
      <alignment vertical="center"/>
    </xf>
    <xf numFmtId="0" fontId="0" fillId="0" borderId="42" xfId="0" applyFill="1" applyBorder="1">
      <alignment vertical="center"/>
    </xf>
    <xf numFmtId="0" fontId="0" fillId="0" borderId="42" xfId="0" applyBorder="1">
      <alignment vertical="center"/>
    </xf>
    <xf numFmtId="0" fontId="0" fillId="0" borderId="50" xfId="0" applyBorder="1">
      <alignment vertical="center"/>
    </xf>
    <xf numFmtId="0" fontId="0" fillId="0" borderId="68" xfId="0" applyBorder="1">
      <alignment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86" xfId="0" applyNumberFormat="1" applyBorder="1">
      <alignment vertical="center"/>
    </xf>
    <xf numFmtId="14" fontId="0" fillId="0" borderId="87" xfId="0" applyNumberFormat="1" applyBorder="1">
      <alignment vertical="center"/>
    </xf>
    <xf numFmtId="0" fontId="0" fillId="0" borderId="88" xfId="0" applyBorder="1">
      <alignment vertical="center"/>
    </xf>
    <xf numFmtId="14" fontId="0" fillId="0" borderId="89" xfId="0" applyNumberFormat="1" applyBorder="1">
      <alignment vertical="center"/>
    </xf>
    <xf numFmtId="14" fontId="0" fillId="0" borderId="90" xfId="0" applyNumberFormat="1" applyBorder="1">
      <alignment vertical="center"/>
    </xf>
    <xf numFmtId="0" fontId="0" fillId="0" borderId="91" xfId="0" applyBorder="1">
      <alignment vertical="center"/>
    </xf>
    <xf numFmtId="0" fontId="0" fillId="0" borderId="89" xfId="0" applyBorder="1">
      <alignment vertical="center"/>
    </xf>
    <xf numFmtId="0" fontId="0" fillId="0" borderId="90" xfId="0" applyBorder="1">
      <alignment vertical="center"/>
    </xf>
    <xf numFmtId="0" fontId="0" fillId="0" borderId="92" xfId="0" applyBorder="1">
      <alignment vertical="center"/>
    </xf>
    <xf numFmtId="0" fontId="0" fillId="0" borderId="93" xfId="0" applyBorder="1">
      <alignment vertical="center"/>
    </xf>
    <xf numFmtId="0" fontId="0" fillId="0" borderId="94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95" xfId="0" applyBorder="1">
      <alignment vertical="center"/>
    </xf>
    <xf numFmtId="0" fontId="0" fillId="0" borderId="22" xfId="0" applyBorder="1">
      <alignment vertical="center"/>
    </xf>
    <xf numFmtId="178" fontId="4" fillId="5" borderId="75" xfId="0" applyNumberFormat="1" applyFont="1" applyFill="1" applyBorder="1">
      <alignment vertical="center"/>
    </xf>
    <xf numFmtId="178" fontId="4" fillId="5" borderId="76" xfId="0" applyNumberFormat="1" applyFont="1" applyFill="1" applyBorder="1">
      <alignment vertical="center"/>
    </xf>
    <xf numFmtId="178" fontId="4" fillId="0" borderId="76" xfId="0" applyNumberFormat="1" applyFont="1" applyBorder="1">
      <alignment vertical="center"/>
    </xf>
    <xf numFmtId="178" fontId="4" fillId="0" borderId="77" xfId="0" applyNumberFormat="1" applyFont="1" applyBorder="1">
      <alignment vertical="center"/>
    </xf>
    <xf numFmtId="178" fontId="4" fillId="0" borderId="78" xfId="0" applyNumberFormat="1" applyFont="1" applyBorder="1">
      <alignment vertical="center"/>
    </xf>
    <xf numFmtId="178" fontId="4" fillId="5" borderId="79" xfId="0" applyNumberFormat="1" applyFont="1" applyFill="1" applyBorder="1">
      <alignment vertical="center"/>
    </xf>
    <xf numFmtId="178" fontId="4" fillId="0" borderId="79" xfId="0" applyNumberFormat="1" applyFont="1" applyBorder="1">
      <alignment vertical="center"/>
    </xf>
    <xf numFmtId="178" fontId="4" fillId="0" borderId="80" xfId="0" applyNumberFormat="1" applyFont="1" applyBorder="1">
      <alignment vertical="center"/>
    </xf>
    <xf numFmtId="178" fontId="4" fillId="5" borderId="78" xfId="0" applyNumberFormat="1" applyFont="1" applyFill="1" applyBorder="1">
      <alignment vertical="center"/>
    </xf>
    <xf numFmtId="178" fontId="4" fillId="0" borderId="79" xfId="0" applyNumberFormat="1" applyFont="1" applyFill="1" applyBorder="1">
      <alignment vertical="center"/>
    </xf>
    <xf numFmtId="176" fontId="4" fillId="0" borderId="81" xfId="0" applyNumberFormat="1" applyFont="1" applyBorder="1">
      <alignment vertical="center"/>
    </xf>
    <xf numFmtId="176" fontId="4" fillId="0" borderId="82" xfId="0" applyNumberFormat="1" applyFont="1" applyBorder="1">
      <alignment vertical="center"/>
    </xf>
    <xf numFmtId="176" fontId="4" fillId="0" borderId="83" xfId="0" applyNumberFormat="1" applyFont="1" applyBorder="1">
      <alignment vertical="center"/>
    </xf>
    <xf numFmtId="178" fontId="4" fillId="0" borderId="96" xfId="0" applyNumberFormat="1" applyFont="1" applyBorder="1">
      <alignment vertical="center"/>
    </xf>
    <xf numFmtId="178" fontId="4" fillId="0" borderId="84" xfId="0" applyNumberFormat="1" applyFont="1" applyBorder="1">
      <alignment vertical="center"/>
    </xf>
    <xf numFmtId="176" fontId="4" fillId="0" borderId="85" xfId="0" applyNumberFormat="1" applyFont="1" applyBorder="1">
      <alignment vertical="center"/>
    </xf>
    <xf numFmtId="178" fontId="4" fillId="0" borderId="97" xfId="0" applyNumberFormat="1" applyFont="1" applyBorder="1">
      <alignment vertical="center"/>
    </xf>
    <xf numFmtId="178" fontId="4" fillId="0" borderId="98" xfId="0" applyNumberFormat="1" applyFont="1" applyBorder="1">
      <alignment vertical="center"/>
    </xf>
    <xf numFmtId="176" fontId="4" fillId="0" borderId="99" xfId="0" applyNumberFormat="1" applyFont="1" applyBorder="1">
      <alignment vertical="center"/>
    </xf>
    <xf numFmtId="178" fontId="4" fillId="5" borderId="84" xfId="0" applyNumberFormat="1" applyFont="1" applyFill="1" applyBorder="1">
      <alignment vertical="center"/>
    </xf>
    <xf numFmtId="178" fontId="4" fillId="0" borderId="100" xfId="0" applyNumberFormat="1" applyFont="1" applyBorder="1">
      <alignment vertical="center"/>
    </xf>
    <xf numFmtId="178" fontId="4" fillId="0" borderId="101" xfId="0" applyNumberFormat="1" applyFont="1" applyBorder="1">
      <alignment vertical="center"/>
    </xf>
    <xf numFmtId="178" fontId="4" fillId="5" borderId="98" xfId="0" applyNumberFormat="1" applyFont="1" applyFill="1" applyBorder="1">
      <alignment vertical="center"/>
    </xf>
    <xf numFmtId="176" fontId="4" fillId="0" borderId="102" xfId="0" applyNumberFormat="1" applyFont="1" applyBorder="1">
      <alignment vertical="center"/>
    </xf>
    <xf numFmtId="178" fontId="4" fillId="5" borderId="101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178" fontId="4" fillId="4" borderId="84" xfId="0" applyNumberFormat="1" applyFont="1" applyFill="1" applyBorder="1">
      <alignment vertical="center"/>
    </xf>
    <xf numFmtId="0" fontId="0" fillId="0" borderId="103" xfId="0" applyBorder="1">
      <alignment vertical="center"/>
    </xf>
    <xf numFmtId="0" fontId="5" fillId="0" borderId="2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21" xfId="0" applyFont="1" applyBorder="1">
      <alignment vertical="center"/>
    </xf>
    <xf numFmtId="177" fontId="5" fillId="0" borderId="21" xfId="0" applyNumberFormat="1" applyFont="1" applyBorder="1" applyAlignment="1">
      <alignment horizontal="center" vertical="center"/>
    </xf>
    <xf numFmtId="0" fontId="5" fillId="0" borderId="22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104" xfId="0" applyFont="1" applyBorder="1">
      <alignment vertical="center"/>
    </xf>
    <xf numFmtId="0" fontId="5" fillId="0" borderId="105" xfId="0" applyFont="1" applyBorder="1">
      <alignment vertical="center"/>
    </xf>
    <xf numFmtId="0" fontId="0" fillId="0" borderId="106" xfId="0" applyBorder="1">
      <alignment vertical="center"/>
    </xf>
    <xf numFmtId="0" fontId="0" fillId="0" borderId="107" xfId="0" applyBorder="1">
      <alignment vertical="center"/>
    </xf>
    <xf numFmtId="0" fontId="0" fillId="0" borderId="108" xfId="0" applyBorder="1">
      <alignment vertical="center"/>
    </xf>
    <xf numFmtId="0" fontId="0" fillId="0" borderId="19" xfId="0" applyBorder="1">
      <alignment vertical="center"/>
    </xf>
    <xf numFmtId="0" fontId="0" fillId="0" borderId="109" xfId="0" applyBorder="1">
      <alignment vertical="center"/>
    </xf>
    <xf numFmtId="177" fontId="3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0" xfId="0" applyBorder="1">
      <alignment vertical="center"/>
    </xf>
    <xf numFmtId="0" fontId="0" fillId="0" borderId="111" xfId="0" applyBorder="1">
      <alignment vertical="center"/>
    </xf>
    <xf numFmtId="14" fontId="0" fillId="0" borderId="111" xfId="0" applyNumberFormat="1" applyBorder="1">
      <alignment vertical="center"/>
    </xf>
    <xf numFmtId="14" fontId="0" fillId="10" borderId="111" xfId="0" applyNumberFormat="1" applyFill="1" applyBorder="1">
      <alignment vertical="center"/>
    </xf>
    <xf numFmtId="14" fontId="0" fillId="0" borderId="111" xfId="0" applyNumberFormat="1" applyFill="1" applyBorder="1">
      <alignment vertical="center"/>
    </xf>
    <xf numFmtId="176" fontId="0" fillId="0" borderId="111" xfId="0" applyNumberFormat="1" applyFill="1" applyBorder="1">
      <alignment vertical="center"/>
    </xf>
    <xf numFmtId="176" fontId="0" fillId="6" borderId="111" xfId="0" applyNumberFormat="1" applyFill="1" applyBorder="1">
      <alignment vertical="center"/>
    </xf>
    <xf numFmtId="14" fontId="0" fillId="7" borderId="112" xfId="0" applyNumberFormat="1" applyFill="1" applyBorder="1">
      <alignment vertical="center"/>
    </xf>
    <xf numFmtId="0" fontId="0" fillId="0" borderId="113" xfId="0" applyBorder="1">
      <alignment vertical="center"/>
    </xf>
    <xf numFmtId="0" fontId="0" fillId="0" borderId="69" xfId="0" applyFill="1" applyBorder="1">
      <alignment vertical="center"/>
    </xf>
    <xf numFmtId="14" fontId="0" fillId="10" borderId="69" xfId="0" applyNumberFormat="1" applyFill="1" applyBorder="1">
      <alignment vertical="center"/>
    </xf>
    <xf numFmtId="176" fontId="0" fillId="0" borderId="69" xfId="0" applyNumberFormat="1" applyFill="1" applyBorder="1">
      <alignment vertical="center"/>
    </xf>
    <xf numFmtId="176" fontId="0" fillId="9" borderId="69" xfId="0" applyNumberFormat="1" applyFill="1" applyBorder="1">
      <alignment vertical="center"/>
    </xf>
    <xf numFmtId="14" fontId="0" fillId="7" borderId="66" xfId="0" applyNumberFormat="1" applyFill="1" applyBorder="1">
      <alignment vertical="center"/>
    </xf>
    <xf numFmtId="14" fontId="0" fillId="7" borderId="69" xfId="0" applyNumberFormat="1" applyFill="1" applyBorder="1">
      <alignment vertical="center"/>
    </xf>
    <xf numFmtId="14" fontId="0" fillId="9" borderId="66" xfId="0" applyNumberFormat="1" applyFill="1" applyBorder="1">
      <alignment vertical="center"/>
    </xf>
    <xf numFmtId="14" fontId="0" fillId="9" borderId="69" xfId="0" applyNumberFormat="1" applyFill="1" applyBorder="1">
      <alignment vertical="center"/>
    </xf>
    <xf numFmtId="176" fontId="0" fillId="6" borderId="69" xfId="0" applyNumberFormat="1" applyFill="1" applyBorder="1">
      <alignment vertical="center"/>
    </xf>
    <xf numFmtId="14" fontId="0" fillId="5" borderId="66" xfId="0" applyNumberFormat="1" applyFill="1" applyBorder="1">
      <alignment vertical="center"/>
    </xf>
    <xf numFmtId="176" fontId="0" fillId="7" borderId="69" xfId="0" applyNumberFormat="1" applyFill="1" applyBorder="1">
      <alignment vertical="center"/>
    </xf>
    <xf numFmtId="14" fontId="0" fillId="8" borderId="66" xfId="0" applyNumberFormat="1" applyFill="1" applyBorder="1">
      <alignment vertical="center"/>
    </xf>
    <xf numFmtId="14" fontId="0" fillId="0" borderId="66" xfId="0" applyNumberFormat="1" applyFill="1" applyBorder="1">
      <alignment vertical="center"/>
    </xf>
    <xf numFmtId="176" fontId="0" fillId="0" borderId="69" xfId="0" applyNumberFormat="1" applyBorder="1">
      <alignment vertical="center"/>
    </xf>
    <xf numFmtId="14" fontId="0" fillId="6" borderId="66" xfId="0" applyNumberFormat="1" applyFill="1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176" fontId="0" fillId="0" borderId="115" xfId="0" applyNumberFormat="1" applyBorder="1">
      <alignment vertical="center"/>
    </xf>
    <xf numFmtId="0" fontId="0" fillId="0" borderId="116" xfId="0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>
      <alignment vertical="center"/>
    </xf>
    <xf numFmtId="176" fontId="8" fillId="0" borderId="0" xfId="0" applyNumberFormat="1" applyFont="1">
      <alignment vertical="center"/>
    </xf>
  </cellXfs>
  <cellStyles count="2">
    <cellStyle name="ハイパーリンク" xfId="1" builtinId="8"/>
    <cellStyle name="標準" xfId="0" builtinId="0"/>
  </cellStyles>
  <dxfs count="5"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小計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'WBS　工程表'!$I$1:$AF$2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Oct</c:v>
                  </c:pt>
                  <c:pt idx="4">
                    <c:v>Nov</c:v>
                  </c:pt>
                  <c:pt idx="8">
                    <c:v>Dec</c:v>
                  </c:pt>
                  <c:pt idx="12">
                    <c:v>Jan</c:v>
                  </c:pt>
                  <c:pt idx="16">
                    <c:v>Feb</c:v>
                  </c:pt>
                  <c:pt idx="20">
                    <c:v>Mar</c:v>
                  </c:pt>
                </c:lvl>
              </c:multiLvlStrCache>
            </c:multiLvlStrRef>
          </c:cat>
          <c:val>
            <c:numRef>
              <c:f>'WBS　工程表'!$I$21:$AF$21</c:f>
              <c:numCache>
                <c:formatCode>0_);[Red]\(0\)</c:formatCode>
                <c:ptCount val="24"/>
                <c:pt idx="0">
                  <c:v>20</c:v>
                </c:pt>
                <c:pt idx="1">
                  <c:v>15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  <c:pt idx="6">
                  <c:v>11.6</c:v>
                </c:pt>
                <c:pt idx="7">
                  <c:v>9.8999999999999986</c:v>
                </c:pt>
                <c:pt idx="8">
                  <c:v>9.8999999999999986</c:v>
                </c:pt>
                <c:pt idx="9">
                  <c:v>13.3</c:v>
                </c:pt>
                <c:pt idx="10">
                  <c:v>5.125</c:v>
                </c:pt>
                <c:pt idx="11">
                  <c:v>11.725</c:v>
                </c:pt>
                <c:pt idx="12">
                  <c:v>11.725</c:v>
                </c:pt>
                <c:pt idx="13">
                  <c:v>51.725000000000001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20</c:v>
                </c:pt>
                <c:pt idx="19">
                  <c:v>26</c:v>
                </c:pt>
                <c:pt idx="20">
                  <c:v>20</c:v>
                </c:pt>
                <c:pt idx="21">
                  <c:v>12.5</c:v>
                </c:pt>
                <c:pt idx="22">
                  <c:v>12.5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9-447F-8756-D654799F2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059712"/>
        <c:axId val="594062008"/>
      </c:barChart>
      <c:lineChart>
        <c:grouping val="standard"/>
        <c:varyColors val="0"/>
        <c:ser>
          <c:idx val="1"/>
          <c:order val="1"/>
          <c:tx>
            <c:v>累計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'WBS　工程表'!$I$1:$AF$2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Oct</c:v>
                  </c:pt>
                  <c:pt idx="4">
                    <c:v>Nov</c:v>
                  </c:pt>
                  <c:pt idx="8">
                    <c:v>Dec</c:v>
                  </c:pt>
                  <c:pt idx="12">
                    <c:v>Jan</c:v>
                  </c:pt>
                  <c:pt idx="16">
                    <c:v>Feb</c:v>
                  </c:pt>
                  <c:pt idx="20">
                    <c:v>Mar</c:v>
                  </c:pt>
                </c:lvl>
              </c:multiLvlStrCache>
            </c:multiLvlStrRef>
          </c:cat>
          <c:val>
            <c:numRef>
              <c:f>'WBS　工程表'!$I$22:$AF$22</c:f>
              <c:numCache>
                <c:formatCode>0_);[Red]\(0\)</c:formatCode>
                <c:ptCount val="24"/>
                <c:pt idx="0" formatCode="General">
                  <c:v>20</c:v>
                </c:pt>
                <c:pt idx="1">
                  <c:v>35</c:v>
                </c:pt>
                <c:pt idx="2">
                  <c:v>40</c:v>
                </c:pt>
                <c:pt idx="3">
                  <c:v>48</c:v>
                </c:pt>
                <c:pt idx="4">
                  <c:v>53</c:v>
                </c:pt>
                <c:pt idx="5">
                  <c:v>58</c:v>
                </c:pt>
                <c:pt idx="6">
                  <c:v>69.599999999999994</c:v>
                </c:pt>
                <c:pt idx="7">
                  <c:v>79.5</c:v>
                </c:pt>
                <c:pt idx="8">
                  <c:v>89.4</c:v>
                </c:pt>
                <c:pt idx="9">
                  <c:v>102.7</c:v>
                </c:pt>
                <c:pt idx="10">
                  <c:v>107.825</c:v>
                </c:pt>
                <c:pt idx="11">
                  <c:v>119.55</c:v>
                </c:pt>
                <c:pt idx="12">
                  <c:v>131.27500000000001</c:v>
                </c:pt>
                <c:pt idx="13">
                  <c:v>183</c:v>
                </c:pt>
                <c:pt idx="14">
                  <c:v>223</c:v>
                </c:pt>
                <c:pt idx="15">
                  <c:v>263</c:v>
                </c:pt>
                <c:pt idx="16">
                  <c:v>303</c:v>
                </c:pt>
                <c:pt idx="17">
                  <c:v>343</c:v>
                </c:pt>
                <c:pt idx="18">
                  <c:v>363</c:v>
                </c:pt>
                <c:pt idx="19">
                  <c:v>389</c:v>
                </c:pt>
                <c:pt idx="20">
                  <c:v>409</c:v>
                </c:pt>
                <c:pt idx="21">
                  <c:v>421.5</c:v>
                </c:pt>
                <c:pt idx="22">
                  <c:v>434</c:v>
                </c:pt>
                <c:pt idx="23">
                  <c:v>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9-447F-8756-D654799F2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057088"/>
        <c:axId val="594061680"/>
      </c:lineChart>
      <c:catAx>
        <c:axId val="59405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062008"/>
        <c:crosses val="autoZero"/>
        <c:auto val="1"/>
        <c:lblAlgn val="ctr"/>
        <c:lblOffset val="100"/>
        <c:noMultiLvlLbl val="0"/>
      </c:catAx>
      <c:valAx>
        <c:axId val="59406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059712"/>
        <c:crosses val="autoZero"/>
        <c:crossBetween val="between"/>
      </c:valAx>
      <c:valAx>
        <c:axId val="5940616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057088"/>
        <c:crosses val="max"/>
        <c:crossBetween val="between"/>
      </c:valAx>
      <c:catAx>
        <c:axId val="594057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406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EVM</a:t>
            </a:r>
            <a:r>
              <a:rPr lang="ja-JP" altLang="en-US"/>
              <a:t>イメージ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PVC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出来高管理!$G$21:$AD$22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Oct</c:v>
                  </c:pt>
                  <c:pt idx="4">
                    <c:v>Nov</c:v>
                  </c:pt>
                  <c:pt idx="8">
                    <c:v>Dec</c:v>
                  </c:pt>
                  <c:pt idx="12">
                    <c:v>Jan</c:v>
                  </c:pt>
                  <c:pt idx="16">
                    <c:v>Feb</c:v>
                  </c:pt>
                  <c:pt idx="20">
                    <c:v>Mar</c:v>
                  </c:pt>
                </c:lvl>
              </c:multiLvlStrCache>
            </c:multiLvlStrRef>
          </c:cat>
          <c:val>
            <c:numRef>
              <c:f>出来高管理!$G$23:$AD$23</c:f>
              <c:numCache>
                <c:formatCode>General</c:formatCode>
                <c:ptCount val="24"/>
                <c:pt idx="0">
                  <c:v>20</c:v>
                </c:pt>
                <c:pt idx="1">
                  <c:v>35</c:v>
                </c:pt>
                <c:pt idx="2">
                  <c:v>40</c:v>
                </c:pt>
                <c:pt idx="3">
                  <c:v>48</c:v>
                </c:pt>
                <c:pt idx="4">
                  <c:v>53</c:v>
                </c:pt>
                <c:pt idx="5">
                  <c:v>58</c:v>
                </c:pt>
                <c:pt idx="6">
                  <c:v>69.599999999999994</c:v>
                </c:pt>
                <c:pt idx="7">
                  <c:v>79.5</c:v>
                </c:pt>
                <c:pt idx="8">
                  <c:v>89.4</c:v>
                </c:pt>
                <c:pt idx="9">
                  <c:v>102.7</c:v>
                </c:pt>
                <c:pt idx="10">
                  <c:v>107.825</c:v>
                </c:pt>
                <c:pt idx="11">
                  <c:v>119.55</c:v>
                </c:pt>
                <c:pt idx="12">
                  <c:v>131.27500000000001</c:v>
                </c:pt>
                <c:pt idx="13">
                  <c:v>183</c:v>
                </c:pt>
                <c:pt idx="14">
                  <c:v>223</c:v>
                </c:pt>
                <c:pt idx="15">
                  <c:v>263</c:v>
                </c:pt>
                <c:pt idx="16">
                  <c:v>303</c:v>
                </c:pt>
                <c:pt idx="17">
                  <c:v>343</c:v>
                </c:pt>
                <c:pt idx="18">
                  <c:v>363</c:v>
                </c:pt>
                <c:pt idx="19">
                  <c:v>389</c:v>
                </c:pt>
                <c:pt idx="20">
                  <c:v>409</c:v>
                </c:pt>
                <c:pt idx="21">
                  <c:v>421.5</c:v>
                </c:pt>
                <c:pt idx="22">
                  <c:v>434</c:v>
                </c:pt>
                <c:pt idx="23">
                  <c:v>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E-4ABE-AF1D-DE12EBEFF9CE}"/>
            </c:ext>
          </c:extLst>
        </c:ser>
        <c:ser>
          <c:idx val="1"/>
          <c:order val="1"/>
          <c:tx>
            <c:v>AC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出来高管理!$G$21:$AD$22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Oct</c:v>
                  </c:pt>
                  <c:pt idx="4">
                    <c:v>Nov</c:v>
                  </c:pt>
                  <c:pt idx="8">
                    <c:v>Dec</c:v>
                  </c:pt>
                  <c:pt idx="12">
                    <c:v>Jan</c:v>
                  </c:pt>
                  <c:pt idx="16">
                    <c:v>Feb</c:v>
                  </c:pt>
                  <c:pt idx="20">
                    <c:v>Mar</c:v>
                  </c:pt>
                </c:lvl>
              </c:multiLvlStrCache>
            </c:multiLvlStrRef>
          </c:cat>
          <c:val>
            <c:numRef>
              <c:f>出来高管理!$G$24:$AD$24</c:f>
              <c:numCache>
                <c:formatCode>General</c:formatCode>
                <c:ptCount val="24"/>
                <c:pt idx="0">
                  <c:v>14</c:v>
                </c:pt>
                <c:pt idx="1">
                  <c:v>31</c:v>
                </c:pt>
                <c:pt idx="2">
                  <c:v>44</c:v>
                </c:pt>
                <c:pt idx="3">
                  <c:v>56</c:v>
                </c:pt>
                <c:pt idx="4">
                  <c:v>62.25</c:v>
                </c:pt>
                <c:pt idx="5">
                  <c:v>74.5</c:v>
                </c:pt>
                <c:pt idx="6">
                  <c:v>80.75</c:v>
                </c:pt>
                <c:pt idx="7">
                  <c:v>87</c:v>
                </c:pt>
                <c:pt idx="8">
                  <c:v>99.5</c:v>
                </c:pt>
                <c:pt idx="9">
                  <c:v>120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153</c:v>
                </c:pt>
                <c:pt idx="14">
                  <c:v>171</c:v>
                </c:pt>
                <c:pt idx="15">
                  <c:v>189</c:v>
                </c:pt>
                <c:pt idx="16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E-4ABE-AF1D-DE12EBEFF9CE}"/>
            </c:ext>
          </c:extLst>
        </c:ser>
        <c:ser>
          <c:idx val="2"/>
          <c:order val="2"/>
          <c:tx>
            <c:v>EV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出来高管理!$G$21:$AD$22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Oct</c:v>
                  </c:pt>
                  <c:pt idx="4">
                    <c:v>Nov</c:v>
                  </c:pt>
                  <c:pt idx="8">
                    <c:v>Dec</c:v>
                  </c:pt>
                  <c:pt idx="12">
                    <c:v>Jan</c:v>
                  </c:pt>
                  <c:pt idx="16">
                    <c:v>Feb</c:v>
                  </c:pt>
                  <c:pt idx="20">
                    <c:v>Mar</c:v>
                  </c:pt>
                </c:lvl>
              </c:multiLvlStrCache>
            </c:multiLvlStrRef>
          </c:cat>
          <c:val>
            <c:numRef>
              <c:f>出来高管理!$G$25:$AD$25</c:f>
              <c:numCache>
                <c:formatCode>General</c:formatCode>
                <c:ptCount val="24"/>
                <c:pt idx="0">
                  <c:v>20</c:v>
                </c:pt>
                <c:pt idx="1">
                  <c:v>35</c:v>
                </c:pt>
                <c:pt idx="2">
                  <c:v>40</c:v>
                </c:pt>
                <c:pt idx="3" formatCode="0_);[Red]\(0\)">
                  <c:v>48</c:v>
                </c:pt>
                <c:pt idx="4">
                  <c:v>50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102.7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E-4ABE-AF1D-DE12EBEFF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007080"/>
        <c:axId val="507005112"/>
      </c:lineChart>
      <c:catAx>
        <c:axId val="50700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005112"/>
        <c:crosses val="autoZero"/>
        <c:auto val="1"/>
        <c:lblAlgn val="ctr"/>
        <c:lblOffset val="100"/>
        <c:noMultiLvlLbl val="0"/>
      </c:catAx>
      <c:valAx>
        <c:axId val="5070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00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EVM</a:t>
            </a:r>
            <a:r>
              <a:rPr lang="ja-JP" altLang="en-US"/>
              <a:t>詳細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PVC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出来高管理!$O$22:$S$22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</c:numCache>
            </c:numRef>
          </c:cat>
          <c:val>
            <c:numRef>
              <c:f>出来高管理!$O$23:$S$23</c:f>
              <c:numCache>
                <c:formatCode>General</c:formatCode>
                <c:ptCount val="5"/>
                <c:pt idx="0">
                  <c:v>89.4</c:v>
                </c:pt>
                <c:pt idx="1">
                  <c:v>102.7</c:v>
                </c:pt>
                <c:pt idx="2">
                  <c:v>107.825</c:v>
                </c:pt>
                <c:pt idx="3">
                  <c:v>119.55</c:v>
                </c:pt>
                <c:pt idx="4">
                  <c:v>131.27500000000001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C-42FA-AA9B-9F6C3256BA31}"/>
            </c:ext>
          </c:extLst>
        </c:ser>
        <c:ser>
          <c:idx val="1"/>
          <c:order val="1"/>
          <c:tx>
            <c:v>AC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出来高管理!$O$22:$S$22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</c:numCache>
            </c:numRef>
          </c:cat>
          <c:val>
            <c:numRef>
              <c:f>出来高管理!$O$24:$S$24</c:f>
              <c:numCache>
                <c:formatCode>General</c:formatCode>
                <c:ptCount val="5"/>
                <c:pt idx="0">
                  <c:v>99.5</c:v>
                </c:pt>
                <c:pt idx="1">
                  <c:v>120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C-42FA-AA9B-9F6C3256BA31}"/>
            </c:ext>
          </c:extLst>
        </c:ser>
        <c:ser>
          <c:idx val="2"/>
          <c:order val="2"/>
          <c:tx>
            <c:v>EV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出来高管理!$O$22:$S$22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</c:numCache>
            </c:numRef>
          </c:cat>
          <c:val>
            <c:numRef>
              <c:f>出来高管理!$O$25:$S$25</c:f>
              <c:numCache>
                <c:formatCode>General</c:formatCode>
                <c:ptCount val="5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C-42FA-AA9B-9F6C3256B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08760"/>
        <c:axId val="589751520"/>
      </c:lineChart>
      <c:catAx>
        <c:axId val="49860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9751520"/>
        <c:crosses val="autoZero"/>
        <c:auto val="1"/>
        <c:lblAlgn val="ctr"/>
        <c:lblOffset val="100"/>
        <c:noMultiLvlLbl val="0"/>
      </c:catAx>
      <c:valAx>
        <c:axId val="5897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60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</xdr:colOff>
      <xdr:row>22</xdr:row>
      <xdr:rowOff>167640</xdr:rowOff>
    </xdr:from>
    <xdr:to>
      <xdr:col>30</xdr:col>
      <xdr:colOff>83820</xdr:colOff>
      <xdr:row>39</xdr:row>
      <xdr:rowOff>83820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1E9C1A0-1D85-48CB-A1E2-5F4090977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</xdr:colOff>
      <xdr:row>27</xdr:row>
      <xdr:rowOff>152400</xdr:rowOff>
    </xdr:from>
    <xdr:to>
      <xdr:col>7</xdr:col>
      <xdr:colOff>114300</xdr:colOff>
      <xdr:row>50</xdr:row>
      <xdr:rowOff>45720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83F32F4-141B-46D5-8AE4-D625BEAC7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240030</xdr:colOff>
      <xdr:row>27</xdr:row>
      <xdr:rowOff>198120</xdr:rowOff>
    </xdr:from>
    <xdr:to>
      <xdr:col>26</xdr:col>
      <xdr:colOff>19050</xdr:colOff>
      <xdr:row>49</xdr:row>
      <xdr:rowOff>205740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14066448-C8AA-4257-A50C-4DC0DD961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967740</xdr:colOff>
      <xdr:row>41</xdr:row>
      <xdr:rowOff>129540</xdr:rowOff>
    </xdr:from>
    <xdr:to>
      <xdr:col>3</xdr:col>
      <xdr:colOff>281940</xdr:colOff>
      <xdr:row>44</xdr:row>
      <xdr:rowOff>60960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880A3D43-8397-4430-B951-90BD178EF741}"/>
            </a:ext>
          </a:extLst>
        </xdr:cNvPr>
        <xdr:cNvSpPr/>
      </xdr:nvSpPr>
      <xdr:spPr>
        <a:xfrm>
          <a:off x="2849880" y="9540240"/>
          <a:ext cx="1165860" cy="61722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167640</xdr:colOff>
      <xdr:row>36</xdr:row>
      <xdr:rowOff>76200</xdr:rowOff>
    </xdr:from>
    <xdr:to>
      <xdr:col>21</xdr:col>
      <xdr:colOff>15240</xdr:colOff>
      <xdr:row>36</xdr:row>
      <xdr:rowOff>91440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3B49686F-3081-4296-B343-8E41DDF7D3BB}"/>
            </a:ext>
          </a:extLst>
        </xdr:cNvPr>
        <xdr:cNvCxnSpPr/>
      </xdr:nvCxnSpPr>
      <xdr:spPr>
        <a:xfrm>
          <a:off x="9060180" y="8343900"/>
          <a:ext cx="1539240" cy="15240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83820</xdr:colOff>
      <xdr:row>34</xdr:row>
      <xdr:rowOff>167640</xdr:rowOff>
    </xdr:from>
    <xdr:to>
      <xdr:col>21</xdr:col>
      <xdr:colOff>91440</xdr:colOff>
      <xdr:row>36</xdr:row>
      <xdr:rowOff>106680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6952B49C-6597-41A3-B66D-2A6042DD3F4A}"/>
            </a:ext>
          </a:extLst>
        </xdr:cNvPr>
        <xdr:cNvCxnSpPr/>
      </xdr:nvCxnSpPr>
      <xdr:spPr>
        <a:xfrm flipV="1">
          <a:off x="10668000" y="7978140"/>
          <a:ext cx="7620" cy="396240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</xdr:colOff>
      <xdr:row>40</xdr:row>
      <xdr:rowOff>53340</xdr:rowOff>
    </xdr:from>
    <xdr:to>
      <xdr:col>22</xdr:col>
      <xdr:colOff>205740</xdr:colOff>
      <xdr:row>42</xdr:row>
      <xdr:rowOff>15240</xdr:rowOff>
    </xdr:to>
    <xdr:sp macro="" textlink="">
      <xdr:nvSpPr>
        <xdr:cNvPr id="25" name="吹き出し: 折線 24">
          <a:extLst>
            <a:ext uri="{FF2B5EF4-FFF2-40B4-BE49-F238E27FC236}">
              <a16:creationId xmlns:a16="http://schemas.microsoft.com/office/drawing/2014/main" id="{642648B1-3222-4664-8108-D40044941F1D}"/>
            </a:ext>
          </a:extLst>
        </xdr:cNvPr>
        <xdr:cNvSpPr/>
      </xdr:nvSpPr>
      <xdr:spPr>
        <a:xfrm>
          <a:off x="9479280" y="9235440"/>
          <a:ext cx="1592580" cy="4191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200227"/>
            <a:gd name="adj6" fmla="val -16045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スケジュールの遅れ</a:t>
          </a:r>
        </a:p>
      </xdr:txBody>
    </xdr:sp>
    <xdr:clientData/>
  </xdr:twoCellAnchor>
  <xdr:twoCellAnchor>
    <xdr:from>
      <xdr:col>21</xdr:col>
      <xdr:colOff>198120</xdr:colOff>
      <xdr:row>33</xdr:row>
      <xdr:rowOff>91440</xdr:rowOff>
    </xdr:from>
    <xdr:to>
      <xdr:col>21</xdr:col>
      <xdr:colOff>213360</xdr:colOff>
      <xdr:row>36</xdr:row>
      <xdr:rowOff>99060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5310A694-5F9A-4F77-82B3-B8E8EFA20C90}"/>
            </a:ext>
          </a:extLst>
        </xdr:cNvPr>
        <xdr:cNvCxnSpPr/>
      </xdr:nvCxnSpPr>
      <xdr:spPr>
        <a:xfrm flipV="1">
          <a:off x="10782300" y="7673340"/>
          <a:ext cx="15240" cy="693420"/>
        </a:xfrm>
        <a:prstGeom prst="straightConnector1">
          <a:avLst/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37</xdr:row>
      <xdr:rowOff>182880</xdr:rowOff>
    </xdr:from>
    <xdr:to>
      <xdr:col>24</xdr:col>
      <xdr:colOff>182880</xdr:colOff>
      <xdr:row>39</xdr:row>
      <xdr:rowOff>144780</xdr:rowOff>
    </xdr:to>
    <xdr:sp macro="" textlink="">
      <xdr:nvSpPr>
        <xdr:cNvPr id="11" name="吹き出し: 折線 10">
          <a:extLst>
            <a:ext uri="{FF2B5EF4-FFF2-40B4-BE49-F238E27FC236}">
              <a16:creationId xmlns:a16="http://schemas.microsoft.com/office/drawing/2014/main" id="{14C99B6D-51CB-4ABC-BBEF-BDAE042BAA9A}"/>
            </a:ext>
          </a:extLst>
        </xdr:cNvPr>
        <xdr:cNvSpPr/>
      </xdr:nvSpPr>
      <xdr:spPr>
        <a:xfrm>
          <a:off x="10020300" y="8679180"/>
          <a:ext cx="1592580" cy="4191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23863"/>
            <a:gd name="adj6" fmla="val 36109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/>
            <a:t>行程差異</a:t>
          </a:r>
        </a:p>
      </xdr:txBody>
    </xdr:sp>
    <xdr:clientData/>
  </xdr:twoCellAnchor>
  <xdr:twoCellAnchor>
    <xdr:from>
      <xdr:col>14</xdr:col>
      <xdr:colOff>160020</xdr:colOff>
      <xdr:row>31</xdr:row>
      <xdr:rowOff>68580</xdr:rowOff>
    </xdr:from>
    <xdr:to>
      <xdr:col>18</xdr:col>
      <xdr:colOff>205740</xdr:colOff>
      <xdr:row>33</xdr:row>
      <xdr:rowOff>30480</xdr:rowOff>
    </xdr:to>
    <xdr:sp macro="" textlink="">
      <xdr:nvSpPr>
        <xdr:cNvPr id="12" name="吹き出し: 折線 11">
          <a:extLst>
            <a:ext uri="{FF2B5EF4-FFF2-40B4-BE49-F238E27FC236}">
              <a16:creationId xmlns:a16="http://schemas.microsoft.com/office/drawing/2014/main" id="{077BAC88-94F4-41C5-98D7-30F8A723B76A}"/>
            </a:ext>
          </a:extLst>
        </xdr:cNvPr>
        <xdr:cNvSpPr/>
      </xdr:nvSpPr>
      <xdr:spPr>
        <a:xfrm>
          <a:off x="8770620" y="7193280"/>
          <a:ext cx="1173480" cy="419100"/>
        </a:xfrm>
        <a:prstGeom prst="borderCallout2">
          <a:avLst>
            <a:gd name="adj1" fmla="val 20568"/>
            <a:gd name="adj2" fmla="val 103629"/>
            <a:gd name="adj3" fmla="val 22386"/>
            <a:gd name="adj4" fmla="val 111562"/>
            <a:gd name="adj5" fmla="val 147047"/>
            <a:gd name="adj6" fmla="val 167380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/>
            <a:t>予算超過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saits.jp/promapedia/concepts/external-desig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F22D-6EB8-4187-B5B5-A1E3AC492A84}">
  <dimension ref="B2:J16"/>
  <sheetViews>
    <sheetView workbookViewId="0">
      <selection activeCell="E13" sqref="E13"/>
    </sheetView>
  </sheetViews>
  <sheetFormatPr defaultRowHeight="18" x14ac:dyDescent="0.45"/>
  <cols>
    <col min="3" max="3" width="30.5" customWidth="1"/>
  </cols>
  <sheetData>
    <row r="2" spans="2:10" x14ac:dyDescent="0.45">
      <c r="B2" t="s">
        <v>0</v>
      </c>
    </row>
    <row r="3" spans="2:10" x14ac:dyDescent="0.45">
      <c r="B3" t="s">
        <v>1</v>
      </c>
      <c r="J3" s="1" t="s">
        <v>16</v>
      </c>
    </row>
    <row r="4" spans="2:10" x14ac:dyDescent="0.45">
      <c r="B4" t="s">
        <v>2</v>
      </c>
      <c r="C4" t="s">
        <v>9</v>
      </c>
    </row>
    <row r="5" spans="2:10" x14ac:dyDescent="0.45">
      <c r="C5" t="s">
        <v>10</v>
      </c>
    </row>
    <row r="6" spans="2:10" x14ac:dyDescent="0.45">
      <c r="C6" t="s">
        <v>11</v>
      </c>
    </row>
    <row r="7" spans="2:10" x14ac:dyDescent="0.45">
      <c r="C7" t="s">
        <v>12</v>
      </c>
    </row>
    <row r="8" spans="2:10" x14ac:dyDescent="0.45">
      <c r="C8" t="s">
        <v>13</v>
      </c>
    </row>
    <row r="9" spans="2:10" x14ac:dyDescent="0.45">
      <c r="C9" t="s">
        <v>14</v>
      </c>
    </row>
    <row r="10" spans="2:10" x14ac:dyDescent="0.45">
      <c r="C10" t="s">
        <v>15</v>
      </c>
    </row>
    <row r="11" spans="2:10" x14ac:dyDescent="0.45">
      <c r="B11" t="s">
        <v>3</v>
      </c>
    </row>
    <row r="12" spans="2:10" x14ac:dyDescent="0.45">
      <c r="B12" t="s">
        <v>4</v>
      </c>
    </row>
    <row r="13" spans="2:10" x14ac:dyDescent="0.45">
      <c r="B13" t="s">
        <v>5</v>
      </c>
    </row>
    <row r="14" spans="2:10" x14ac:dyDescent="0.45">
      <c r="B14" t="s">
        <v>6</v>
      </c>
    </row>
    <row r="15" spans="2:10" x14ac:dyDescent="0.45">
      <c r="B15" t="s">
        <v>7</v>
      </c>
    </row>
    <row r="16" spans="2:10" x14ac:dyDescent="0.45">
      <c r="B16" t="s">
        <v>8</v>
      </c>
    </row>
  </sheetData>
  <phoneticPr fontId="1"/>
  <hyperlinks>
    <hyperlink ref="J3" r:id="rId1" xr:uid="{8B621F52-83E6-46D8-A42F-57306283EFF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312D-0F65-4064-AAF6-2A28E7C499C7}">
  <dimension ref="A1:P26"/>
  <sheetViews>
    <sheetView topLeftCell="C1" workbookViewId="0">
      <selection activeCell="C1" sqref="A1:XFD1048576"/>
    </sheetView>
  </sheetViews>
  <sheetFormatPr defaultRowHeight="18" x14ac:dyDescent="0.45"/>
  <cols>
    <col min="3" max="3" width="15.8984375" customWidth="1"/>
    <col min="4" max="4" width="24.296875" customWidth="1"/>
    <col min="5" max="5" width="10.3984375" customWidth="1"/>
    <col min="6" max="6" width="23.19921875" customWidth="1"/>
    <col min="7" max="7" width="12.19921875" customWidth="1"/>
    <col min="8" max="8" width="7.8984375" customWidth="1"/>
    <col min="9" max="11" width="11.59765625" customWidth="1"/>
    <col min="12" max="13" width="10.19921875" bestFit="1" customWidth="1"/>
    <col min="14" max="14" width="12.3984375" customWidth="1"/>
  </cols>
  <sheetData>
    <row r="1" spans="1:16" x14ac:dyDescent="0.45">
      <c r="A1" t="s">
        <v>46</v>
      </c>
      <c r="B1" t="s">
        <v>38</v>
      </c>
      <c r="C1" t="s">
        <v>43</v>
      </c>
      <c r="D1" t="s">
        <v>42</v>
      </c>
      <c r="E1" t="s">
        <v>56</v>
      </c>
      <c r="F1" s="164" t="s">
        <v>37</v>
      </c>
      <c r="G1" s="164"/>
      <c r="H1" t="s">
        <v>50</v>
      </c>
      <c r="I1" t="s">
        <v>49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</row>
    <row r="2" spans="1:16" x14ac:dyDescent="0.45">
      <c r="A2">
        <v>110</v>
      </c>
      <c r="B2" t="s">
        <v>39</v>
      </c>
      <c r="C2" t="s">
        <v>17</v>
      </c>
      <c r="D2" t="s">
        <v>18</v>
      </c>
      <c r="E2" t="s">
        <v>57</v>
      </c>
      <c r="F2" t="s">
        <v>44</v>
      </c>
      <c r="G2" s="2">
        <v>44494</v>
      </c>
      <c r="H2" t="s">
        <v>61</v>
      </c>
      <c r="I2" s="2">
        <v>44449</v>
      </c>
      <c r="J2" s="2">
        <v>44470</v>
      </c>
      <c r="K2" s="2">
        <v>44479</v>
      </c>
      <c r="L2" s="3">
        <v>15</v>
      </c>
      <c r="M2" s="3">
        <v>20</v>
      </c>
      <c r="N2" s="2">
        <v>44481</v>
      </c>
    </row>
    <row r="3" spans="1:16" x14ac:dyDescent="0.45">
      <c r="A3">
        <v>120</v>
      </c>
      <c r="B3" t="s">
        <v>39</v>
      </c>
      <c r="C3" t="s">
        <v>17</v>
      </c>
      <c r="D3" t="s">
        <v>36</v>
      </c>
      <c r="E3" t="s">
        <v>57</v>
      </c>
      <c r="F3" t="s">
        <v>44</v>
      </c>
      <c r="G3" s="2">
        <v>44494</v>
      </c>
      <c r="H3" s="4" t="s">
        <v>62</v>
      </c>
      <c r="I3" s="2">
        <v>44449</v>
      </c>
      <c r="J3" s="2">
        <v>44474</v>
      </c>
      <c r="K3" s="2">
        <v>44484</v>
      </c>
      <c r="L3" s="3">
        <v>10</v>
      </c>
      <c r="M3" s="3">
        <v>6</v>
      </c>
      <c r="N3" s="2">
        <v>44487</v>
      </c>
    </row>
    <row r="4" spans="1:16" x14ac:dyDescent="0.45">
      <c r="A4">
        <v>130</v>
      </c>
      <c r="B4" t="s">
        <v>39</v>
      </c>
      <c r="C4" t="s">
        <v>17</v>
      </c>
      <c r="D4" t="s">
        <v>19</v>
      </c>
      <c r="E4" t="s">
        <v>57</v>
      </c>
      <c r="F4" t="s">
        <v>44</v>
      </c>
      <c r="G4" s="2">
        <v>44494</v>
      </c>
      <c r="H4" s="4" t="s">
        <v>63</v>
      </c>
      <c r="I4" s="2">
        <v>44449</v>
      </c>
      <c r="J4" s="2">
        <v>44470</v>
      </c>
      <c r="K4" s="2">
        <v>44489</v>
      </c>
      <c r="L4" s="3">
        <v>15</v>
      </c>
      <c r="M4" s="3">
        <v>16</v>
      </c>
      <c r="N4" s="2">
        <v>44492</v>
      </c>
    </row>
    <row r="5" spans="1:16" x14ac:dyDescent="0.45">
      <c r="A5">
        <v>140</v>
      </c>
      <c r="B5" t="s">
        <v>39</v>
      </c>
      <c r="C5" t="s">
        <v>17</v>
      </c>
      <c r="D5" t="s">
        <v>20</v>
      </c>
      <c r="E5" t="s">
        <v>57</v>
      </c>
      <c r="F5" t="s">
        <v>44</v>
      </c>
      <c r="G5" s="2">
        <v>44494</v>
      </c>
      <c r="H5" s="4" t="s">
        <v>61</v>
      </c>
      <c r="I5" s="2">
        <v>44449</v>
      </c>
      <c r="J5" s="2">
        <v>44494</v>
      </c>
      <c r="K5" s="2">
        <v>44494</v>
      </c>
      <c r="L5" s="3">
        <v>4</v>
      </c>
      <c r="M5" s="3">
        <v>4</v>
      </c>
      <c r="N5" s="2">
        <v>44494</v>
      </c>
    </row>
    <row r="6" spans="1:16" x14ac:dyDescent="0.45">
      <c r="A6">
        <v>210</v>
      </c>
      <c r="B6" t="s">
        <v>39</v>
      </c>
      <c r="C6" t="s">
        <v>21</v>
      </c>
      <c r="D6" t="s">
        <v>22</v>
      </c>
      <c r="E6" t="s">
        <v>57</v>
      </c>
      <c r="F6" t="s">
        <v>25</v>
      </c>
      <c r="G6" s="2">
        <v>44540</v>
      </c>
      <c r="H6" s="4" t="s">
        <v>63</v>
      </c>
      <c r="I6" s="2">
        <v>44449</v>
      </c>
      <c r="J6" s="2">
        <v>44501</v>
      </c>
      <c r="K6" s="2">
        <v>44520</v>
      </c>
      <c r="L6" s="3">
        <v>15</v>
      </c>
      <c r="M6" s="3">
        <v>25</v>
      </c>
      <c r="N6" s="2">
        <v>44530</v>
      </c>
    </row>
    <row r="7" spans="1:16" x14ac:dyDescent="0.45">
      <c r="A7">
        <v>220</v>
      </c>
      <c r="B7" t="s">
        <v>39</v>
      </c>
      <c r="C7" t="s">
        <v>21</v>
      </c>
      <c r="D7" t="s">
        <v>23</v>
      </c>
      <c r="E7" t="s">
        <v>57</v>
      </c>
      <c r="F7" t="s">
        <v>25</v>
      </c>
      <c r="G7" s="2">
        <v>44540</v>
      </c>
      <c r="H7" s="4" t="s">
        <v>63</v>
      </c>
      <c r="I7" s="2">
        <v>44449</v>
      </c>
      <c r="J7" s="2">
        <v>44531</v>
      </c>
      <c r="K7" s="2">
        <v>44535</v>
      </c>
      <c r="L7" s="3">
        <v>20</v>
      </c>
      <c r="M7" s="3">
        <v>25</v>
      </c>
      <c r="N7" s="2">
        <v>44540</v>
      </c>
    </row>
    <row r="8" spans="1:16" x14ac:dyDescent="0.45">
      <c r="A8">
        <v>230</v>
      </c>
      <c r="B8" t="s">
        <v>39</v>
      </c>
      <c r="C8" t="s">
        <v>21</v>
      </c>
      <c r="D8" t="s">
        <v>24</v>
      </c>
      <c r="E8" t="s">
        <v>57</v>
      </c>
      <c r="F8" t="s">
        <v>25</v>
      </c>
      <c r="G8" s="2">
        <v>44540</v>
      </c>
      <c r="H8" s="4" t="s">
        <v>62</v>
      </c>
      <c r="I8" s="2">
        <v>44449</v>
      </c>
      <c r="J8" s="2">
        <v>44536</v>
      </c>
      <c r="K8" s="2">
        <v>44539</v>
      </c>
      <c r="L8" s="3">
        <v>10</v>
      </c>
      <c r="M8" s="3">
        <v>8</v>
      </c>
      <c r="N8" s="2">
        <v>44545</v>
      </c>
    </row>
    <row r="9" spans="1:16" x14ac:dyDescent="0.45">
      <c r="A9">
        <v>240</v>
      </c>
      <c r="B9" t="s">
        <v>39</v>
      </c>
      <c r="C9" t="s">
        <v>21</v>
      </c>
      <c r="D9" t="s">
        <v>25</v>
      </c>
      <c r="E9" t="s">
        <v>57</v>
      </c>
      <c r="F9" t="s">
        <v>25</v>
      </c>
      <c r="G9" s="2">
        <v>44540</v>
      </c>
      <c r="H9" t="s">
        <v>63</v>
      </c>
      <c r="I9" s="2">
        <v>44449</v>
      </c>
      <c r="J9" s="2">
        <v>44540</v>
      </c>
      <c r="K9" s="2">
        <v>44540</v>
      </c>
      <c r="L9" s="3">
        <v>5</v>
      </c>
      <c r="M9" s="3">
        <v>5</v>
      </c>
      <c r="N9" s="2">
        <v>44550</v>
      </c>
    </row>
    <row r="10" spans="1:16" x14ac:dyDescent="0.45">
      <c r="A10">
        <v>310</v>
      </c>
      <c r="B10" t="s">
        <v>39</v>
      </c>
      <c r="C10" t="s">
        <v>26</v>
      </c>
      <c r="D10" t="s">
        <v>27</v>
      </c>
      <c r="E10" t="s">
        <v>57</v>
      </c>
      <c r="F10" t="s">
        <v>31</v>
      </c>
      <c r="G10" s="2">
        <v>44617</v>
      </c>
      <c r="H10" t="s">
        <v>64</v>
      </c>
      <c r="I10" s="2">
        <v>44449</v>
      </c>
      <c r="J10" s="2">
        <v>44566</v>
      </c>
      <c r="K10" s="2">
        <v>44571</v>
      </c>
      <c r="L10" s="3">
        <v>25</v>
      </c>
      <c r="M10" s="3">
        <v>40</v>
      </c>
      <c r="N10" s="2">
        <v>44593</v>
      </c>
    </row>
    <row r="11" spans="1:16" x14ac:dyDescent="0.45">
      <c r="A11">
        <v>320</v>
      </c>
      <c r="B11" t="s">
        <v>39</v>
      </c>
      <c r="C11" t="s">
        <v>26</v>
      </c>
      <c r="D11" t="s">
        <v>28</v>
      </c>
      <c r="E11" t="s">
        <v>58</v>
      </c>
      <c r="F11" t="s">
        <v>31</v>
      </c>
      <c r="G11" s="2">
        <v>44617</v>
      </c>
      <c r="H11" t="s">
        <v>62</v>
      </c>
      <c r="I11" s="2">
        <v>44449</v>
      </c>
      <c r="J11" s="2">
        <v>44571</v>
      </c>
      <c r="K11" s="2">
        <v>44571</v>
      </c>
      <c r="L11" s="3">
        <v>20</v>
      </c>
      <c r="M11" s="3">
        <v>12</v>
      </c>
      <c r="N11" s="2">
        <v>44602</v>
      </c>
    </row>
    <row r="12" spans="1:16" x14ac:dyDescent="0.45">
      <c r="A12">
        <v>330</v>
      </c>
      <c r="B12" t="s">
        <v>39</v>
      </c>
      <c r="C12" t="s">
        <v>26</v>
      </c>
      <c r="D12" t="s">
        <v>29</v>
      </c>
      <c r="E12" t="s">
        <v>59</v>
      </c>
      <c r="F12" t="s">
        <v>31</v>
      </c>
      <c r="G12" s="2">
        <v>44617</v>
      </c>
      <c r="H12" t="s">
        <v>64</v>
      </c>
      <c r="I12" s="2">
        <v>44449</v>
      </c>
      <c r="J12" s="2">
        <v>44602</v>
      </c>
      <c r="K12" s="2">
        <v>44597</v>
      </c>
      <c r="L12" s="3">
        <v>100</v>
      </c>
      <c r="M12" s="3"/>
      <c r="N12" s="2">
        <v>44607</v>
      </c>
    </row>
    <row r="13" spans="1:16" x14ac:dyDescent="0.45">
      <c r="A13">
        <v>331</v>
      </c>
      <c r="B13" t="s">
        <v>39</v>
      </c>
      <c r="C13" t="s">
        <v>26</v>
      </c>
      <c r="D13" t="s">
        <v>29</v>
      </c>
      <c r="E13" t="s">
        <v>59</v>
      </c>
      <c r="F13" t="s">
        <v>31</v>
      </c>
      <c r="G13" s="2">
        <v>44617</v>
      </c>
      <c r="H13" t="s">
        <v>66</v>
      </c>
      <c r="I13" s="2">
        <v>44449</v>
      </c>
      <c r="J13" s="2">
        <v>44607</v>
      </c>
      <c r="K13" s="2">
        <v>44597</v>
      </c>
      <c r="L13" s="3">
        <v>100</v>
      </c>
      <c r="M13" s="3"/>
      <c r="N13" s="2">
        <v>44449</v>
      </c>
      <c r="P13" t="s">
        <v>71</v>
      </c>
    </row>
    <row r="14" spans="1:16" x14ac:dyDescent="0.45">
      <c r="A14">
        <v>340</v>
      </c>
      <c r="B14" t="s">
        <v>39</v>
      </c>
      <c r="C14" t="s">
        <v>26</v>
      </c>
      <c r="D14" t="s">
        <v>30</v>
      </c>
      <c r="E14" t="s">
        <v>59</v>
      </c>
      <c r="F14" t="s">
        <v>31</v>
      </c>
      <c r="G14" s="2">
        <v>44617</v>
      </c>
      <c r="H14" t="s">
        <v>62</v>
      </c>
      <c r="I14" s="2">
        <v>44449</v>
      </c>
      <c r="J14" s="2">
        <v>44607</v>
      </c>
      <c r="K14" s="2">
        <v>44607</v>
      </c>
      <c r="L14" s="3">
        <v>40</v>
      </c>
      <c r="M14" s="3"/>
      <c r="N14" s="2">
        <v>44607</v>
      </c>
    </row>
    <row r="15" spans="1:16" x14ac:dyDescent="0.45">
      <c r="A15">
        <v>350</v>
      </c>
      <c r="B15" t="s">
        <v>39</v>
      </c>
      <c r="C15" t="s">
        <v>26</v>
      </c>
      <c r="D15" t="s">
        <v>31</v>
      </c>
      <c r="E15" t="s">
        <v>60</v>
      </c>
      <c r="F15" t="s">
        <v>31</v>
      </c>
      <c r="G15" s="2">
        <v>44617</v>
      </c>
      <c r="H15" t="s">
        <v>62</v>
      </c>
      <c r="I15" s="2">
        <v>44449</v>
      </c>
      <c r="K15" s="2">
        <v>44617</v>
      </c>
      <c r="L15" s="3">
        <v>6</v>
      </c>
      <c r="M15" s="3"/>
      <c r="N15" s="2">
        <v>44449</v>
      </c>
    </row>
    <row r="16" spans="1:16" x14ac:dyDescent="0.45">
      <c r="A16">
        <v>141</v>
      </c>
      <c r="B16" t="s">
        <v>39</v>
      </c>
      <c r="C16" t="s">
        <v>17</v>
      </c>
      <c r="D16" t="s">
        <v>20</v>
      </c>
      <c r="E16" t="s">
        <v>57</v>
      </c>
      <c r="F16" t="s">
        <v>44</v>
      </c>
      <c r="G16" s="2">
        <v>44494</v>
      </c>
      <c r="H16" t="s">
        <v>63</v>
      </c>
      <c r="I16" s="2">
        <v>44479</v>
      </c>
      <c r="J16" s="2">
        <v>44494</v>
      </c>
      <c r="K16" s="2">
        <v>44494</v>
      </c>
      <c r="L16" s="3">
        <v>4</v>
      </c>
      <c r="M16" s="3">
        <v>4</v>
      </c>
      <c r="N16" s="2">
        <v>44494</v>
      </c>
    </row>
    <row r="17" spans="1:16" x14ac:dyDescent="0.45">
      <c r="A17">
        <v>121</v>
      </c>
      <c r="B17" t="s">
        <v>40</v>
      </c>
      <c r="C17" t="s">
        <v>17</v>
      </c>
      <c r="D17" t="s">
        <v>47</v>
      </c>
      <c r="E17" t="s">
        <v>57</v>
      </c>
      <c r="F17" t="s">
        <v>44</v>
      </c>
      <c r="G17" s="2">
        <v>44494</v>
      </c>
      <c r="H17" t="s">
        <v>61</v>
      </c>
      <c r="I17" s="2">
        <v>44481</v>
      </c>
      <c r="J17" s="2">
        <v>44483</v>
      </c>
      <c r="K17" s="2">
        <v>44485</v>
      </c>
      <c r="L17" s="3">
        <v>6</v>
      </c>
      <c r="M17" s="3">
        <v>6</v>
      </c>
      <c r="N17" s="2">
        <v>44485</v>
      </c>
    </row>
    <row r="18" spans="1:16" x14ac:dyDescent="0.45">
      <c r="A18">
        <v>410</v>
      </c>
      <c r="B18" t="s">
        <v>39</v>
      </c>
      <c r="C18" t="s">
        <v>35</v>
      </c>
      <c r="D18" t="s">
        <v>32</v>
      </c>
      <c r="E18" t="s">
        <v>60</v>
      </c>
      <c r="F18" t="s">
        <v>45</v>
      </c>
      <c r="G18" s="2">
        <v>44645</v>
      </c>
      <c r="H18" t="s">
        <v>63</v>
      </c>
      <c r="I18" s="2">
        <v>44494</v>
      </c>
      <c r="K18" s="2">
        <v>44630</v>
      </c>
      <c r="L18" s="3">
        <v>20</v>
      </c>
      <c r="M18" s="3"/>
      <c r="N18" s="2">
        <v>44494</v>
      </c>
    </row>
    <row r="19" spans="1:16" x14ac:dyDescent="0.45">
      <c r="A19">
        <v>420</v>
      </c>
      <c r="B19" t="s">
        <v>39</v>
      </c>
      <c r="C19" t="s">
        <v>35</v>
      </c>
      <c r="D19" t="s">
        <v>34</v>
      </c>
      <c r="E19" t="s">
        <v>60</v>
      </c>
      <c r="F19" t="s">
        <v>45</v>
      </c>
      <c r="G19" s="2">
        <v>44645</v>
      </c>
      <c r="H19" t="s">
        <v>62</v>
      </c>
      <c r="I19" s="2">
        <v>44494</v>
      </c>
      <c r="K19" s="2">
        <v>44645</v>
      </c>
      <c r="L19" s="3">
        <v>25</v>
      </c>
      <c r="M19" s="3"/>
      <c r="N19" s="2">
        <v>44494</v>
      </c>
    </row>
    <row r="20" spans="1:16" x14ac:dyDescent="0.45">
      <c r="A20">
        <v>430</v>
      </c>
      <c r="B20" t="s">
        <v>39</v>
      </c>
      <c r="C20" t="s">
        <v>35</v>
      </c>
      <c r="D20" t="s">
        <v>33</v>
      </c>
      <c r="E20" t="s">
        <v>60</v>
      </c>
      <c r="F20" t="s">
        <v>45</v>
      </c>
      <c r="G20" s="2">
        <v>44645</v>
      </c>
      <c r="H20" t="s">
        <v>63</v>
      </c>
      <c r="I20" s="2">
        <v>44494</v>
      </c>
      <c r="K20" s="2">
        <v>44650</v>
      </c>
      <c r="L20" s="3">
        <v>5</v>
      </c>
      <c r="M20" s="3"/>
      <c r="N20" s="2">
        <v>44494</v>
      </c>
    </row>
    <row r="21" spans="1:16" x14ac:dyDescent="0.45">
      <c r="A21">
        <v>211</v>
      </c>
      <c r="B21" t="s">
        <v>40</v>
      </c>
      <c r="C21" t="s">
        <v>21</v>
      </c>
      <c r="D21" t="s">
        <v>48</v>
      </c>
      <c r="E21" t="s">
        <v>57</v>
      </c>
      <c r="F21" t="s">
        <v>25</v>
      </c>
      <c r="G21" s="2">
        <v>44540</v>
      </c>
      <c r="H21" t="s">
        <v>61</v>
      </c>
      <c r="I21" s="2">
        <v>44505</v>
      </c>
      <c r="J21" s="2">
        <v>44506</v>
      </c>
      <c r="K21" s="2">
        <v>44510</v>
      </c>
      <c r="L21" s="3">
        <v>6</v>
      </c>
      <c r="M21" s="3">
        <v>6</v>
      </c>
      <c r="N21" s="2">
        <v>44510</v>
      </c>
      <c r="P21" t="s">
        <v>68</v>
      </c>
    </row>
    <row r="22" spans="1:16" x14ac:dyDescent="0.45">
      <c r="A22">
        <v>241</v>
      </c>
      <c r="B22" t="s">
        <v>39</v>
      </c>
      <c r="C22" t="s">
        <v>21</v>
      </c>
      <c r="D22" t="s">
        <v>25</v>
      </c>
      <c r="E22" t="s">
        <v>57</v>
      </c>
      <c r="F22" t="s">
        <v>25</v>
      </c>
      <c r="G22" s="2">
        <v>44540</v>
      </c>
      <c r="H22" t="s">
        <v>62</v>
      </c>
      <c r="I22" s="2">
        <v>44531</v>
      </c>
      <c r="J22" s="2">
        <v>44540</v>
      </c>
      <c r="K22" s="2">
        <v>44540</v>
      </c>
      <c r="L22" s="3">
        <v>5</v>
      </c>
      <c r="M22" s="3">
        <v>5</v>
      </c>
      <c r="N22" s="2">
        <v>44550</v>
      </c>
      <c r="P22" t="s">
        <v>70</v>
      </c>
    </row>
    <row r="23" spans="1:16" x14ac:dyDescent="0.45">
      <c r="A23">
        <v>311</v>
      </c>
      <c r="B23" t="s">
        <v>41</v>
      </c>
      <c r="C23" t="s">
        <v>26</v>
      </c>
      <c r="D23" t="s">
        <v>65</v>
      </c>
      <c r="E23" t="s">
        <v>57</v>
      </c>
      <c r="F23" t="s">
        <v>31</v>
      </c>
      <c r="G23" s="2">
        <v>44617</v>
      </c>
      <c r="H23" t="s">
        <v>64</v>
      </c>
      <c r="I23" s="2">
        <v>44571</v>
      </c>
      <c r="J23" s="2">
        <v>44576</v>
      </c>
      <c r="K23" s="2">
        <v>44581</v>
      </c>
      <c r="L23" s="3">
        <v>8</v>
      </c>
      <c r="M23" s="3">
        <v>10</v>
      </c>
      <c r="N23" s="2">
        <v>44586</v>
      </c>
    </row>
    <row r="24" spans="1:16" x14ac:dyDescent="0.45">
      <c r="A24">
        <v>332</v>
      </c>
      <c r="B24" t="s">
        <v>39</v>
      </c>
      <c r="C24" t="s">
        <v>26</v>
      </c>
      <c r="D24" t="s">
        <v>29</v>
      </c>
      <c r="E24" t="s">
        <v>60</v>
      </c>
      <c r="F24" t="s">
        <v>31</v>
      </c>
      <c r="G24" s="2">
        <v>44617</v>
      </c>
      <c r="H24" t="s">
        <v>67</v>
      </c>
      <c r="I24" s="2">
        <v>44602</v>
      </c>
      <c r="J24" s="2"/>
      <c r="K24" s="2">
        <v>44621</v>
      </c>
      <c r="L24" s="3">
        <v>75</v>
      </c>
      <c r="M24" s="3"/>
      <c r="N24" s="2"/>
      <c r="P24" t="s">
        <v>69</v>
      </c>
    </row>
    <row r="25" spans="1:16" x14ac:dyDescent="0.45">
      <c r="L25" s="3"/>
    </row>
    <row r="26" spans="1:16" x14ac:dyDescent="0.45">
      <c r="L26" s="3">
        <f>SUM(L2:L24)</f>
        <v>539</v>
      </c>
    </row>
  </sheetData>
  <sortState xmlns:xlrd2="http://schemas.microsoft.com/office/spreadsheetml/2017/richdata2" ref="A2:N24">
    <sortCondition ref="I2:I24"/>
    <sortCondition ref="A2:A24"/>
  </sortState>
  <mergeCells count="1">
    <mergeCell ref="F1:G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72A3-4951-4615-8998-457C204BD258}">
  <dimension ref="A1:AB9"/>
  <sheetViews>
    <sheetView workbookViewId="0">
      <selection activeCell="M17" sqref="M17"/>
    </sheetView>
  </sheetViews>
  <sheetFormatPr defaultRowHeight="18" x14ac:dyDescent="0.45"/>
  <cols>
    <col min="1" max="1" width="4.296875" customWidth="1"/>
    <col min="2" max="2" width="23.19921875" customWidth="1"/>
    <col min="3" max="3" width="12.19921875" customWidth="1"/>
    <col min="4" max="28" width="3.69921875" customWidth="1"/>
  </cols>
  <sheetData>
    <row r="1" spans="1:28" ht="18.600000000000001" thickBot="1" x14ac:dyDescent="0.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x14ac:dyDescent="0.45">
      <c r="A2" s="25"/>
      <c r="B2" s="167" t="s">
        <v>37</v>
      </c>
      <c r="C2" s="20" t="s">
        <v>73</v>
      </c>
      <c r="D2" s="169" t="s">
        <v>72</v>
      </c>
      <c r="E2" s="165"/>
      <c r="F2" s="165"/>
      <c r="G2" s="165"/>
      <c r="H2" s="165" t="s">
        <v>75</v>
      </c>
      <c r="I2" s="165"/>
      <c r="J2" s="165"/>
      <c r="K2" s="165"/>
      <c r="L2" s="165" t="s">
        <v>76</v>
      </c>
      <c r="M2" s="165"/>
      <c r="N2" s="165"/>
      <c r="O2" s="165"/>
      <c r="P2" s="165" t="s">
        <v>77</v>
      </c>
      <c r="Q2" s="165"/>
      <c r="R2" s="165"/>
      <c r="S2" s="165"/>
      <c r="T2" s="165" t="s">
        <v>78</v>
      </c>
      <c r="U2" s="165"/>
      <c r="V2" s="165"/>
      <c r="W2" s="165"/>
      <c r="X2" s="165" t="s">
        <v>79</v>
      </c>
      <c r="Y2" s="165"/>
      <c r="Z2" s="165"/>
      <c r="AA2" s="166"/>
      <c r="AB2" s="25"/>
    </row>
    <row r="3" spans="1:28" ht="18.600000000000001" thickBot="1" x14ac:dyDescent="0.5">
      <c r="A3" s="25"/>
      <c r="B3" s="168"/>
      <c r="C3" s="24" t="s">
        <v>74</v>
      </c>
      <c r="D3" s="10">
        <v>1</v>
      </c>
      <c r="E3" s="9">
        <v>2</v>
      </c>
      <c r="F3" s="9">
        <v>3</v>
      </c>
      <c r="G3" s="9">
        <v>4</v>
      </c>
      <c r="H3" s="9">
        <v>1</v>
      </c>
      <c r="I3" s="9">
        <v>2</v>
      </c>
      <c r="J3" s="9">
        <v>3</v>
      </c>
      <c r="K3" s="9">
        <v>4</v>
      </c>
      <c r="L3" s="9">
        <v>1</v>
      </c>
      <c r="M3" s="9">
        <v>2</v>
      </c>
      <c r="N3" s="9">
        <v>3</v>
      </c>
      <c r="O3" s="9">
        <v>4</v>
      </c>
      <c r="P3" s="9">
        <v>1</v>
      </c>
      <c r="Q3" s="9">
        <v>2</v>
      </c>
      <c r="R3" s="9">
        <v>3</v>
      </c>
      <c r="S3" s="9">
        <v>4</v>
      </c>
      <c r="T3" s="9">
        <v>1</v>
      </c>
      <c r="U3" s="9">
        <v>2</v>
      </c>
      <c r="V3" s="9">
        <v>3</v>
      </c>
      <c r="W3" s="9">
        <v>4</v>
      </c>
      <c r="X3" s="9">
        <v>1</v>
      </c>
      <c r="Y3" s="9">
        <v>2</v>
      </c>
      <c r="Z3" s="9">
        <v>3</v>
      </c>
      <c r="AA3" s="11">
        <v>4</v>
      </c>
      <c r="AB3" s="25"/>
    </row>
    <row r="4" spans="1:28" x14ac:dyDescent="0.45">
      <c r="A4" s="25"/>
      <c r="B4" s="22" t="s">
        <v>44</v>
      </c>
      <c r="C4" s="23">
        <v>44494</v>
      </c>
      <c r="D4" s="12"/>
      <c r="E4" s="7"/>
      <c r="F4" s="7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  <c r="AB4" s="25"/>
    </row>
    <row r="5" spans="1:28" x14ac:dyDescent="0.45">
      <c r="A5" s="25"/>
      <c r="B5" s="14" t="s">
        <v>25</v>
      </c>
      <c r="C5" s="21">
        <v>44540</v>
      </c>
      <c r="D5" s="14"/>
      <c r="E5" s="5"/>
      <c r="F5" s="5"/>
      <c r="G5" s="5"/>
      <c r="H5" s="6"/>
      <c r="I5" s="6"/>
      <c r="J5" s="6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15"/>
      <c r="AB5" s="25"/>
    </row>
    <row r="6" spans="1:28" x14ac:dyDescent="0.45">
      <c r="A6" s="25"/>
      <c r="B6" s="14" t="s">
        <v>31</v>
      </c>
      <c r="C6" s="21">
        <v>44617</v>
      </c>
      <c r="D6" s="14"/>
      <c r="E6" s="5"/>
      <c r="F6" s="5"/>
      <c r="G6" s="5"/>
      <c r="H6" s="5"/>
      <c r="I6" s="5"/>
      <c r="J6" s="5"/>
      <c r="K6" s="5"/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5"/>
      <c r="Y6" s="5"/>
      <c r="Z6" s="5"/>
      <c r="AA6" s="15"/>
      <c r="AB6" s="25"/>
    </row>
    <row r="7" spans="1:28" x14ac:dyDescent="0.45">
      <c r="A7" s="25"/>
      <c r="B7" s="14" t="s">
        <v>33</v>
      </c>
      <c r="C7" s="21">
        <v>44645</v>
      </c>
      <c r="D7" s="1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6"/>
      <c r="Y7" s="6"/>
      <c r="Z7" s="6"/>
      <c r="AA7" s="16"/>
      <c r="AB7" s="25"/>
    </row>
    <row r="8" spans="1:28" ht="18.600000000000001" thickBot="1" x14ac:dyDescent="0.5">
      <c r="A8" s="25"/>
      <c r="B8" s="17"/>
      <c r="C8" s="19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9"/>
      <c r="AB8" s="25"/>
    </row>
    <row r="9" spans="1:28" x14ac:dyDescent="0.4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</sheetData>
  <mergeCells count="7">
    <mergeCell ref="X2:AA2"/>
    <mergeCell ref="B2:B3"/>
    <mergeCell ref="D2:G2"/>
    <mergeCell ref="H2:K2"/>
    <mergeCell ref="L2:O2"/>
    <mergeCell ref="P2:S2"/>
    <mergeCell ref="T2:W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AE52-0939-408C-AC78-089D5674A091}">
  <dimension ref="A1:AG22"/>
  <sheetViews>
    <sheetView topLeftCell="B19" workbookViewId="0">
      <selection activeCell="K5" sqref="K5"/>
    </sheetView>
  </sheetViews>
  <sheetFormatPr defaultRowHeight="18" x14ac:dyDescent="0.45"/>
  <cols>
    <col min="1" max="1" width="6.296875" style="26" customWidth="1"/>
    <col min="2" max="2" width="13.296875" customWidth="1"/>
    <col min="3" max="3" width="24.296875" customWidth="1"/>
    <col min="4" max="4" width="12.796875" customWidth="1"/>
    <col min="5" max="6" width="6.19921875" customWidth="1"/>
    <col min="7" max="7" width="10.5" customWidth="1"/>
    <col min="8" max="8" width="11.59765625" customWidth="1"/>
    <col min="9" max="32" width="3.69921875" customWidth="1"/>
    <col min="33" max="33" width="10.19921875" bestFit="1" customWidth="1"/>
  </cols>
  <sheetData>
    <row r="1" spans="1:33" x14ac:dyDescent="0.45">
      <c r="A1" s="169" t="s">
        <v>46</v>
      </c>
      <c r="B1" s="165" t="s">
        <v>80</v>
      </c>
      <c r="C1" s="165" t="s">
        <v>81</v>
      </c>
      <c r="D1" s="165" t="s">
        <v>82</v>
      </c>
      <c r="E1" s="165" t="s">
        <v>50</v>
      </c>
      <c r="F1" s="165"/>
      <c r="G1" s="165" t="s">
        <v>87</v>
      </c>
      <c r="H1" s="166" t="s">
        <v>88</v>
      </c>
      <c r="I1" s="176" t="s">
        <v>72</v>
      </c>
      <c r="J1" s="165"/>
      <c r="K1" s="165"/>
      <c r="L1" s="165"/>
      <c r="M1" s="165" t="s">
        <v>75</v>
      </c>
      <c r="N1" s="165"/>
      <c r="O1" s="165"/>
      <c r="P1" s="165"/>
      <c r="Q1" s="165" t="s">
        <v>76</v>
      </c>
      <c r="R1" s="165"/>
      <c r="S1" s="165"/>
      <c r="T1" s="165"/>
      <c r="U1" s="165" t="s">
        <v>77</v>
      </c>
      <c r="V1" s="165"/>
      <c r="W1" s="165"/>
      <c r="X1" s="165"/>
      <c r="Y1" s="165" t="s">
        <v>78</v>
      </c>
      <c r="Z1" s="165"/>
      <c r="AA1" s="165"/>
      <c r="AB1" s="177"/>
      <c r="AC1" s="175" t="s">
        <v>79</v>
      </c>
      <c r="AD1" s="165"/>
      <c r="AE1" s="165"/>
      <c r="AF1" s="166"/>
      <c r="AG1" s="172" t="s">
        <v>53</v>
      </c>
    </row>
    <row r="2" spans="1:33" ht="18.600000000000001" thickBot="1" x14ac:dyDescent="0.5">
      <c r="A2" s="171"/>
      <c r="B2" s="170"/>
      <c r="C2" s="170"/>
      <c r="D2" s="170"/>
      <c r="E2" s="27" t="s">
        <v>83</v>
      </c>
      <c r="F2" s="27" t="s">
        <v>84</v>
      </c>
      <c r="G2" s="170"/>
      <c r="H2" s="174"/>
      <c r="I2" s="28">
        <v>1</v>
      </c>
      <c r="J2" s="29">
        <v>2</v>
      </c>
      <c r="K2" s="29">
        <v>3</v>
      </c>
      <c r="L2" s="29">
        <v>4</v>
      </c>
      <c r="M2" s="29">
        <v>1</v>
      </c>
      <c r="N2" s="29">
        <v>2</v>
      </c>
      <c r="O2" s="29">
        <v>3</v>
      </c>
      <c r="P2" s="29">
        <v>4</v>
      </c>
      <c r="Q2" s="29">
        <v>1</v>
      </c>
      <c r="R2" s="29">
        <v>2</v>
      </c>
      <c r="S2" s="29">
        <v>3</v>
      </c>
      <c r="T2" s="29">
        <v>4</v>
      </c>
      <c r="U2" s="29">
        <v>1</v>
      </c>
      <c r="V2" s="29">
        <v>2</v>
      </c>
      <c r="W2" s="29">
        <v>3</v>
      </c>
      <c r="X2" s="29">
        <v>4</v>
      </c>
      <c r="Y2" s="29">
        <v>1</v>
      </c>
      <c r="Z2" s="29">
        <v>2</v>
      </c>
      <c r="AA2" s="29">
        <v>3</v>
      </c>
      <c r="AB2" s="43">
        <v>4</v>
      </c>
      <c r="AC2" s="44">
        <v>1</v>
      </c>
      <c r="AD2" s="29">
        <v>2</v>
      </c>
      <c r="AE2" s="29">
        <v>3</v>
      </c>
      <c r="AF2" s="30">
        <v>4</v>
      </c>
      <c r="AG2" s="173"/>
    </row>
    <row r="3" spans="1:33" x14ac:dyDescent="0.45">
      <c r="A3" s="98">
        <v>110</v>
      </c>
      <c r="B3" s="95" t="s">
        <v>17</v>
      </c>
      <c r="C3" s="95" t="s">
        <v>18</v>
      </c>
      <c r="D3" s="95"/>
      <c r="E3" s="91" t="s">
        <v>61</v>
      </c>
      <c r="F3" s="82"/>
      <c r="G3" s="86">
        <v>44470</v>
      </c>
      <c r="H3" s="78">
        <v>44479</v>
      </c>
      <c r="I3" s="34">
        <v>15</v>
      </c>
      <c r="J3" s="35"/>
      <c r="K3" s="35"/>
      <c r="L3" s="38"/>
      <c r="M3" s="50"/>
      <c r="N3" s="35"/>
      <c r="O3" s="35"/>
      <c r="P3" s="57"/>
      <c r="Q3" s="50"/>
      <c r="R3" s="35"/>
      <c r="S3" s="35"/>
      <c r="T3" s="57"/>
      <c r="U3" s="50"/>
      <c r="V3" s="35"/>
      <c r="W3" s="35"/>
      <c r="X3" s="57"/>
      <c r="Y3" s="50"/>
      <c r="Z3" s="35"/>
      <c r="AA3" s="35"/>
      <c r="AB3" s="51"/>
      <c r="AC3" s="45"/>
      <c r="AD3" s="35"/>
      <c r="AE3" s="35"/>
      <c r="AF3" s="46"/>
      <c r="AG3" s="41">
        <v>15</v>
      </c>
    </row>
    <row r="4" spans="1:33" x14ac:dyDescent="0.45">
      <c r="A4" s="99">
        <v>120</v>
      </c>
      <c r="B4" s="96" t="s">
        <v>17</v>
      </c>
      <c r="C4" s="96" t="s">
        <v>36</v>
      </c>
      <c r="D4" s="96"/>
      <c r="E4" s="92" t="s">
        <v>62</v>
      </c>
      <c r="F4" s="83"/>
      <c r="G4" s="87">
        <v>44477</v>
      </c>
      <c r="H4" s="79">
        <v>44484</v>
      </c>
      <c r="I4" s="36"/>
      <c r="J4" s="31">
        <v>10</v>
      </c>
      <c r="K4" s="32"/>
      <c r="L4" s="39"/>
      <c r="M4" s="52"/>
      <c r="N4" s="32"/>
      <c r="O4" s="32"/>
      <c r="P4" s="58"/>
      <c r="Q4" s="52"/>
      <c r="R4" s="32"/>
      <c r="S4" s="32"/>
      <c r="T4" s="58"/>
      <c r="U4" s="52"/>
      <c r="V4" s="32"/>
      <c r="W4" s="32"/>
      <c r="X4" s="58"/>
      <c r="Y4" s="52"/>
      <c r="Z4" s="32"/>
      <c r="AA4" s="32"/>
      <c r="AB4" s="53"/>
      <c r="AC4" s="47"/>
      <c r="AD4" s="32"/>
      <c r="AE4" s="32"/>
      <c r="AF4" s="48"/>
      <c r="AG4" s="42">
        <v>10</v>
      </c>
    </row>
    <row r="5" spans="1:33" x14ac:dyDescent="0.45">
      <c r="A5" s="99">
        <v>130</v>
      </c>
      <c r="B5" s="96" t="s">
        <v>17</v>
      </c>
      <c r="C5" s="96" t="s">
        <v>19</v>
      </c>
      <c r="D5" s="96"/>
      <c r="E5" s="92" t="s">
        <v>63</v>
      </c>
      <c r="F5" s="83"/>
      <c r="G5" s="87">
        <v>44470</v>
      </c>
      <c r="H5" s="79">
        <v>44489</v>
      </c>
      <c r="I5" s="37">
        <v>5</v>
      </c>
      <c r="J5" s="31">
        <v>5</v>
      </c>
      <c r="K5" s="31">
        <v>5</v>
      </c>
      <c r="L5" s="39"/>
      <c r="M5" s="52"/>
      <c r="N5" s="32"/>
      <c r="O5" s="32"/>
      <c r="P5" s="58"/>
      <c r="Q5" s="52"/>
      <c r="R5" s="32"/>
      <c r="S5" s="32"/>
      <c r="T5" s="58"/>
      <c r="U5" s="52"/>
      <c r="V5" s="32"/>
      <c r="W5" s="32"/>
      <c r="X5" s="58"/>
      <c r="Y5" s="52"/>
      <c r="Z5" s="32"/>
      <c r="AA5" s="32"/>
      <c r="AB5" s="53"/>
      <c r="AC5" s="47"/>
      <c r="AD5" s="32"/>
      <c r="AE5" s="32"/>
      <c r="AF5" s="48"/>
      <c r="AG5" s="42">
        <v>15</v>
      </c>
    </row>
    <row r="6" spans="1:33" x14ac:dyDescent="0.45">
      <c r="A6" s="99">
        <v>140</v>
      </c>
      <c r="B6" s="96" t="s">
        <v>17</v>
      </c>
      <c r="C6" s="96" t="s">
        <v>20</v>
      </c>
      <c r="D6" s="96"/>
      <c r="E6" s="92" t="s">
        <v>61</v>
      </c>
      <c r="F6" s="84" t="s">
        <v>63</v>
      </c>
      <c r="G6" s="88">
        <v>44494</v>
      </c>
      <c r="H6" s="79">
        <v>44494</v>
      </c>
      <c r="I6" s="36"/>
      <c r="J6" s="32"/>
      <c r="K6" s="32"/>
      <c r="L6" s="40">
        <v>8</v>
      </c>
      <c r="M6" s="52"/>
      <c r="N6" s="32"/>
      <c r="O6" s="32"/>
      <c r="P6" s="58"/>
      <c r="Q6" s="52"/>
      <c r="R6" s="32"/>
      <c r="S6" s="32"/>
      <c r="T6" s="58"/>
      <c r="U6" s="52"/>
      <c r="V6" s="32"/>
      <c r="W6" s="32"/>
      <c r="X6" s="58"/>
      <c r="Y6" s="52"/>
      <c r="Z6" s="32"/>
      <c r="AA6" s="32"/>
      <c r="AB6" s="53"/>
      <c r="AC6" s="47"/>
      <c r="AD6" s="32"/>
      <c r="AE6" s="32"/>
      <c r="AF6" s="48"/>
      <c r="AG6" s="42">
        <v>8</v>
      </c>
    </row>
    <row r="7" spans="1:33" x14ac:dyDescent="0.45">
      <c r="A7" s="99">
        <v>210</v>
      </c>
      <c r="B7" s="96" t="s">
        <v>21</v>
      </c>
      <c r="C7" s="96" t="s">
        <v>22</v>
      </c>
      <c r="D7" s="96"/>
      <c r="E7" s="92" t="s">
        <v>63</v>
      </c>
      <c r="F7" s="83"/>
      <c r="G7" s="87">
        <v>44501</v>
      </c>
      <c r="H7" s="79">
        <v>44520</v>
      </c>
      <c r="I7" s="36"/>
      <c r="J7" s="32"/>
      <c r="K7" s="32"/>
      <c r="L7" s="39"/>
      <c r="M7" s="54">
        <v>5</v>
      </c>
      <c r="N7" s="31">
        <v>5</v>
      </c>
      <c r="O7" s="31">
        <v>5</v>
      </c>
      <c r="P7" s="58"/>
      <c r="Q7" s="52"/>
      <c r="R7" s="32"/>
      <c r="S7" s="32"/>
      <c r="T7" s="58"/>
      <c r="U7" s="52"/>
      <c r="V7" s="32"/>
      <c r="W7" s="32"/>
      <c r="X7" s="58"/>
      <c r="Y7" s="52"/>
      <c r="Z7" s="32"/>
      <c r="AA7" s="32"/>
      <c r="AB7" s="53"/>
      <c r="AC7" s="47"/>
      <c r="AD7" s="32"/>
      <c r="AE7" s="32"/>
      <c r="AF7" s="48"/>
      <c r="AG7" s="42">
        <v>15</v>
      </c>
    </row>
    <row r="8" spans="1:33" x14ac:dyDescent="0.45">
      <c r="A8" s="99">
        <v>220</v>
      </c>
      <c r="B8" s="96" t="s">
        <v>21</v>
      </c>
      <c r="C8" s="96" t="s">
        <v>23</v>
      </c>
      <c r="D8" s="96"/>
      <c r="E8" s="92" t="s">
        <v>63</v>
      </c>
      <c r="F8" s="83"/>
      <c r="G8" s="87">
        <v>44515</v>
      </c>
      <c r="H8" s="79">
        <v>44535</v>
      </c>
      <c r="I8" s="36"/>
      <c r="J8" s="32"/>
      <c r="K8" s="32"/>
      <c r="L8" s="39"/>
      <c r="M8" s="52"/>
      <c r="N8" s="32"/>
      <c r="O8" s="31">
        <v>6.6</v>
      </c>
      <c r="P8" s="59">
        <v>6.6</v>
      </c>
      <c r="Q8" s="54">
        <v>6.6</v>
      </c>
      <c r="R8" s="32"/>
      <c r="S8" s="32"/>
      <c r="T8" s="58"/>
      <c r="U8" s="52"/>
      <c r="V8" s="32"/>
      <c r="W8" s="32"/>
      <c r="X8" s="58"/>
      <c r="Y8" s="52"/>
      <c r="Z8" s="32"/>
      <c r="AA8" s="32"/>
      <c r="AB8" s="53"/>
      <c r="AC8" s="47"/>
      <c r="AD8" s="32"/>
      <c r="AE8" s="32"/>
      <c r="AF8" s="48"/>
      <c r="AG8" s="42">
        <v>20</v>
      </c>
    </row>
    <row r="9" spans="1:33" x14ac:dyDescent="0.45">
      <c r="A9" s="99">
        <v>230</v>
      </c>
      <c r="B9" s="96" t="s">
        <v>21</v>
      </c>
      <c r="C9" s="96" t="s">
        <v>24</v>
      </c>
      <c r="D9" s="96"/>
      <c r="E9" s="92" t="s">
        <v>62</v>
      </c>
      <c r="F9" s="83"/>
      <c r="G9" s="87">
        <v>44525</v>
      </c>
      <c r="H9" s="79">
        <v>44539</v>
      </c>
      <c r="I9" s="36"/>
      <c r="J9" s="32"/>
      <c r="K9" s="32"/>
      <c r="L9" s="39"/>
      <c r="M9" s="52"/>
      <c r="N9" s="32"/>
      <c r="O9" s="32"/>
      <c r="P9" s="59">
        <v>3.3</v>
      </c>
      <c r="Q9" s="54">
        <v>3.3</v>
      </c>
      <c r="R9" s="31">
        <v>3.3</v>
      </c>
      <c r="S9" s="32"/>
      <c r="T9" s="58"/>
      <c r="U9" s="52"/>
      <c r="V9" s="32"/>
      <c r="W9" s="32"/>
      <c r="X9" s="58"/>
      <c r="Y9" s="52"/>
      <c r="Z9" s="32"/>
      <c r="AA9" s="32"/>
      <c r="AB9" s="53"/>
      <c r="AC9" s="47"/>
      <c r="AD9" s="32"/>
      <c r="AE9" s="32"/>
      <c r="AF9" s="48"/>
      <c r="AG9" s="42">
        <v>10</v>
      </c>
    </row>
    <row r="10" spans="1:33" x14ac:dyDescent="0.45">
      <c r="A10" s="99">
        <v>240</v>
      </c>
      <c r="B10" s="96" t="s">
        <v>21</v>
      </c>
      <c r="C10" s="96" t="s">
        <v>25</v>
      </c>
      <c r="D10" s="96"/>
      <c r="E10" s="93" t="s">
        <v>63</v>
      </c>
      <c r="F10" s="84" t="s">
        <v>62</v>
      </c>
      <c r="G10" s="88">
        <v>44540</v>
      </c>
      <c r="H10" s="79">
        <v>44540</v>
      </c>
      <c r="I10" s="36"/>
      <c r="J10" s="32"/>
      <c r="K10" s="32"/>
      <c r="L10" s="39"/>
      <c r="M10" s="52"/>
      <c r="N10" s="32"/>
      <c r="O10" s="32"/>
      <c r="P10" s="58"/>
      <c r="Q10" s="52"/>
      <c r="R10" s="33">
        <v>10</v>
      </c>
      <c r="S10" s="32"/>
      <c r="T10" s="58"/>
      <c r="U10" s="52"/>
      <c r="V10" s="32"/>
      <c r="W10" s="32"/>
      <c r="X10" s="58"/>
      <c r="Y10" s="52"/>
      <c r="Z10" s="32"/>
      <c r="AA10" s="32"/>
      <c r="AB10" s="53"/>
      <c r="AC10" s="47"/>
      <c r="AD10" s="32"/>
      <c r="AE10" s="32"/>
      <c r="AF10" s="48"/>
      <c r="AG10" s="42">
        <v>10</v>
      </c>
    </row>
    <row r="11" spans="1:33" x14ac:dyDescent="0.45">
      <c r="A11" s="99">
        <v>310</v>
      </c>
      <c r="B11" s="96" t="s">
        <v>26</v>
      </c>
      <c r="C11" s="96" t="s">
        <v>27</v>
      </c>
      <c r="D11" s="96"/>
      <c r="E11" s="93" t="s">
        <v>64</v>
      </c>
      <c r="F11" s="84"/>
      <c r="G11" s="88">
        <v>44541</v>
      </c>
      <c r="H11" s="79">
        <v>44571</v>
      </c>
      <c r="I11" s="36"/>
      <c r="J11" s="32"/>
      <c r="K11" s="32"/>
      <c r="L11" s="39"/>
      <c r="M11" s="52"/>
      <c r="N11" s="32"/>
      <c r="O11" s="32"/>
      <c r="P11" s="58"/>
      <c r="Q11" s="52"/>
      <c r="R11" s="32"/>
      <c r="S11" s="31">
        <v>5.125</v>
      </c>
      <c r="T11" s="59">
        <v>5.125</v>
      </c>
      <c r="U11" s="54">
        <v>5.125</v>
      </c>
      <c r="V11" s="31">
        <v>5.125</v>
      </c>
      <c r="W11" s="32"/>
      <c r="X11" s="58"/>
      <c r="Y11" s="52"/>
      <c r="Z11" s="32"/>
      <c r="AA11" s="32"/>
      <c r="AB11" s="53"/>
      <c r="AC11" s="47"/>
      <c r="AD11" s="32"/>
      <c r="AE11" s="32"/>
      <c r="AF11" s="48"/>
      <c r="AG11" s="42">
        <v>25</v>
      </c>
    </row>
    <row r="12" spans="1:33" x14ac:dyDescent="0.45">
      <c r="A12" s="99">
        <v>320</v>
      </c>
      <c r="B12" s="96" t="s">
        <v>26</v>
      </c>
      <c r="C12" s="96" t="s">
        <v>28</v>
      </c>
      <c r="D12" s="96"/>
      <c r="E12" s="93" t="s">
        <v>62</v>
      </c>
      <c r="F12" s="84"/>
      <c r="G12" s="88">
        <v>44550</v>
      </c>
      <c r="H12" s="79">
        <v>44571</v>
      </c>
      <c r="I12" s="36"/>
      <c r="J12" s="32"/>
      <c r="K12" s="32"/>
      <c r="L12" s="39"/>
      <c r="M12" s="52"/>
      <c r="N12" s="32"/>
      <c r="O12" s="32"/>
      <c r="P12" s="58"/>
      <c r="Q12" s="52"/>
      <c r="R12" s="32"/>
      <c r="S12" s="32"/>
      <c r="T12" s="59">
        <v>6.6</v>
      </c>
      <c r="U12" s="54">
        <v>6.6</v>
      </c>
      <c r="V12" s="31">
        <v>6.6</v>
      </c>
      <c r="W12" s="32"/>
      <c r="X12" s="58"/>
      <c r="Y12" s="52"/>
      <c r="Z12" s="32"/>
      <c r="AA12" s="32"/>
      <c r="AB12" s="53"/>
      <c r="AC12" s="47"/>
      <c r="AD12" s="32"/>
      <c r="AE12" s="32"/>
      <c r="AF12" s="48"/>
      <c r="AG12" s="42">
        <v>20</v>
      </c>
    </row>
    <row r="13" spans="1:33" x14ac:dyDescent="0.45">
      <c r="A13" s="99">
        <v>330</v>
      </c>
      <c r="B13" s="96" t="s">
        <v>26</v>
      </c>
      <c r="C13" s="96" t="s">
        <v>29</v>
      </c>
      <c r="D13" s="96" t="s">
        <v>85</v>
      </c>
      <c r="E13" s="93" t="s">
        <v>64</v>
      </c>
      <c r="F13" s="84"/>
      <c r="G13" s="88">
        <v>44572</v>
      </c>
      <c r="H13" s="79">
        <v>44597</v>
      </c>
      <c r="I13" s="36"/>
      <c r="J13" s="32"/>
      <c r="K13" s="32"/>
      <c r="L13" s="39"/>
      <c r="M13" s="52"/>
      <c r="N13" s="32"/>
      <c r="O13" s="32"/>
      <c r="P13" s="58"/>
      <c r="Q13" s="52"/>
      <c r="R13" s="32"/>
      <c r="S13" s="32"/>
      <c r="T13" s="58"/>
      <c r="U13" s="52"/>
      <c r="V13" s="31">
        <v>20</v>
      </c>
      <c r="W13" s="31">
        <v>20</v>
      </c>
      <c r="X13" s="59">
        <v>20</v>
      </c>
      <c r="Y13" s="54">
        <v>20</v>
      </c>
      <c r="Z13" s="31">
        <v>20</v>
      </c>
      <c r="AA13" s="32"/>
      <c r="AB13" s="53"/>
      <c r="AC13" s="47"/>
      <c r="AD13" s="32"/>
      <c r="AE13" s="32"/>
      <c r="AF13" s="48"/>
      <c r="AG13" s="42">
        <v>100</v>
      </c>
    </row>
    <row r="14" spans="1:33" x14ac:dyDescent="0.45">
      <c r="A14" s="99">
        <v>331</v>
      </c>
      <c r="B14" s="96" t="s">
        <v>26</v>
      </c>
      <c r="C14" s="96" t="s">
        <v>29</v>
      </c>
      <c r="D14" s="96" t="s">
        <v>86</v>
      </c>
      <c r="E14" s="93" t="s">
        <v>66</v>
      </c>
      <c r="F14" s="84"/>
      <c r="G14" s="88">
        <v>44572</v>
      </c>
      <c r="H14" s="79">
        <v>44597</v>
      </c>
      <c r="I14" s="36"/>
      <c r="J14" s="32"/>
      <c r="K14" s="32"/>
      <c r="L14" s="39"/>
      <c r="M14" s="52"/>
      <c r="N14" s="32"/>
      <c r="O14" s="32"/>
      <c r="P14" s="58"/>
      <c r="Q14" s="52"/>
      <c r="R14" s="32"/>
      <c r="S14" s="32"/>
      <c r="T14" s="58"/>
      <c r="U14" s="52"/>
      <c r="V14" s="31">
        <v>20</v>
      </c>
      <c r="W14" s="31">
        <v>20</v>
      </c>
      <c r="X14" s="59">
        <v>20</v>
      </c>
      <c r="Y14" s="54">
        <v>20</v>
      </c>
      <c r="Z14" s="31">
        <v>20</v>
      </c>
      <c r="AA14" s="32"/>
      <c r="AB14" s="53"/>
      <c r="AC14" s="47"/>
      <c r="AD14" s="32"/>
      <c r="AE14" s="32"/>
      <c r="AF14" s="48"/>
      <c r="AG14" s="42">
        <v>100</v>
      </c>
    </row>
    <row r="15" spans="1:33" x14ac:dyDescent="0.45">
      <c r="A15" s="99">
        <v>340</v>
      </c>
      <c r="B15" s="96" t="s">
        <v>26</v>
      </c>
      <c r="C15" s="96" t="s">
        <v>30</v>
      </c>
      <c r="D15" s="96"/>
      <c r="E15" s="93" t="s">
        <v>62</v>
      </c>
      <c r="F15" s="84"/>
      <c r="G15" s="88">
        <v>44602</v>
      </c>
      <c r="H15" s="79">
        <v>44607</v>
      </c>
      <c r="I15" s="36"/>
      <c r="J15" s="32"/>
      <c r="K15" s="32"/>
      <c r="L15" s="39"/>
      <c r="M15" s="52"/>
      <c r="N15" s="32"/>
      <c r="O15" s="32"/>
      <c r="P15" s="58"/>
      <c r="Q15" s="52"/>
      <c r="R15" s="32"/>
      <c r="S15" s="32"/>
      <c r="T15" s="58"/>
      <c r="U15" s="52"/>
      <c r="V15" s="32"/>
      <c r="W15" s="32"/>
      <c r="X15" s="58"/>
      <c r="Y15" s="52"/>
      <c r="Z15" s="32"/>
      <c r="AA15" s="31">
        <v>20</v>
      </c>
      <c r="AB15" s="55">
        <v>20</v>
      </c>
      <c r="AC15" s="47"/>
      <c r="AD15" s="32"/>
      <c r="AE15" s="32"/>
      <c r="AF15" s="48"/>
      <c r="AG15" s="42">
        <v>40</v>
      </c>
    </row>
    <row r="16" spans="1:33" x14ac:dyDescent="0.45">
      <c r="A16" s="99">
        <v>350</v>
      </c>
      <c r="B16" s="96" t="s">
        <v>26</v>
      </c>
      <c r="C16" s="96" t="s">
        <v>31</v>
      </c>
      <c r="D16" s="96"/>
      <c r="E16" s="93" t="s">
        <v>62</v>
      </c>
      <c r="F16" s="84"/>
      <c r="G16" s="88">
        <v>44617</v>
      </c>
      <c r="H16" s="79">
        <v>44617</v>
      </c>
      <c r="I16" s="36"/>
      <c r="J16" s="32"/>
      <c r="K16" s="32"/>
      <c r="L16" s="39"/>
      <c r="M16" s="52"/>
      <c r="N16" s="32"/>
      <c r="O16" s="32"/>
      <c r="P16" s="58"/>
      <c r="Q16" s="52"/>
      <c r="R16" s="32"/>
      <c r="S16" s="32"/>
      <c r="T16" s="58"/>
      <c r="U16" s="52"/>
      <c r="V16" s="32"/>
      <c r="W16" s="32"/>
      <c r="X16" s="58"/>
      <c r="Y16" s="52"/>
      <c r="Z16" s="32"/>
      <c r="AA16" s="32"/>
      <c r="AB16" s="56">
        <v>6</v>
      </c>
      <c r="AC16" s="47"/>
      <c r="AD16" s="32"/>
      <c r="AE16" s="32"/>
      <c r="AF16" s="48"/>
      <c r="AG16" s="42">
        <v>6</v>
      </c>
    </row>
    <row r="17" spans="1:33" x14ac:dyDescent="0.45">
      <c r="A17" s="99">
        <v>410</v>
      </c>
      <c r="B17" s="96" t="s">
        <v>35</v>
      </c>
      <c r="C17" s="96" t="s">
        <v>32</v>
      </c>
      <c r="D17" s="96"/>
      <c r="E17" s="93" t="s">
        <v>63</v>
      </c>
      <c r="F17" s="84"/>
      <c r="G17" s="88">
        <v>44621</v>
      </c>
      <c r="H17" s="79">
        <v>44630</v>
      </c>
      <c r="I17" s="36"/>
      <c r="J17" s="32"/>
      <c r="K17" s="32"/>
      <c r="L17" s="39"/>
      <c r="M17" s="52"/>
      <c r="N17" s="32"/>
      <c r="O17" s="32"/>
      <c r="P17" s="58"/>
      <c r="Q17" s="52"/>
      <c r="R17" s="32"/>
      <c r="S17" s="32"/>
      <c r="T17" s="58"/>
      <c r="U17" s="52"/>
      <c r="V17" s="32"/>
      <c r="W17" s="32"/>
      <c r="X17" s="58"/>
      <c r="Y17" s="52"/>
      <c r="Z17" s="32"/>
      <c r="AA17" s="32"/>
      <c r="AB17" s="53"/>
      <c r="AC17" s="49">
        <v>20</v>
      </c>
      <c r="AD17" s="32"/>
      <c r="AE17" s="32"/>
      <c r="AF17" s="48"/>
      <c r="AG17" s="42">
        <v>20</v>
      </c>
    </row>
    <row r="18" spans="1:33" x14ac:dyDescent="0.45">
      <c r="A18" s="99">
        <v>420</v>
      </c>
      <c r="B18" s="96" t="s">
        <v>35</v>
      </c>
      <c r="C18" s="96" t="s">
        <v>34</v>
      </c>
      <c r="D18" s="96"/>
      <c r="E18" s="93" t="s">
        <v>62</v>
      </c>
      <c r="F18" s="84"/>
      <c r="G18" s="88">
        <v>44631</v>
      </c>
      <c r="H18" s="79">
        <v>44645</v>
      </c>
      <c r="I18" s="36"/>
      <c r="J18" s="32"/>
      <c r="K18" s="32"/>
      <c r="L18" s="39"/>
      <c r="M18" s="52"/>
      <c r="N18" s="32"/>
      <c r="O18" s="32"/>
      <c r="P18" s="58"/>
      <c r="Q18" s="52"/>
      <c r="R18" s="32"/>
      <c r="S18" s="32"/>
      <c r="T18" s="58"/>
      <c r="U18" s="52"/>
      <c r="V18" s="32"/>
      <c r="W18" s="32"/>
      <c r="X18" s="58"/>
      <c r="Y18" s="52"/>
      <c r="Z18" s="32"/>
      <c r="AA18" s="32"/>
      <c r="AB18" s="53"/>
      <c r="AC18" s="47"/>
      <c r="AD18" s="31">
        <v>12.5</v>
      </c>
      <c r="AE18" s="31">
        <v>12.5</v>
      </c>
      <c r="AF18" s="48"/>
      <c r="AG18" s="42">
        <v>25</v>
      </c>
    </row>
    <row r="19" spans="1:33" ht="18.600000000000001" thickBot="1" x14ac:dyDescent="0.5">
      <c r="A19" s="100">
        <v>430</v>
      </c>
      <c r="B19" s="97" t="s">
        <v>35</v>
      </c>
      <c r="C19" s="97" t="s">
        <v>33</v>
      </c>
      <c r="D19" s="97"/>
      <c r="E19" s="94" t="s">
        <v>63</v>
      </c>
      <c r="F19" s="85"/>
      <c r="G19" s="89">
        <v>44650</v>
      </c>
      <c r="H19" s="80">
        <v>44650</v>
      </c>
      <c r="I19" s="60"/>
      <c r="J19" s="61"/>
      <c r="K19" s="61"/>
      <c r="L19" s="62"/>
      <c r="M19" s="63"/>
      <c r="N19" s="61"/>
      <c r="O19" s="61"/>
      <c r="P19" s="64"/>
      <c r="Q19" s="63"/>
      <c r="R19" s="61"/>
      <c r="S19" s="61"/>
      <c r="T19" s="64"/>
      <c r="U19" s="63"/>
      <c r="V19" s="61"/>
      <c r="W19" s="61"/>
      <c r="X19" s="64"/>
      <c r="Y19" s="63"/>
      <c r="Z19" s="61"/>
      <c r="AA19" s="61"/>
      <c r="AB19" s="65"/>
      <c r="AC19" s="66"/>
      <c r="AD19" s="61"/>
      <c r="AE19" s="61"/>
      <c r="AF19" s="67">
        <v>5</v>
      </c>
      <c r="AG19" s="68">
        <v>5</v>
      </c>
    </row>
    <row r="20" spans="1:33" ht="18.600000000000001" thickBot="1" x14ac:dyDescent="0.5">
      <c r="A20" s="101"/>
      <c r="B20" s="90"/>
      <c r="C20" s="90"/>
      <c r="D20" s="90"/>
      <c r="E20" s="72"/>
      <c r="F20" s="70"/>
      <c r="G20" s="90"/>
      <c r="H20" s="81"/>
      <c r="I20" s="71"/>
      <c r="J20" s="69"/>
      <c r="K20" s="69"/>
      <c r="L20" s="70"/>
      <c r="M20" s="72"/>
      <c r="N20" s="69"/>
      <c r="O20" s="69"/>
      <c r="P20" s="73"/>
      <c r="Q20" s="72"/>
      <c r="R20" s="69"/>
      <c r="S20" s="69"/>
      <c r="T20" s="73"/>
      <c r="U20" s="72"/>
      <c r="V20" s="69"/>
      <c r="W20" s="69"/>
      <c r="X20" s="73"/>
      <c r="Y20" s="72"/>
      <c r="Z20" s="69"/>
      <c r="AA20" s="69"/>
      <c r="AB20" s="74"/>
      <c r="AC20" s="75"/>
      <c r="AD20" s="69"/>
      <c r="AE20" s="69"/>
      <c r="AF20" s="76"/>
      <c r="AG20" s="77"/>
    </row>
    <row r="21" spans="1:33" x14ac:dyDescent="0.45">
      <c r="H21" t="s">
        <v>89</v>
      </c>
      <c r="I21" s="102">
        <f>SUM(I3:I19)</f>
        <v>20</v>
      </c>
      <c r="J21" s="102">
        <f t="shared" ref="J21:AF21" si="0">SUM(J3:J19)</f>
        <v>15</v>
      </c>
      <c r="K21" s="102">
        <f t="shared" si="0"/>
        <v>5</v>
      </c>
      <c r="L21" s="102">
        <f t="shared" si="0"/>
        <v>8</v>
      </c>
      <c r="M21" s="102">
        <f t="shared" si="0"/>
        <v>5</v>
      </c>
      <c r="N21" s="102">
        <f t="shared" si="0"/>
        <v>5</v>
      </c>
      <c r="O21" s="102">
        <f t="shared" si="0"/>
        <v>11.6</v>
      </c>
      <c r="P21" s="102">
        <f t="shared" si="0"/>
        <v>9.8999999999999986</v>
      </c>
      <c r="Q21" s="102">
        <f t="shared" si="0"/>
        <v>9.8999999999999986</v>
      </c>
      <c r="R21" s="102">
        <f t="shared" si="0"/>
        <v>13.3</v>
      </c>
      <c r="S21" s="102">
        <f t="shared" si="0"/>
        <v>5.125</v>
      </c>
      <c r="T21" s="102">
        <f t="shared" si="0"/>
        <v>11.725</v>
      </c>
      <c r="U21" s="102">
        <f t="shared" si="0"/>
        <v>11.725</v>
      </c>
      <c r="V21" s="102">
        <f t="shared" si="0"/>
        <v>51.725000000000001</v>
      </c>
      <c r="W21" s="102">
        <f t="shared" si="0"/>
        <v>40</v>
      </c>
      <c r="X21" s="102">
        <f t="shared" si="0"/>
        <v>40</v>
      </c>
      <c r="Y21" s="102">
        <f t="shared" si="0"/>
        <v>40</v>
      </c>
      <c r="Z21" s="102">
        <f t="shared" si="0"/>
        <v>40</v>
      </c>
      <c r="AA21" s="102">
        <f t="shared" si="0"/>
        <v>20</v>
      </c>
      <c r="AB21" s="102">
        <f t="shared" si="0"/>
        <v>26</v>
      </c>
      <c r="AC21" s="102">
        <f t="shared" si="0"/>
        <v>20</v>
      </c>
      <c r="AD21" s="102">
        <f t="shared" si="0"/>
        <v>12.5</v>
      </c>
      <c r="AE21" s="102">
        <f t="shared" si="0"/>
        <v>12.5</v>
      </c>
      <c r="AF21" s="102">
        <f t="shared" si="0"/>
        <v>5</v>
      </c>
      <c r="AG21" s="3">
        <f>SUM(AG3:AG19)</f>
        <v>444</v>
      </c>
    </row>
    <row r="22" spans="1:33" x14ac:dyDescent="0.45">
      <c r="H22" t="s">
        <v>90</v>
      </c>
      <c r="I22" s="103">
        <v>20</v>
      </c>
      <c r="J22" s="102">
        <f>I22+J21</f>
        <v>35</v>
      </c>
      <c r="K22" s="102">
        <f t="shared" ref="K22:AF22" si="1">J22+K21</f>
        <v>40</v>
      </c>
      <c r="L22" s="102">
        <f t="shared" si="1"/>
        <v>48</v>
      </c>
      <c r="M22" s="102">
        <f t="shared" si="1"/>
        <v>53</v>
      </c>
      <c r="N22" s="102">
        <f t="shared" si="1"/>
        <v>58</v>
      </c>
      <c r="O22" s="102">
        <f t="shared" si="1"/>
        <v>69.599999999999994</v>
      </c>
      <c r="P22" s="102">
        <f t="shared" si="1"/>
        <v>79.5</v>
      </c>
      <c r="Q22" s="102">
        <f t="shared" si="1"/>
        <v>89.4</v>
      </c>
      <c r="R22" s="102">
        <f t="shared" si="1"/>
        <v>102.7</v>
      </c>
      <c r="S22" s="102">
        <f t="shared" si="1"/>
        <v>107.825</v>
      </c>
      <c r="T22" s="102">
        <f t="shared" si="1"/>
        <v>119.55</v>
      </c>
      <c r="U22" s="102">
        <f t="shared" si="1"/>
        <v>131.27500000000001</v>
      </c>
      <c r="V22" s="102">
        <f t="shared" si="1"/>
        <v>183</v>
      </c>
      <c r="W22" s="102">
        <f t="shared" si="1"/>
        <v>223</v>
      </c>
      <c r="X22" s="102">
        <f t="shared" si="1"/>
        <v>263</v>
      </c>
      <c r="Y22" s="102">
        <f t="shared" si="1"/>
        <v>303</v>
      </c>
      <c r="Z22" s="102">
        <f t="shared" si="1"/>
        <v>343</v>
      </c>
      <c r="AA22" s="102">
        <f t="shared" si="1"/>
        <v>363</v>
      </c>
      <c r="AB22" s="102">
        <f t="shared" si="1"/>
        <v>389</v>
      </c>
      <c r="AC22" s="102">
        <f t="shared" si="1"/>
        <v>409</v>
      </c>
      <c r="AD22" s="102">
        <f t="shared" si="1"/>
        <v>421.5</v>
      </c>
      <c r="AE22" s="102">
        <f t="shared" si="1"/>
        <v>434</v>
      </c>
      <c r="AF22" s="102">
        <f t="shared" si="1"/>
        <v>439</v>
      </c>
    </row>
  </sheetData>
  <sortState xmlns:xlrd2="http://schemas.microsoft.com/office/spreadsheetml/2017/richdata2" ref="A2:AG22">
    <sortCondition ref="A3:A22"/>
    <sortCondition ref="H3:H22"/>
  </sortState>
  <mergeCells count="14">
    <mergeCell ref="C1:C2"/>
    <mergeCell ref="B1:B2"/>
    <mergeCell ref="A1:A2"/>
    <mergeCell ref="AG1:AG2"/>
    <mergeCell ref="G1:G2"/>
    <mergeCell ref="H1:H2"/>
    <mergeCell ref="E1:F1"/>
    <mergeCell ref="D1:D2"/>
    <mergeCell ref="AC1:AF1"/>
    <mergeCell ref="I1:L1"/>
    <mergeCell ref="M1:P1"/>
    <mergeCell ref="Q1:T1"/>
    <mergeCell ref="U1:X1"/>
    <mergeCell ref="Y1:AB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0EC6-FC6C-4391-A1F7-CF07E6B88843}">
  <dimension ref="A1:AF25"/>
  <sheetViews>
    <sheetView topLeftCell="B1" zoomScaleNormal="100" workbookViewId="0">
      <selection activeCell="AF11" sqref="AF11"/>
    </sheetView>
  </sheetViews>
  <sheetFormatPr defaultRowHeight="18" x14ac:dyDescent="0.45"/>
  <cols>
    <col min="2" max="2" width="15.8984375" customWidth="1"/>
    <col min="3" max="3" width="24.296875" customWidth="1"/>
    <col min="4" max="4" width="10.3984375" customWidth="1"/>
    <col min="5" max="5" width="11.59765625" customWidth="1"/>
    <col min="6" max="6" width="12.3984375" customWidth="1"/>
    <col min="7" max="30" width="3.69921875" customWidth="1"/>
    <col min="31" max="32" width="10.19921875" bestFit="1" customWidth="1"/>
  </cols>
  <sheetData>
    <row r="1" spans="1:32" x14ac:dyDescent="0.45">
      <c r="A1" s="212"/>
      <c r="B1" s="169" t="s">
        <v>43</v>
      </c>
      <c r="C1" s="165" t="s">
        <v>42</v>
      </c>
      <c r="D1" s="165" t="s">
        <v>56</v>
      </c>
      <c r="E1" s="165" t="s">
        <v>51</v>
      </c>
      <c r="F1" s="166" t="s">
        <v>55</v>
      </c>
      <c r="G1" s="169" t="s">
        <v>72</v>
      </c>
      <c r="H1" s="165"/>
      <c r="I1" s="165"/>
      <c r="J1" s="165"/>
      <c r="K1" s="165" t="s">
        <v>75</v>
      </c>
      <c r="L1" s="165"/>
      <c r="M1" s="165"/>
      <c r="N1" s="165"/>
      <c r="O1" s="165" t="s">
        <v>76</v>
      </c>
      <c r="P1" s="165"/>
      <c r="Q1" s="165"/>
      <c r="R1" s="165"/>
      <c r="S1" s="165" t="s">
        <v>77</v>
      </c>
      <c r="T1" s="165"/>
      <c r="U1" s="165"/>
      <c r="V1" s="165"/>
      <c r="W1" s="165" t="s">
        <v>78</v>
      </c>
      <c r="X1" s="165"/>
      <c r="Y1" s="165"/>
      <c r="Z1" s="177"/>
      <c r="AA1" s="165" t="s">
        <v>79</v>
      </c>
      <c r="AB1" s="165"/>
      <c r="AC1" s="165"/>
      <c r="AD1" s="166"/>
    </row>
    <row r="2" spans="1:32" ht="18.600000000000001" thickBot="1" x14ac:dyDescent="0.5">
      <c r="A2" s="212" t="s">
        <v>46</v>
      </c>
      <c r="B2" s="171"/>
      <c r="C2" s="170"/>
      <c r="D2" s="170"/>
      <c r="E2" s="170"/>
      <c r="F2" s="174"/>
      <c r="G2" s="115">
        <v>1</v>
      </c>
      <c r="H2" s="116">
        <v>2</v>
      </c>
      <c r="I2" s="116">
        <v>3</v>
      </c>
      <c r="J2" s="116">
        <v>4</v>
      </c>
      <c r="K2" s="116">
        <v>1</v>
      </c>
      <c r="L2" s="116">
        <v>2</v>
      </c>
      <c r="M2" s="116">
        <v>3</v>
      </c>
      <c r="N2" s="116">
        <v>4</v>
      </c>
      <c r="O2" s="116">
        <v>1</v>
      </c>
      <c r="P2" s="116">
        <v>2</v>
      </c>
      <c r="Q2" s="116">
        <v>3</v>
      </c>
      <c r="R2" s="116">
        <v>4</v>
      </c>
      <c r="S2" s="116">
        <v>1</v>
      </c>
      <c r="T2" s="116">
        <v>2</v>
      </c>
      <c r="U2" s="116">
        <v>3</v>
      </c>
      <c r="V2" s="116">
        <v>4</v>
      </c>
      <c r="W2" s="116">
        <v>1</v>
      </c>
      <c r="X2" s="116">
        <v>2</v>
      </c>
      <c r="Y2" s="116">
        <v>3</v>
      </c>
      <c r="Z2" s="117">
        <v>4</v>
      </c>
      <c r="AA2" s="116">
        <v>1</v>
      </c>
      <c r="AB2" s="116">
        <v>2</v>
      </c>
      <c r="AC2" s="116">
        <v>3</v>
      </c>
      <c r="AD2" s="118">
        <v>4</v>
      </c>
      <c r="AE2" s="214" t="s">
        <v>54</v>
      </c>
      <c r="AF2" s="214" t="s">
        <v>53</v>
      </c>
    </row>
    <row r="3" spans="1:32" x14ac:dyDescent="0.45">
      <c r="A3" s="213">
        <v>110</v>
      </c>
      <c r="B3" s="112" t="s">
        <v>17</v>
      </c>
      <c r="C3" s="110" t="s">
        <v>18</v>
      </c>
      <c r="D3" s="110" t="s">
        <v>57</v>
      </c>
      <c r="E3" s="107">
        <v>44470</v>
      </c>
      <c r="F3" s="104">
        <v>44481</v>
      </c>
      <c r="G3" s="119">
        <v>10</v>
      </c>
      <c r="H3" s="120">
        <v>10</v>
      </c>
      <c r="I3" s="121"/>
      <c r="J3" s="132"/>
      <c r="K3" s="135"/>
      <c r="L3" s="121"/>
      <c r="M3" s="121"/>
      <c r="N3" s="139"/>
      <c r="O3" s="135"/>
      <c r="P3" s="121"/>
      <c r="Q3" s="121"/>
      <c r="R3" s="139"/>
      <c r="S3" s="135"/>
      <c r="T3" s="121"/>
      <c r="U3" s="121"/>
      <c r="V3" s="139"/>
      <c r="W3" s="135"/>
      <c r="X3" s="121"/>
      <c r="Y3" s="121"/>
      <c r="Z3" s="139"/>
      <c r="AA3" s="135"/>
      <c r="AB3" s="121"/>
      <c r="AC3" s="121"/>
      <c r="AD3" s="122"/>
      <c r="AE3" s="215">
        <v>20</v>
      </c>
      <c r="AF3" s="215">
        <v>15</v>
      </c>
    </row>
    <row r="4" spans="1:32" x14ac:dyDescent="0.45">
      <c r="A4" s="213">
        <v>120</v>
      </c>
      <c r="B4" s="113" t="s">
        <v>17</v>
      </c>
      <c r="C4" s="111" t="s">
        <v>36</v>
      </c>
      <c r="D4" s="111" t="s">
        <v>57</v>
      </c>
      <c r="E4" s="108">
        <v>44474</v>
      </c>
      <c r="F4" s="105">
        <v>44487</v>
      </c>
      <c r="G4" s="123"/>
      <c r="H4" s="124">
        <v>3</v>
      </c>
      <c r="I4" s="124">
        <v>3</v>
      </c>
      <c r="J4" s="133"/>
      <c r="K4" s="136"/>
      <c r="L4" s="125"/>
      <c r="M4" s="125"/>
      <c r="N4" s="140"/>
      <c r="O4" s="136"/>
      <c r="P4" s="125"/>
      <c r="Q4" s="125"/>
      <c r="R4" s="140"/>
      <c r="S4" s="136"/>
      <c r="T4" s="125"/>
      <c r="U4" s="125"/>
      <c r="V4" s="140"/>
      <c r="W4" s="136"/>
      <c r="X4" s="125"/>
      <c r="Y4" s="125"/>
      <c r="Z4" s="140"/>
      <c r="AA4" s="136"/>
      <c r="AB4" s="125"/>
      <c r="AC4" s="125"/>
      <c r="AD4" s="126"/>
      <c r="AE4" s="215">
        <v>6</v>
      </c>
      <c r="AF4" s="215">
        <v>10</v>
      </c>
    </row>
    <row r="5" spans="1:32" x14ac:dyDescent="0.45">
      <c r="A5" s="213">
        <v>121</v>
      </c>
      <c r="B5" s="113" t="s">
        <v>17</v>
      </c>
      <c r="C5" s="111" t="s">
        <v>47</v>
      </c>
      <c r="D5" s="111" t="s">
        <v>57</v>
      </c>
      <c r="E5" s="108">
        <v>44483</v>
      </c>
      <c r="F5" s="105">
        <v>44485</v>
      </c>
      <c r="G5" s="123"/>
      <c r="H5" s="125"/>
      <c r="I5" s="124">
        <v>6</v>
      </c>
      <c r="J5" s="133"/>
      <c r="K5" s="136"/>
      <c r="L5" s="125"/>
      <c r="M5" s="125"/>
      <c r="N5" s="140"/>
      <c r="O5" s="136"/>
      <c r="P5" s="125"/>
      <c r="Q5" s="125"/>
      <c r="R5" s="140"/>
      <c r="S5" s="136"/>
      <c r="T5" s="125"/>
      <c r="U5" s="125"/>
      <c r="V5" s="140"/>
      <c r="W5" s="136"/>
      <c r="X5" s="125"/>
      <c r="Y5" s="125"/>
      <c r="Z5" s="140"/>
      <c r="AA5" s="136"/>
      <c r="AB5" s="125"/>
      <c r="AC5" s="125"/>
      <c r="AD5" s="126"/>
      <c r="AE5" s="215">
        <v>6</v>
      </c>
      <c r="AF5" s="215">
        <v>6</v>
      </c>
    </row>
    <row r="6" spans="1:32" x14ac:dyDescent="0.45">
      <c r="A6" s="213">
        <v>130</v>
      </c>
      <c r="B6" s="113" t="s">
        <v>17</v>
      </c>
      <c r="C6" s="111" t="s">
        <v>19</v>
      </c>
      <c r="D6" s="111" t="s">
        <v>57</v>
      </c>
      <c r="E6" s="108">
        <v>44470</v>
      </c>
      <c r="F6" s="105">
        <v>44492</v>
      </c>
      <c r="G6" s="127">
        <v>4</v>
      </c>
      <c r="H6" s="124">
        <v>4</v>
      </c>
      <c r="I6" s="124">
        <v>4</v>
      </c>
      <c r="J6" s="138">
        <v>4</v>
      </c>
      <c r="K6" s="136"/>
      <c r="L6" s="125"/>
      <c r="M6" s="125"/>
      <c r="N6" s="140"/>
      <c r="O6" s="136"/>
      <c r="P6" s="125"/>
      <c r="Q6" s="125"/>
      <c r="R6" s="140"/>
      <c r="S6" s="136"/>
      <c r="T6" s="125"/>
      <c r="U6" s="125"/>
      <c r="V6" s="140"/>
      <c r="W6" s="136"/>
      <c r="X6" s="125"/>
      <c r="Y6" s="125"/>
      <c r="Z6" s="140"/>
      <c r="AA6" s="136"/>
      <c r="AB6" s="125"/>
      <c r="AC6" s="125"/>
      <c r="AD6" s="126"/>
      <c r="AE6" s="215">
        <v>16</v>
      </c>
      <c r="AF6" s="215">
        <v>15</v>
      </c>
    </row>
    <row r="7" spans="1:32" x14ac:dyDescent="0.45">
      <c r="A7" s="213">
        <v>140</v>
      </c>
      <c r="B7" s="113" t="s">
        <v>17</v>
      </c>
      <c r="C7" s="111" t="s">
        <v>20</v>
      </c>
      <c r="D7" s="111" t="s">
        <v>57</v>
      </c>
      <c r="E7" s="108">
        <v>44494</v>
      </c>
      <c r="F7" s="105">
        <v>44494</v>
      </c>
      <c r="G7" s="123"/>
      <c r="H7" s="125"/>
      <c r="I7" s="125"/>
      <c r="J7" s="138">
        <v>4</v>
      </c>
      <c r="K7" s="136"/>
      <c r="L7" s="125"/>
      <c r="M7" s="125"/>
      <c r="N7" s="140"/>
      <c r="O7" s="136"/>
      <c r="P7" s="125"/>
      <c r="Q7" s="125"/>
      <c r="R7" s="140"/>
      <c r="S7" s="136"/>
      <c r="T7" s="125"/>
      <c r="U7" s="125"/>
      <c r="V7" s="140"/>
      <c r="W7" s="136"/>
      <c r="X7" s="125"/>
      <c r="Y7" s="125"/>
      <c r="Z7" s="140"/>
      <c r="AA7" s="136"/>
      <c r="AB7" s="125"/>
      <c r="AC7" s="125"/>
      <c r="AD7" s="126"/>
      <c r="AE7" s="215">
        <v>4</v>
      </c>
      <c r="AF7" s="215">
        <v>4</v>
      </c>
    </row>
    <row r="8" spans="1:32" x14ac:dyDescent="0.45">
      <c r="A8" s="213">
        <v>141</v>
      </c>
      <c r="B8" s="113" t="s">
        <v>17</v>
      </c>
      <c r="C8" s="111" t="s">
        <v>20</v>
      </c>
      <c r="D8" s="111" t="s">
        <v>57</v>
      </c>
      <c r="E8" s="108">
        <v>44494</v>
      </c>
      <c r="F8" s="105">
        <v>44494</v>
      </c>
      <c r="G8" s="123"/>
      <c r="H8" s="125"/>
      <c r="I8" s="125"/>
      <c r="J8" s="145">
        <v>4</v>
      </c>
      <c r="K8" s="136"/>
      <c r="L8" s="125"/>
      <c r="M8" s="125"/>
      <c r="N8" s="140"/>
      <c r="O8" s="136"/>
      <c r="P8" s="125"/>
      <c r="Q8" s="125"/>
      <c r="R8" s="140"/>
      <c r="S8" s="136"/>
      <c r="T8" s="125"/>
      <c r="U8" s="125"/>
      <c r="V8" s="140"/>
      <c r="W8" s="136"/>
      <c r="X8" s="125"/>
      <c r="Y8" s="125"/>
      <c r="Z8" s="140"/>
      <c r="AA8" s="136"/>
      <c r="AB8" s="125"/>
      <c r="AC8" s="125"/>
      <c r="AD8" s="126"/>
      <c r="AE8" s="215">
        <v>4</v>
      </c>
      <c r="AF8" s="215">
        <v>4</v>
      </c>
    </row>
    <row r="9" spans="1:32" x14ac:dyDescent="0.45">
      <c r="A9" s="213">
        <v>210</v>
      </c>
      <c r="B9" s="113" t="s">
        <v>21</v>
      </c>
      <c r="C9" s="111" t="s">
        <v>22</v>
      </c>
      <c r="D9" s="111" t="s">
        <v>57</v>
      </c>
      <c r="E9" s="108">
        <v>44501</v>
      </c>
      <c r="F9" s="105">
        <v>44530</v>
      </c>
      <c r="G9" s="123"/>
      <c r="H9" s="125"/>
      <c r="I9" s="125"/>
      <c r="J9" s="133"/>
      <c r="K9" s="141">
        <v>6.25</v>
      </c>
      <c r="L9" s="124">
        <v>6.25</v>
      </c>
      <c r="M9" s="124">
        <v>6.25</v>
      </c>
      <c r="N9" s="143">
        <v>6.25</v>
      </c>
      <c r="O9" s="136"/>
      <c r="P9" s="125"/>
      <c r="Q9" s="125"/>
      <c r="R9" s="140"/>
      <c r="S9" s="136"/>
      <c r="T9" s="125"/>
      <c r="U9" s="125"/>
      <c r="V9" s="140"/>
      <c r="W9" s="136"/>
      <c r="X9" s="125"/>
      <c r="Y9" s="125"/>
      <c r="Z9" s="140"/>
      <c r="AA9" s="136"/>
      <c r="AB9" s="125"/>
      <c r="AC9" s="125"/>
      <c r="AD9" s="126"/>
      <c r="AE9" s="215">
        <v>25</v>
      </c>
      <c r="AF9" s="215">
        <v>15</v>
      </c>
    </row>
    <row r="10" spans="1:32" x14ac:dyDescent="0.45">
      <c r="A10" s="213">
        <v>211</v>
      </c>
      <c r="B10" s="113" t="s">
        <v>21</v>
      </c>
      <c r="C10" s="111" t="s">
        <v>48</v>
      </c>
      <c r="D10" s="111" t="s">
        <v>57</v>
      </c>
      <c r="E10" s="108">
        <v>44506</v>
      </c>
      <c r="F10" s="105">
        <v>44510</v>
      </c>
      <c r="G10" s="123"/>
      <c r="H10" s="125"/>
      <c r="I10" s="125"/>
      <c r="J10" s="133"/>
      <c r="K10" s="136"/>
      <c r="L10" s="124">
        <v>6</v>
      </c>
      <c r="M10" s="125"/>
      <c r="N10" s="140"/>
      <c r="O10" s="136"/>
      <c r="P10" s="125"/>
      <c r="Q10" s="125"/>
      <c r="R10" s="140"/>
      <c r="S10" s="136"/>
      <c r="T10" s="125"/>
      <c r="U10" s="125"/>
      <c r="V10" s="140"/>
      <c r="W10" s="136"/>
      <c r="X10" s="125"/>
      <c r="Y10" s="125"/>
      <c r="Z10" s="140"/>
      <c r="AA10" s="136"/>
      <c r="AB10" s="125"/>
      <c r="AC10" s="125"/>
      <c r="AD10" s="126"/>
      <c r="AE10" s="215">
        <v>6</v>
      </c>
      <c r="AF10" s="215">
        <v>6</v>
      </c>
    </row>
    <row r="11" spans="1:32" x14ac:dyDescent="0.45">
      <c r="A11" s="213">
        <v>220</v>
      </c>
      <c r="B11" s="113" t="s">
        <v>21</v>
      </c>
      <c r="C11" s="111" t="s">
        <v>23</v>
      </c>
      <c r="D11" s="111" t="s">
        <v>57</v>
      </c>
      <c r="E11" s="108">
        <v>44531</v>
      </c>
      <c r="F11" s="105">
        <v>44540</v>
      </c>
      <c r="G11" s="123"/>
      <c r="H11" s="125"/>
      <c r="I11" s="125"/>
      <c r="J11" s="133"/>
      <c r="K11" s="136"/>
      <c r="L11" s="125"/>
      <c r="M11" s="125"/>
      <c r="N11" s="140"/>
      <c r="O11" s="141">
        <v>12.5</v>
      </c>
      <c r="P11" s="124">
        <v>12.5</v>
      </c>
      <c r="Q11" s="125"/>
      <c r="R11" s="140"/>
      <c r="S11" s="136"/>
      <c r="T11" s="125"/>
      <c r="U11" s="125"/>
      <c r="V11" s="140"/>
      <c r="W11" s="136"/>
      <c r="X11" s="125"/>
      <c r="Y11" s="125"/>
      <c r="Z11" s="140"/>
      <c r="AA11" s="136"/>
      <c r="AB11" s="125"/>
      <c r="AC11" s="125"/>
      <c r="AD11" s="126"/>
      <c r="AE11" s="215">
        <v>25</v>
      </c>
      <c r="AF11" s="215">
        <v>20</v>
      </c>
    </row>
    <row r="12" spans="1:32" x14ac:dyDescent="0.45">
      <c r="A12" s="213">
        <v>230</v>
      </c>
      <c r="B12" s="113" t="s">
        <v>21</v>
      </c>
      <c r="C12" s="111" t="s">
        <v>24</v>
      </c>
      <c r="D12" s="111" t="s">
        <v>57</v>
      </c>
      <c r="E12" s="108">
        <v>44536</v>
      </c>
      <c r="F12" s="105">
        <v>44545</v>
      </c>
      <c r="G12" s="123"/>
      <c r="H12" s="125"/>
      <c r="I12" s="125"/>
      <c r="J12" s="133"/>
      <c r="K12" s="136"/>
      <c r="L12" s="125"/>
      <c r="M12" s="125"/>
      <c r="N12" s="140"/>
      <c r="O12" s="144"/>
      <c r="P12" s="124">
        <v>8</v>
      </c>
      <c r="Q12" s="125"/>
      <c r="R12" s="140"/>
      <c r="S12" s="136"/>
      <c r="T12" s="125"/>
      <c r="U12" s="125"/>
      <c r="V12" s="140"/>
      <c r="W12" s="136"/>
      <c r="X12" s="125"/>
      <c r="Y12" s="125"/>
      <c r="Z12" s="140"/>
      <c r="AA12" s="136"/>
      <c r="AB12" s="125"/>
      <c r="AC12" s="125"/>
      <c r="AD12" s="126"/>
      <c r="AE12" s="215">
        <v>8</v>
      </c>
      <c r="AF12" s="215">
        <v>10</v>
      </c>
    </row>
    <row r="13" spans="1:32" x14ac:dyDescent="0.45">
      <c r="A13" s="213">
        <v>240</v>
      </c>
      <c r="B13" s="113" t="s">
        <v>21</v>
      </c>
      <c r="C13" s="111" t="s">
        <v>25</v>
      </c>
      <c r="D13" s="111" t="s">
        <v>57</v>
      </c>
      <c r="E13" s="108">
        <v>44540</v>
      </c>
      <c r="F13" s="105">
        <v>44550</v>
      </c>
      <c r="G13" s="123"/>
      <c r="H13" s="125"/>
      <c r="I13" s="125"/>
      <c r="J13" s="133"/>
      <c r="K13" s="136"/>
      <c r="L13" s="128"/>
      <c r="M13" s="128"/>
      <c r="N13" s="140"/>
      <c r="O13" s="136"/>
      <c r="P13" s="125"/>
      <c r="Q13" s="124">
        <v>2.5</v>
      </c>
      <c r="R13" s="143">
        <v>2.5</v>
      </c>
      <c r="S13" s="136"/>
      <c r="T13" s="125"/>
      <c r="U13" s="125"/>
      <c r="V13" s="140"/>
      <c r="W13" s="136"/>
      <c r="X13" s="125"/>
      <c r="Y13" s="125"/>
      <c r="Z13" s="140"/>
      <c r="AA13" s="136"/>
      <c r="AB13" s="125"/>
      <c r="AC13" s="125"/>
      <c r="AD13" s="126"/>
      <c r="AE13" s="215">
        <v>5</v>
      </c>
      <c r="AF13" s="215">
        <v>5</v>
      </c>
    </row>
    <row r="14" spans="1:32" x14ac:dyDescent="0.45">
      <c r="A14" s="213">
        <v>241</v>
      </c>
      <c r="B14" s="113" t="s">
        <v>21</v>
      </c>
      <c r="C14" s="111" t="s">
        <v>25</v>
      </c>
      <c r="D14" s="111" t="s">
        <v>57</v>
      </c>
      <c r="E14" s="108">
        <v>44540</v>
      </c>
      <c r="F14" s="105">
        <v>44550</v>
      </c>
      <c r="G14" s="123"/>
      <c r="H14" s="125"/>
      <c r="I14" s="125"/>
      <c r="J14" s="133"/>
      <c r="K14" s="136"/>
      <c r="L14" s="128"/>
      <c r="M14" s="128"/>
      <c r="N14" s="140"/>
      <c r="O14" s="136"/>
      <c r="P14" s="125"/>
      <c r="Q14" s="124">
        <v>2.5</v>
      </c>
      <c r="R14" s="143">
        <v>2.5</v>
      </c>
      <c r="S14" s="136"/>
      <c r="T14" s="125"/>
      <c r="U14" s="125"/>
      <c r="V14" s="140"/>
      <c r="W14" s="136"/>
      <c r="X14" s="125"/>
      <c r="Y14" s="125"/>
      <c r="Z14" s="140"/>
      <c r="AA14" s="136"/>
      <c r="AB14" s="125"/>
      <c r="AC14" s="125"/>
      <c r="AD14" s="126"/>
      <c r="AE14" s="215">
        <v>5</v>
      </c>
      <c r="AF14" s="215">
        <v>5</v>
      </c>
    </row>
    <row r="15" spans="1:32" x14ac:dyDescent="0.45">
      <c r="A15" s="213">
        <v>310</v>
      </c>
      <c r="B15" s="113" t="s">
        <v>26</v>
      </c>
      <c r="C15" s="111" t="s">
        <v>27</v>
      </c>
      <c r="D15" s="111" t="s">
        <v>57</v>
      </c>
      <c r="E15" s="108">
        <v>44566</v>
      </c>
      <c r="F15" s="105">
        <v>44593</v>
      </c>
      <c r="G15" s="123"/>
      <c r="H15" s="125"/>
      <c r="I15" s="125"/>
      <c r="J15" s="133"/>
      <c r="K15" s="136"/>
      <c r="L15" s="128"/>
      <c r="M15" s="128"/>
      <c r="N15" s="140"/>
      <c r="O15" s="136"/>
      <c r="P15" s="125"/>
      <c r="Q15" s="125"/>
      <c r="R15" s="140"/>
      <c r="S15" s="141">
        <v>10</v>
      </c>
      <c r="T15" s="124">
        <v>10</v>
      </c>
      <c r="U15" s="124">
        <v>10</v>
      </c>
      <c r="V15" s="143">
        <v>10</v>
      </c>
      <c r="W15" s="136"/>
      <c r="X15" s="125"/>
      <c r="Y15" s="125"/>
      <c r="Z15" s="140"/>
      <c r="AA15" s="136"/>
      <c r="AB15" s="125"/>
      <c r="AC15" s="125"/>
      <c r="AD15" s="126"/>
      <c r="AE15" s="215">
        <v>40</v>
      </c>
      <c r="AF15" s="215">
        <v>25</v>
      </c>
    </row>
    <row r="16" spans="1:32" x14ac:dyDescent="0.45">
      <c r="A16" s="213">
        <v>311</v>
      </c>
      <c r="B16" s="113" t="s">
        <v>26</v>
      </c>
      <c r="C16" s="111" t="s">
        <v>65</v>
      </c>
      <c r="D16" s="111" t="s">
        <v>57</v>
      </c>
      <c r="E16" s="108">
        <v>44576</v>
      </c>
      <c r="F16" s="105">
        <v>44586</v>
      </c>
      <c r="G16" s="123"/>
      <c r="H16" s="125"/>
      <c r="I16" s="125"/>
      <c r="J16" s="133"/>
      <c r="K16" s="136"/>
      <c r="L16" s="125"/>
      <c r="M16" s="125"/>
      <c r="N16" s="140"/>
      <c r="O16" s="136"/>
      <c r="P16" s="125"/>
      <c r="Q16" s="125"/>
      <c r="R16" s="140"/>
      <c r="S16" s="136"/>
      <c r="T16" s="125"/>
      <c r="U16" s="124">
        <v>5</v>
      </c>
      <c r="V16" s="143">
        <v>5</v>
      </c>
      <c r="W16" s="136"/>
      <c r="X16" s="125"/>
      <c r="Y16" s="125"/>
      <c r="Z16" s="140"/>
      <c r="AA16" s="136"/>
      <c r="AB16" s="125"/>
      <c r="AC16" s="125"/>
      <c r="AD16" s="126"/>
      <c r="AE16" s="215">
        <v>10</v>
      </c>
      <c r="AF16" s="215">
        <v>8</v>
      </c>
    </row>
    <row r="17" spans="1:32" x14ac:dyDescent="0.45">
      <c r="A17" s="213">
        <v>320</v>
      </c>
      <c r="B17" s="113" t="s">
        <v>26</v>
      </c>
      <c r="C17" s="111" t="s">
        <v>28</v>
      </c>
      <c r="D17" s="111" t="s">
        <v>58</v>
      </c>
      <c r="E17" s="108">
        <v>44571</v>
      </c>
      <c r="F17" s="105">
        <v>44602</v>
      </c>
      <c r="G17" s="123"/>
      <c r="H17" s="125"/>
      <c r="I17" s="125"/>
      <c r="J17" s="133"/>
      <c r="K17" s="136"/>
      <c r="L17" s="125"/>
      <c r="M17" s="125"/>
      <c r="N17" s="140"/>
      <c r="O17" s="136"/>
      <c r="P17" s="125"/>
      <c r="Q17" s="125"/>
      <c r="R17" s="140"/>
      <c r="S17" s="136"/>
      <c r="T17" s="124">
        <v>3</v>
      </c>
      <c r="U17" s="124">
        <v>3</v>
      </c>
      <c r="V17" s="143">
        <v>3</v>
      </c>
      <c r="W17" s="141">
        <v>3</v>
      </c>
      <c r="X17" s="125"/>
      <c r="Y17" s="125"/>
      <c r="Z17" s="140"/>
      <c r="AA17" s="136"/>
      <c r="AB17" s="125"/>
      <c r="AC17" s="125"/>
      <c r="AD17" s="126"/>
      <c r="AE17" s="215">
        <v>12</v>
      </c>
      <c r="AF17" s="215">
        <v>20</v>
      </c>
    </row>
    <row r="18" spans="1:32" ht="18.600000000000001" thickBot="1" x14ac:dyDescent="0.5">
      <c r="A18" s="213"/>
      <c r="B18" s="114"/>
      <c r="C18" s="109"/>
      <c r="D18" s="109"/>
      <c r="E18" s="109"/>
      <c r="F18" s="106"/>
      <c r="G18" s="129">
        <f t="shared" ref="G18:AD18" si="0">SUM(G3:G17)</f>
        <v>14</v>
      </c>
      <c r="H18" s="130">
        <f t="shared" si="0"/>
        <v>17</v>
      </c>
      <c r="I18" s="130">
        <f t="shared" si="0"/>
        <v>13</v>
      </c>
      <c r="J18" s="134">
        <f t="shared" si="0"/>
        <v>12</v>
      </c>
      <c r="K18" s="137">
        <f t="shared" si="0"/>
        <v>6.25</v>
      </c>
      <c r="L18" s="130">
        <f t="shared" si="0"/>
        <v>12.25</v>
      </c>
      <c r="M18" s="130">
        <f t="shared" si="0"/>
        <v>6.25</v>
      </c>
      <c r="N18" s="142">
        <f t="shared" si="0"/>
        <v>6.25</v>
      </c>
      <c r="O18" s="137">
        <f t="shared" si="0"/>
        <v>12.5</v>
      </c>
      <c r="P18" s="130">
        <f t="shared" si="0"/>
        <v>20.5</v>
      </c>
      <c r="Q18" s="130">
        <f t="shared" si="0"/>
        <v>5</v>
      </c>
      <c r="R18" s="142">
        <f t="shared" si="0"/>
        <v>5</v>
      </c>
      <c r="S18" s="137">
        <f t="shared" si="0"/>
        <v>10</v>
      </c>
      <c r="T18" s="130">
        <f t="shared" si="0"/>
        <v>13</v>
      </c>
      <c r="U18" s="130">
        <f t="shared" si="0"/>
        <v>18</v>
      </c>
      <c r="V18" s="142">
        <f t="shared" si="0"/>
        <v>18</v>
      </c>
      <c r="W18" s="137">
        <f t="shared" si="0"/>
        <v>3</v>
      </c>
      <c r="X18" s="130">
        <f t="shared" si="0"/>
        <v>0</v>
      </c>
      <c r="Y18" s="130">
        <f t="shared" si="0"/>
        <v>0</v>
      </c>
      <c r="Z18" s="142">
        <f t="shared" si="0"/>
        <v>0</v>
      </c>
      <c r="AA18" s="137">
        <f t="shared" si="0"/>
        <v>0</v>
      </c>
      <c r="AB18" s="130">
        <f t="shared" si="0"/>
        <v>0</v>
      </c>
      <c r="AC18" s="130">
        <f t="shared" si="0"/>
        <v>0</v>
      </c>
      <c r="AD18" s="131">
        <f t="shared" si="0"/>
        <v>0</v>
      </c>
      <c r="AE18" s="215">
        <f>SUM(AE3:AE17)</f>
        <v>192</v>
      </c>
      <c r="AF18" s="215">
        <f>SUM(AF3:AF17)</f>
        <v>168</v>
      </c>
    </row>
    <row r="19" spans="1:32" x14ac:dyDescent="0.45">
      <c r="G19" s="162">
        <f>G18</f>
        <v>14</v>
      </c>
      <c r="H19" s="162">
        <f>H18+G19</f>
        <v>31</v>
      </c>
      <c r="I19" s="162">
        <f t="shared" ref="I19:AD19" si="1">I18+H19</f>
        <v>44</v>
      </c>
      <c r="J19" s="162">
        <f t="shared" si="1"/>
        <v>56</v>
      </c>
      <c r="K19" s="162">
        <f t="shared" si="1"/>
        <v>62.25</v>
      </c>
      <c r="L19" s="162">
        <f t="shared" si="1"/>
        <v>74.5</v>
      </c>
      <c r="M19" s="162">
        <f t="shared" si="1"/>
        <v>80.75</v>
      </c>
      <c r="N19" s="162">
        <f t="shared" si="1"/>
        <v>87</v>
      </c>
      <c r="O19" s="162">
        <f t="shared" si="1"/>
        <v>99.5</v>
      </c>
      <c r="P19" s="162">
        <f t="shared" si="1"/>
        <v>120</v>
      </c>
      <c r="Q19" s="162">
        <f t="shared" si="1"/>
        <v>125</v>
      </c>
      <c r="R19" s="162">
        <f t="shared" si="1"/>
        <v>130</v>
      </c>
      <c r="S19" s="162">
        <f t="shared" si="1"/>
        <v>140</v>
      </c>
      <c r="T19" s="162">
        <f t="shared" si="1"/>
        <v>153</v>
      </c>
      <c r="U19" s="162">
        <f t="shared" si="1"/>
        <v>171</v>
      </c>
      <c r="V19" s="162">
        <f t="shared" si="1"/>
        <v>189</v>
      </c>
      <c r="W19" s="162">
        <f t="shared" si="1"/>
        <v>192</v>
      </c>
      <c r="X19" s="162">
        <f t="shared" si="1"/>
        <v>192</v>
      </c>
      <c r="Y19" s="162">
        <f t="shared" si="1"/>
        <v>192</v>
      </c>
      <c r="Z19" s="162">
        <f t="shared" si="1"/>
        <v>192</v>
      </c>
      <c r="AA19" s="162">
        <f t="shared" si="1"/>
        <v>192</v>
      </c>
      <c r="AB19" s="162">
        <f t="shared" si="1"/>
        <v>192</v>
      </c>
      <c r="AC19" s="162">
        <f t="shared" si="1"/>
        <v>192</v>
      </c>
      <c r="AD19" s="162">
        <f t="shared" si="1"/>
        <v>192</v>
      </c>
    </row>
    <row r="20" spans="1:32" ht="18.600000000000001" thickBot="1" x14ac:dyDescent="0.5"/>
    <row r="21" spans="1:32" x14ac:dyDescent="0.45">
      <c r="F21" s="160"/>
      <c r="G21" s="169" t="s">
        <v>72</v>
      </c>
      <c r="H21" s="165"/>
      <c r="I21" s="165"/>
      <c r="J21" s="165"/>
      <c r="K21" s="165" t="s">
        <v>75</v>
      </c>
      <c r="L21" s="165"/>
      <c r="M21" s="165"/>
      <c r="N21" s="165"/>
      <c r="O21" s="165" t="s">
        <v>76</v>
      </c>
      <c r="P21" s="165"/>
      <c r="Q21" s="165"/>
      <c r="R21" s="165"/>
      <c r="S21" s="165" t="s">
        <v>77</v>
      </c>
      <c r="T21" s="165"/>
      <c r="U21" s="165"/>
      <c r="V21" s="165"/>
      <c r="W21" s="165" t="s">
        <v>78</v>
      </c>
      <c r="X21" s="165"/>
      <c r="Y21" s="165"/>
      <c r="Z21" s="177"/>
      <c r="AA21" s="165" t="s">
        <v>79</v>
      </c>
      <c r="AB21" s="165"/>
      <c r="AC21" s="165"/>
      <c r="AD21" s="166"/>
    </row>
    <row r="22" spans="1:32" ht="18.600000000000001" thickBot="1" x14ac:dyDescent="0.5">
      <c r="F22" s="161"/>
      <c r="G22" s="146">
        <v>1</v>
      </c>
      <c r="H22" s="29">
        <v>2</v>
      </c>
      <c r="I22" s="29">
        <v>3</v>
      </c>
      <c r="J22" s="29">
        <v>4</v>
      </c>
      <c r="K22" s="29">
        <v>1</v>
      </c>
      <c r="L22" s="29">
        <v>2</v>
      </c>
      <c r="M22" s="29">
        <v>3</v>
      </c>
      <c r="N22" s="29">
        <v>4</v>
      </c>
      <c r="O22" s="29">
        <v>1</v>
      </c>
      <c r="P22" s="29">
        <v>2</v>
      </c>
      <c r="Q22" s="29">
        <v>3</v>
      </c>
      <c r="R22" s="29">
        <v>4</v>
      </c>
      <c r="S22" s="29">
        <v>1</v>
      </c>
      <c r="T22" s="29">
        <v>2</v>
      </c>
      <c r="U22" s="29">
        <v>3</v>
      </c>
      <c r="V22" s="29">
        <v>4</v>
      </c>
      <c r="W22" s="29">
        <v>1</v>
      </c>
      <c r="X22" s="29">
        <v>2</v>
      </c>
      <c r="Y22" s="29">
        <v>3</v>
      </c>
      <c r="Z22" s="43">
        <v>4</v>
      </c>
      <c r="AA22" s="29">
        <v>1</v>
      </c>
      <c r="AB22" s="29">
        <v>2</v>
      </c>
      <c r="AC22" s="29">
        <v>3</v>
      </c>
      <c r="AD22" s="30">
        <v>4</v>
      </c>
    </row>
    <row r="23" spans="1:32" x14ac:dyDescent="0.45">
      <c r="F23" s="157" t="s">
        <v>93</v>
      </c>
      <c r="G23" s="154">
        <v>20</v>
      </c>
      <c r="H23" s="148">
        <v>35</v>
      </c>
      <c r="I23" s="148">
        <v>40</v>
      </c>
      <c r="J23" s="148">
        <v>48</v>
      </c>
      <c r="K23" s="148">
        <v>53</v>
      </c>
      <c r="L23" s="148">
        <v>58</v>
      </c>
      <c r="M23" s="148">
        <v>69.599999999999994</v>
      </c>
      <c r="N23" s="148">
        <v>79.5</v>
      </c>
      <c r="O23" s="148">
        <v>89.4</v>
      </c>
      <c r="P23" s="148">
        <v>102.7</v>
      </c>
      <c r="Q23" s="148">
        <v>107.825</v>
      </c>
      <c r="R23" s="148">
        <v>119.55</v>
      </c>
      <c r="S23" s="148">
        <v>131.27500000000001</v>
      </c>
      <c r="T23" s="148">
        <v>183</v>
      </c>
      <c r="U23" s="148">
        <v>223</v>
      </c>
      <c r="V23" s="148">
        <v>263</v>
      </c>
      <c r="W23" s="148">
        <v>303</v>
      </c>
      <c r="X23" s="148">
        <v>343</v>
      </c>
      <c r="Y23" s="148">
        <v>363</v>
      </c>
      <c r="Z23" s="148">
        <v>389</v>
      </c>
      <c r="AA23" s="148">
        <v>409</v>
      </c>
      <c r="AB23" s="148">
        <v>421.5</v>
      </c>
      <c r="AC23" s="148">
        <v>434</v>
      </c>
      <c r="AD23" s="149">
        <v>439</v>
      </c>
    </row>
    <row r="24" spans="1:32" x14ac:dyDescent="0.45">
      <c r="F24" s="158" t="s">
        <v>92</v>
      </c>
      <c r="G24" s="155">
        <v>14</v>
      </c>
      <c r="H24" s="147">
        <v>31</v>
      </c>
      <c r="I24" s="147">
        <v>44</v>
      </c>
      <c r="J24" s="147">
        <v>56</v>
      </c>
      <c r="K24" s="147">
        <v>62.25</v>
      </c>
      <c r="L24" s="147">
        <v>74.5</v>
      </c>
      <c r="M24" s="147">
        <v>80.75</v>
      </c>
      <c r="N24" s="147">
        <v>87</v>
      </c>
      <c r="O24" s="147">
        <v>99.5</v>
      </c>
      <c r="P24" s="147">
        <v>120</v>
      </c>
      <c r="Q24" s="147">
        <v>125</v>
      </c>
      <c r="R24" s="147">
        <v>130</v>
      </c>
      <c r="S24" s="147">
        <v>140</v>
      </c>
      <c r="T24" s="147">
        <v>153</v>
      </c>
      <c r="U24" s="147">
        <v>171</v>
      </c>
      <c r="V24" s="147">
        <v>189</v>
      </c>
      <c r="W24" s="147">
        <v>192</v>
      </c>
      <c r="X24" s="147"/>
      <c r="Y24" s="147"/>
      <c r="Z24" s="147"/>
      <c r="AA24" s="147"/>
      <c r="AB24" s="147"/>
      <c r="AC24" s="147"/>
      <c r="AD24" s="150"/>
    </row>
    <row r="25" spans="1:32" ht="18.600000000000001" thickBot="1" x14ac:dyDescent="0.5">
      <c r="F25" s="159" t="s">
        <v>91</v>
      </c>
      <c r="G25" s="156">
        <v>20</v>
      </c>
      <c r="H25" s="151">
        <v>35</v>
      </c>
      <c r="I25" s="151">
        <v>40</v>
      </c>
      <c r="J25" s="152">
        <v>48</v>
      </c>
      <c r="K25" s="151">
        <v>50</v>
      </c>
      <c r="L25" s="151">
        <v>55</v>
      </c>
      <c r="M25" s="151">
        <v>65</v>
      </c>
      <c r="N25" s="151">
        <v>75</v>
      </c>
      <c r="O25" s="151">
        <v>80</v>
      </c>
      <c r="P25" s="151">
        <v>90</v>
      </c>
      <c r="Q25" s="151">
        <v>95</v>
      </c>
      <c r="R25" s="151">
        <v>102.7</v>
      </c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3"/>
    </row>
  </sheetData>
  <sortState xmlns:xlrd2="http://schemas.microsoft.com/office/spreadsheetml/2017/richdata2" ref="A3:AM19">
    <sortCondition ref="A3:A19"/>
    <sortCondition ref="F3:F19"/>
  </sortState>
  <mergeCells count="17">
    <mergeCell ref="AA21:AD21"/>
    <mergeCell ref="G21:J21"/>
    <mergeCell ref="K21:N21"/>
    <mergeCell ref="O21:R21"/>
    <mergeCell ref="S21:V21"/>
    <mergeCell ref="W21:Z21"/>
    <mergeCell ref="B1:B2"/>
    <mergeCell ref="C1:C2"/>
    <mergeCell ref="D1:D2"/>
    <mergeCell ref="E1:E2"/>
    <mergeCell ref="F1:F2"/>
    <mergeCell ref="AA1:AD1"/>
    <mergeCell ref="G1:J1"/>
    <mergeCell ref="K1:N1"/>
    <mergeCell ref="O1:R1"/>
    <mergeCell ref="S1:V1"/>
    <mergeCell ref="W1:Z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895FC-09CA-4E27-B84D-003C32584B12}">
  <dimension ref="A1:U27"/>
  <sheetViews>
    <sheetView tabSelected="1" workbookViewId="0">
      <selection activeCell="F12" sqref="F12"/>
    </sheetView>
  </sheetViews>
  <sheetFormatPr defaultRowHeight="18" x14ac:dyDescent="0.45"/>
  <cols>
    <col min="1" max="1" width="6.69921875" customWidth="1"/>
    <col min="3" max="3" width="15.8984375" customWidth="1"/>
    <col min="4" max="4" width="24.296875" customWidth="1"/>
    <col min="5" max="5" width="10.3984375" customWidth="1"/>
    <col min="6" max="6" width="23.19921875" customWidth="1"/>
    <col min="7" max="7" width="12.19921875" customWidth="1"/>
    <col min="8" max="8" width="7.8984375" customWidth="1"/>
    <col min="9" max="11" width="11.59765625" customWidth="1"/>
    <col min="12" max="13" width="10.19921875" bestFit="1" customWidth="1"/>
    <col min="14" max="14" width="12.3984375" customWidth="1"/>
    <col min="16" max="18" width="6.796875" hidden="1" customWidth="1"/>
    <col min="19" max="21" width="6.8984375" customWidth="1"/>
  </cols>
  <sheetData>
    <row r="1" spans="1:21" x14ac:dyDescent="0.45">
      <c r="A1" s="169" t="s">
        <v>46</v>
      </c>
      <c r="B1" s="165" t="s">
        <v>38</v>
      </c>
      <c r="C1" s="165" t="s">
        <v>43</v>
      </c>
      <c r="D1" s="165" t="s">
        <v>42</v>
      </c>
      <c r="E1" s="165" t="s">
        <v>56</v>
      </c>
      <c r="F1" s="165" t="s">
        <v>37</v>
      </c>
      <c r="G1" s="165"/>
      <c r="H1" s="165" t="s">
        <v>50</v>
      </c>
      <c r="I1" s="180" t="s">
        <v>94</v>
      </c>
      <c r="J1" s="180" t="s">
        <v>95</v>
      </c>
      <c r="K1" s="180" t="s">
        <v>96</v>
      </c>
      <c r="L1" s="180" t="s">
        <v>98</v>
      </c>
      <c r="M1" s="180" t="s">
        <v>99</v>
      </c>
      <c r="N1" s="181" t="s">
        <v>97</v>
      </c>
    </row>
    <row r="2" spans="1:21" x14ac:dyDescent="0.45">
      <c r="A2" s="182"/>
      <c r="B2" s="178"/>
      <c r="C2" s="178"/>
      <c r="D2" s="178"/>
      <c r="E2" s="178"/>
      <c r="F2" s="179" t="s">
        <v>100</v>
      </c>
      <c r="G2" s="179" t="s">
        <v>101</v>
      </c>
      <c r="H2" s="178"/>
      <c r="I2" s="179" t="s">
        <v>49</v>
      </c>
      <c r="J2" s="179" t="s">
        <v>51</v>
      </c>
      <c r="K2" s="179" t="s">
        <v>52</v>
      </c>
      <c r="L2" s="179" t="s">
        <v>53</v>
      </c>
      <c r="M2" s="179" t="s">
        <v>54</v>
      </c>
      <c r="N2" s="183" t="s">
        <v>55</v>
      </c>
      <c r="S2" s="163"/>
      <c r="T2" s="163"/>
      <c r="U2" s="163"/>
    </row>
    <row r="3" spans="1:21" x14ac:dyDescent="0.45">
      <c r="A3" s="184">
        <v>110</v>
      </c>
      <c r="B3" s="185" t="s">
        <v>39</v>
      </c>
      <c r="C3" s="185" t="s">
        <v>17</v>
      </c>
      <c r="D3" s="185" t="s">
        <v>18</v>
      </c>
      <c r="E3" s="185" t="s">
        <v>57</v>
      </c>
      <c r="F3" s="185" t="s">
        <v>44</v>
      </c>
      <c r="G3" s="186">
        <v>44494</v>
      </c>
      <c r="H3" s="185" t="s">
        <v>61</v>
      </c>
      <c r="I3" s="186">
        <v>44449</v>
      </c>
      <c r="J3" s="187">
        <v>44470</v>
      </c>
      <c r="K3" s="188">
        <v>44479</v>
      </c>
      <c r="L3" s="189">
        <v>15</v>
      </c>
      <c r="M3" s="190">
        <v>20</v>
      </c>
      <c r="N3" s="191">
        <v>44481</v>
      </c>
      <c r="P3">
        <f>L3/5</f>
        <v>3</v>
      </c>
      <c r="Q3">
        <f>IF((K3-J3)&gt;P3,1,2)</f>
        <v>1</v>
      </c>
      <c r="R3">
        <f>IF((N3-K3)&gt;0,(N3-K3)/7,1)</f>
        <v>0.2857142857142857</v>
      </c>
    </row>
    <row r="4" spans="1:21" x14ac:dyDescent="0.45">
      <c r="A4" s="192">
        <v>120</v>
      </c>
      <c r="B4" s="96" t="s">
        <v>39</v>
      </c>
      <c r="C4" s="96" t="s">
        <v>17</v>
      </c>
      <c r="D4" s="96" t="s">
        <v>36</v>
      </c>
      <c r="E4" s="96" t="s">
        <v>57</v>
      </c>
      <c r="F4" s="96" t="s">
        <v>44</v>
      </c>
      <c r="G4" s="88">
        <v>44494</v>
      </c>
      <c r="H4" s="193" t="s">
        <v>62</v>
      </c>
      <c r="I4" s="88">
        <v>44449</v>
      </c>
      <c r="J4" s="194">
        <v>44474</v>
      </c>
      <c r="K4" s="87">
        <v>44484</v>
      </c>
      <c r="L4" s="195">
        <v>10</v>
      </c>
      <c r="M4" s="196">
        <v>6</v>
      </c>
      <c r="N4" s="197">
        <v>44487</v>
      </c>
      <c r="P4">
        <f t="shared" ref="P4:P25" si="0">L4/5</f>
        <v>2</v>
      </c>
      <c r="Q4">
        <f t="shared" ref="Q4:Q25" si="1">IF((K4-J4)&gt;P4,1,2)</f>
        <v>1</v>
      </c>
      <c r="R4">
        <f t="shared" ref="R4:R25" si="2">IF((N4-K4)&gt;0,(N4-K4)/7,1)</f>
        <v>0.42857142857142855</v>
      </c>
    </row>
    <row r="5" spans="1:21" x14ac:dyDescent="0.45">
      <c r="A5" s="192">
        <v>130</v>
      </c>
      <c r="B5" s="96" t="s">
        <v>39</v>
      </c>
      <c r="C5" s="96" t="s">
        <v>17</v>
      </c>
      <c r="D5" s="96" t="s">
        <v>19</v>
      </c>
      <c r="E5" s="96" t="s">
        <v>57</v>
      </c>
      <c r="F5" s="96" t="s">
        <v>44</v>
      </c>
      <c r="G5" s="88">
        <v>44494</v>
      </c>
      <c r="H5" s="193" t="s">
        <v>63</v>
      </c>
      <c r="I5" s="88">
        <v>44449</v>
      </c>
      <c r="J5" s="194">
        <v>44470</v>
      </c>
      <c r="K5" s="87">
        <v>44489</v>
      </c>
      <c r="L5" s="195">
        <v>15</v>
      </c>
      <c r="M5" s="196">
        <v>16</v>
      </c>
      <c r="N5" s="197">
        <v>44492</v>
      </c>
      <c r="P5">
        <f t="shared" si="0"/>
        <v>3</v>
      </c>
      <c r="Q5">
        <f t="shared" si="1"/>
        <v>1</v>
      </c>
      <c r="R5">
        <f t="shared" si="2"/>
        <v>0.42857142857142855</v>
      </c>
    </row>
    <row r="6" spans="1:21" x14ac:dyDescent="0.45">
      <c r="A6" s="192">
        <v>140</v>
      </c>
      <c r="B6" s="96" t="s">
        <v>39</v>
      </c>
      <c r="C6" s="96" t="s">
        <v>17</v>
      </c>
      <c r="D6" s="96" t="s">
        <v>20</v>
      </c>
      <c r="E6" s="96" t="s">
        <v>57</v>
      </c>
      <c r="F6" s="96" t="s">
        <v>44</v>
      </c>
      <c r="G6" s="88">
        <v>44494</v>
      </c>
      <c r="H6" s="193" t="s">
        <v>61</v>
      </c>
      <c r="I6" s="88">
        <v>44449</v>
      </c>
      <c r="J6" s="198">
        <v>44494</v>
      </c>
      <c r="K6" s="87">
        <v>44494</v>
      </c>
      <c r="L6" s="195">
        <v>4</v>
      </c>
      <c r="M6" s="195">
        <v>4</v>
      </c>
      <c r="N6" s="199">
        <v>44494</v>
      </c>
      <c r="P6">
        <f t="shared" si="0"/>
        <v>0.8</v>
      </c>
      <c r="Q6">
        <f t="shared" si="1"/>
        <v>2</v>
      </c>
      <c r="R6">
        <f t="shared" si="2"/>
        <v>1</v>
      </c>
    </row>
    <row r="7" spans="1:21" x14ac:dyDescent="0.45">
      <c r="A7" s="192">
        <v>210</v>
      </c>
      <c r="B7" s="96" t="s">
        <v>39</v>
      </c>
      <c r="C7" s="96" t="s">
        <v>21</v>
      </c>
      <c r="D7" s="96" t="s">
        <v>22</v>
      </c>
      <c r="E7" s="96" t="s">
        <v>57</v>
      </c>
      <c r="F7" s="96" t="s">
        <v>25</v>
      </c>
      <c r="G7" s="88">
        <v>44540</v>
      </c>
      <c r="H7" s="193" t="s">
        <v>63</v>
      </c>
      <c r="I7" s="88">
        <v>44449</v>
      </c>
      <c r="J7" s="200">
        <v>44501</v>
      </c>
      <c r="K7" s="87">
        <v>44520</v>
      </c>
      <c r="L7" s="195">
        <v>15</v>
      </c>
      <c r="M7" s="201">
        <v>25</v>
      </c>
      <c r="N7" s="202">
        <v>44530</v>
      </c>
      <c r="P7">
        <f t="shared" si="0"/>
        <v>3</v>
      </c>
      <c r="Q7">
        <f t="shared" si="1"/>
        <v>1</v>
      </c>
      <c r="R7">
        <f t="shared" si="2"/>
        <v>1.4285714285714286</v>
      </c>
    </row>
    <row r="8" spans="1:21" x14ac:dyDescent="0.45">
      <c r="A8" s="192">
        <v>220</v>
      </c>
      <c r="B8" s="96" t="s">
        <v>39</v>
      </c>
      <c r="C8" s="96" t="s">
        <v>21</v>
      </c>
      <c r="D8" s="96" t="s">
        <v>23</v>
      </c>
      <c r="E8" s="96" t="s">
        <v>57</v>
      </c>
      <c r="F8" s="96" t="s">
        <v>25</v>
      </c>
      <c r="G8" s="88">
        <v>44540</v>
      </c>
      <c r="H8" s="193" t="s">
        <v>63</v>
      </c>
      <c r="I8" s="88">
        <v>44449</v>
      </c>
      <c r="J8" s="198">
        <v>44531</v>
      </c>
      <c r="K8" s="87">
        <v>44535</v>
      </c>
      <c r="L8" s="195">
        <v>20</v>
      </c>
      <c r="M8" s="203">
        <v>25</v>
      </c>
      <c r="N8" s="197">
        <v>44540</v>
      </c>
      <c r="P8">
        <f t="shared" si="0"/>
        <v>4</v>
      </c>
      <c r="Q8">
        <f t="shared" si="1"/>
        <v>2</v>
      </c>
      <c r="R8">
        <f t="shared" si="2"/>
        <v>0.7142857142857143</v>
      </c>
    </row>
    <row r="9" spans="1:21" x14ac:dyDescent="0.45">
      <c r="A9" s="192">
        <v>230</v>
      </c>
      <c r="B9" s="96" t="s">
        <v>39</v>
      </c>
      <c r="C9" s="96" t="s">
        <v>21</v>
      </c>
      <c r="D9" s="96" t="s">
        <v>24</v>
      </c>
      <c r="E9" s="96" t="s">
        <v>57</v>
      </c>
      <c r="F9" s="96" t="s">
        <v>25</v>
      </c>
      <c r="G9" s="88">
        <v>44540</v>
      </c>
      <c r="H9" s="193" t="s">
        <v>62</v>
      </c>
      <c r="I9" s="88">
        <v>44449</v>
      </c>
      <c r="J9" s="200">
        <v>44536</v>
      </c>
      <c r="K9" s="87">
        <v>44539</v>
      </c>
      <c r="L9" s="195">
        <v>10</v>
      </c>
      <c r="M9" s="196">
        <v>8</v>
      </c>
      <c r="N9" s="197">
        <v>44545</v>
      </c>
      <c r="P9">
        <f t="shared" si="0"/>
        <v>2</v>
      </c>
      <c r="Q9">
        <f t="shared" si="1"/>
        <v>1</v>
      </c>
      <c r="R9">
        <f t="shared" si="2"/>
        <v>0.8571428571428571</v>
      </c>
    </row>
    <row r="10" spans="1:21" x14ac:dyDescent="0.45">
      <c r="A10" s="192">
        <v>240</v>
      </c>
      <c r="B10" s="96" t="s">
        <v>39</v>
      </c>
      <c r="C10" s="96" t="s">
        <v>21</v>
      </c>
      <c r="D10" s="96" t="s">
        <v>25</v>
      </c>
      <c r="E10" s="96" t="s">
        <v>57</v>
      </c>
      <c r="F10" s="96" t="s">
        <v>25</v>
      </c>
      <c r="G10" s="88">
        <v>44540</v>
      </c>
      <c r="H10" s="96" t="s">
        <v>63</v>
      </c>
      <c r="I10" s="88">
        <v>44449</v>
      </c>
      <c r="J10" s="198">
        <v>44540</v>
      </c>
      <c r="K10" s="87">
        <v>44540</v>
      </c>
      <c r="L10" s="195">
        <v>5</v>
      </c>
      <c r="M10" s="195">
        <v>5</v>
      </c>
      <c r="N10" s="202">
        <v>44550</v>
      </c>
      <c r="P10">
        <f t="shared" si="0"/>
        <v>1</v>
      </c>
      <c r="Q10">
        <f t="shared" si="1"/>
        <v>2</v>
      </c>
      <c r="R10">
        <f t="shared" si="2"/>
        <v>1.4285714285714286</v>
      </c>
    </row>
    <row r="11" spans="1:21" x14ac:dyDescent="0.45">
      <c r="A11" s="192">
        <v>310</v>
      </c>
      <c r="B11" s="96" t="s">
        <v>39</v>
      </c>
      <c r="C11" s="96" t="s">
        <v>26</v>
      </c>
      <c r="D11" s="96" t="s">
        <v>27</v>
      </c>
      <c r="E11" s="96" t="s">
        <v>57</v>
      </c>
      <c r="F11" s="96" t="s">
        <v>31</v>
      </c>
      <c r="G11" s="88">
        <v>44617</v>
      </c>
      <c r="H11" s="96" t="s">
        <v>64</v>
      </c>
      <c r="I11" s="88">
        <v>44449</v>
      </c>
      <c r="J11" s="198">
        <v>44566</v>
      </c>
      <c r="K11" s="87">
        <v>44571</v>
      </c>
      <c r="L11" s="195">
        <v>25</v>
      </c>
      <c r="M11" s="201">
        <v>40</v>
      </c>
      <c r="N11" s="204">
        <v>44593</v>
      </c>
      <c r="P11">
        <f t="shared" si="0"/>
        <v>5</v>
      </c>
      <c r="Q11">
        <f t="shared" si="1"/>
        <v>2</v>
      </c>
      <c r="R11">
        <f t="shared" si="2"/>
        <v>3.1428571428571428</v>
      </c>
    </row>
    <row r="12" spans="1:21" x14ac:dyDescent="0.45">
      <c r="A12" s="192">
        <v>320</v>
      </c>
      <c r="B12" s="96" t="s">
        <v>39</v>
      </c>
      <c r="C12" s="96" t="s">
        <v>26</v>
      </c>
      <c r="D12" s="96" t="s">
        <v>28</v>
      </c>
      <c r="E12" s="96" t="s">
        <v>58</v>
      </c>
      <c r="F12" s="96" t="s">
        <v>31</v>
      </c>
      <c r="G12" s="88">
        <v>44617</v>
      </c>
      <c r="H12" s="96" t="s">
        <v>62</v>
      </c>
      <c r="I12" s="88">
        <v>44449</v>
      </c>
      <c r="J12" s="198">
        <v>44571</v>
      </c>
      <c r="K12" s="87">
        <v>44571</v>
      </c>
      <c r="L12" s="195">
        <v>20</v>
      </c>
      <c r="M12" s="196">
        <v>12</v>
      </c>
      <c r="N12" s="204">
        <v>44602</v>
      </c>
      <c r="P12">
        <f t="shared" si="0"/>
        <v>4</v>
      </c>
      <c r="Q12">
        <f t="shared" si="1"/>
        <v>2</v>
      </c>
      <c r="R12">
        <f t="shared" si="2"/>
        <v>4.4285714285714288</v>
      </c>
    </row>
    <row r="13" spans="1:21" x14ac:dyDescent="0.45">
      <c r="A13" s="192">
        <v>330</v>
      </c>
      <c r="B13" s="96" t="s">
        <v>39</v>
      </c>
      <c r="C13" s="96" t="s">
        <v>26</v>
      </c>
      <c r="D13" s="96" t="s">
        <v>29</v>
      </c>
      <c r="E13" s="96" t="s">
        <v>59</v>
      </c>
      <c r="F13" s="96" t="s">
        <v>31</v>
      </c>
      <c r="G13" s="88">
        <v>44617</v>
      </c>
      <c r="H13" s="96" t="s">
        <v>64</v>
      </c>
      <c r="I13" s="88">
        <v>44449</v>
      </c>
      <c r="J13" s="198">
        <v>44602</v>
      </c>
      <c r="K13" s="87">
        <v>44597</v>
      </c>
      <c r="L13" s="195">
        <v>100</v>
      </c>
      <c r="M13" s="195"/>
      <c r="N13" s="202">
        <v>44607</v>
      </c>
      <c r="P13">
        <f t="shared" si="0"/>
        <v>20</v>
      </c>
      <c r="Q13">
        <f t="shared" si="1"/>
        <v>2</v>
      </c>
      <c r="R13">
        <f t="shared" si="2"/>
        <v>1.4285714285714286</v>
      </c>
    </row>
    <row r="14" spans="1:21" x14ac:dyDescent="0.45">
      <c r="A14" s="192">
        <v>331</v>
      </c>
      <c r="B14" s="96" t="s">
        <v>39</v>
      </c>
      <c r="C14" s="96" t="s">
        <v>26</v>
      </c>
      <c r="D14" s="96" t="s">
        <v>29</v>
      </c>
      <c r="E14" s="96" t="s">
        <v>59</v>
      </c>
      <c r="F14" s="96" t="s">
        <v>31</v>
      </c>
      <c r="G14" s="88">
        <v>44617</v>
      </c>
      <c r="H14" s="96" t="s">
        <v>66</v>
      </c>
      <c r="I14" s="88">
        <v>44449</v>
      </c>
      <c r="J14" s="198">
        <v>44607</v>
      </c>
      <c r="K14" s="87">
        <v>44597</v>
      </c>
      <c r="L14" s="195">
        <v>100</v>
      </c>
      <c r="M14" s="195"/>
      <c r="N14" s="205">
        <v>44449</v>
      </c>
      <c r="P14">
        <f t="shared" si="0"/>
        <v>20</v>
      </c>
      <c r="Q14">
        <f t="shared" si="1"/>
        <v>2</v>
      </c>
      <c r="R14">
        <f t="shared" si="2"/>
        <v>1</v>
      </c>
    </row>
    <row r="15" spans="1:21" x14ac:dyDescent="0.45">
      <c r="A15" s="192">
        <v>340</v>
      </c>
      <c r="B15" s="96" t="s">
        <v>39</v>
      </c>
      <c r="C15" s="96" t="s">
        <v>26</v>
      </c>
      <c r="D15" s="96" t="s">
        <v>30</v>
      </c>
      <c r="E15" s="96" t="s">
        <v>59</v>
      </c>
      <c r="F15" s="96" t="s">
        <v>31</v>
      </c>
      <c r="G15" s="88">
        <v>44617</v>
      </c>
      <c r="H15" s="96" t="s">
        <v>62</v>
      </c>
      <c r="I15" s="88">
        <v>44449</v>
      </c>
      <c r="J15" s="198">
        <v>44607</v>
      </c>
      <c r="K15" s="87">
        <v>44607</v>
      </c>
      <c r="L15" s="195">
        <v>40</v>
      </c>
      <c r="M15" s="195"/>
      <c r="N15" s="205">
        <v>44607</v>
      </c>
      <c r="P15">
        <f t="shared" si="0"/>
        <v>8</v>
      </c>
      <c r="Q15">
        <f t="shared" si="1"/>
        <v>2</v>
      </c>
      <c r="R15">
        <f t="shared" si="2"/>
        <v>1</v>
      </c>
    </row>
    <row r="16" spans="1:21" x14ac:dyDescent="0.45">
      <c r="A16" s="192">
        <v>350</v>
      </c>
      <c r="B16" s="96" t="s">
        <v>39</v>
      </c>
      <c r="C16" s="96" t="s">
        <v>26</v>
      </c>
      <c r="D16" s="96" t="s">
        <v>31</v>
      </c>
      <c r="E16" s="96" t="s">
        <v>60</v>
      </c>
      <c r="F16" s="96" t="s">
        <v>31</v>
      </c>
      <c r="G16" s="88">
        <v>44617</v>
      </c>
      <c r="H16" s="96" t="s">
        <v>62</v>
      </c>
      <c r="I16" s="88">
        <v>44449</v>
      </c>
      <c r="J16" s="193"/>
      <c r="K16" s="87">
        <v>44617</v>
      </c>
      <c r="L16" s="195">
        <v>6</v>
      </c>
      <c r="M16" s="195"/>
      <c r="N16" s="205">
        <v>44449</v>
      </c>
      <c r="P16">
        <f t="shared" si="0"/>
        <v>1.2</v>
      </c>
      <c r="Q16">
        <f t="shared" si="1"/>
        <v>1</v>
      </c>
      <c r="R16">
        <f t="shared" si="2"/>
        <v>1</v>
      </c>
    </row>
    <row r="17" spans="1:18" x14ac:dyDescent="0.45">
      <c r="A17" s="192">
        <v>141</v>
      </c>
      <c r="B17" s="96" t="s">
        <v>39</v>
      </c>
      <c r="C17" s="96" t="s">
        <v>17</v>
      </c>
      <c r="D17" s="96" t="s">
        <v>20</v>
      </c>
      <c r="E17" s="96" t="s">
        <v>57</v>
      </c>
      <c r="F17" s="96" t="s">
        <v>44</v>
      </c>
      <c r="G17" s="88">
        <v>44494</v>
      </c>
      <c r="H17" s="96" t="s">
        <v>63</v>
      </c>
      <c r="I17" s="88">
        <v>44479</v>
      </c>
      <c r="J17" s="198">
        <v>44494</v>
      </c>
      <c r="K17" s="87">
        <v>44494</v>
      </c>
      <c r="L17" s="195">
        <v>4</v>
      </c>
      <c r="M17" s="195">
        <v>4</v>
      </c>
      <c r="N17" s="199">
        <v>44494</v>
      </c>
      <c r="P17">
        <f t="shared" si="0"/>
        <v>0.8</v>
      </c>
      <c r="Q17">
        <f t="shared" si="1"/>
        <v>2</v>
      </c>
      <c r="R17">
        <f t="shared" si="2"/>
        <v>1</v>
      </c>
    </row>
    <row r="18" spans="1:18" x14ac:dyDescent="0.45">
      <c r="A18" s="192">
        <v>121</v>
      </c>
      <c r="B18" s="96" t="s">
        <v>40</v>
      </c>
      <c r="C18" s="96" t="s">
        <v>17</v>
      </c>
      <c r="D18" s="96" t="s">
        <v>47</v>
      </c>
      <c r="E18" s="96" t="s">
        <v>57</v>
      </c>
      <c r="F18" s="96" t="s">
        <v>44</v>
      </c>
      <c r="G18" s="88">
        <v>44494</v>
      </c>
      <c r="H18" s="96" t="s">
        <v>61</v>
      </c>
      <c r="I18" s="88">
        <v>44481</v>
      </c>
      <c r="J18" s="200">
        <v>44483</v>
      </c>
      <c r="K18" s="87">
        <v>44485</v>
      </c>
      <c r="L18" s="195">
        <v>6</v>
      </c>
      <c r="M18" s="195">
        <v>6</v>
      </c>
      <c r="N18" s="199">
        <v>44485</v>
      </c>
      <c r="P18">
        <f t="shared" si="0"/>
        <v>1.2</v>
      </c>
      <c r="Q18">
        <f t="shared" si="1"/>
        <v>1</v>
      </c>
      <c r="R18">
        <f t="shared" si="2"/>
        <v>1</v>
      </c>
    </row>
    <row r="19" spans="1:18" x14ac:dyDescent="0.45">
      <c r="A19" s="192">
        <v>410</v>
      </c>
      <c r="B19" s="96" t="s">
        <v>39</v>
      </c>
      <c r="C19" s="96" t="s">
        <v>35</v>
      </c>
      <c r="D19" s="96" t="s">
        <v>32</v>
      </c>
      <c r="E19" s="96" t="s">
        <v>60</v>
      </c>
      <c r="F19" s="96" t="s">
        <v>33</v>
      </c>
      <c r="G19" s="88">
        <v>44645</v>
      </c>
      <c r="H19" s="96" t="s">
        <v>63</v>
      </c>
      <c r="I19" s="88">
        <v>44494</v>
      </c>
      <c r="J19" s="96"/>
      <c r="K19" s="88">
        <v>44630</v>
      </c>
      <c r="L19" s="206">
        <v>20</v>
      </c>
      <c r="M19" s="206"/>
      <c r="N19" s="79">
        <v>44494</v>
      </c>
      <c r="P19">
        <f t="shared" si="0"/>
        <v>4</v>
      </c>
      <c r="Q19">
        <f t="shared" si="1"/>
        <v>1</v>
      </c>
      <c r="R19">
        <f t="shared" si="2"/>
        <v>1</v>
      </c>
    </row>
    <row r="20" spans="1:18" x14ac:dyDescent="0.45">
      <c r="A20" s="192">
        <v>420</v>
      </c>
      <c r="B20" s="96" t="s">
        <v>39</v>
      </c>
      <c r="C20" s="96" t="s">
        <v>35</v>
      </c>
      <c r="D20" s="96" t="s">
        <v>34</v>
      </c>
      <c r="E20" s="96" t="s">
        <v>60</v>
      </c>
      <c r="F20" s="96" t="s">
        <v>33</v>
      </c>
      <c r="G20" s="88">
        <v>44645</v>
      </c>
      <c r="H20" s="96" t="s">
        <v>62</v>
      </c>
      <c r="I20" s="88">
        <v>44494</v>
      </c>
      <c r="J20" s="96"/>
      <c r="K20" s="88">
        <v>44645</v>
      </c>
      <c r="L20" s="206">
        <v>25</v>
      </c>
      <c r="M20" s="206"/>
      <c r="N20" s="79">
        <v>44494</v>
      </c>
      <c r="P20">
        <f t="shared" si="0"/>
        <v>5</v>
      </c>
      <c r="Q20">
        <f t="shared" si="1"/>
        <v>1</v>
      </c>
      <c r="R20">
        <f t="shared" si="2"/>
        <v>1</v>
      </c>
    </row>
    <row r="21" spans="1:18" x14ac:dyDescent="0.45">
      <c r="A21" s="192">
        <v>430</v>
      </c>
      <c r="B21" s="96" t="s">
        <v>39</v>
      </c>
      <c r="C21" s="96" t="s">
        <v>35</v>
      </c>
      <c r="D21" s="96" t="s">
        <v>33</v>
      </c>
      <c r="E21" s="96" t="s">
        <v>60</v>
      </c>
      <c r="F21" s="96" t="s">
        <v>33</v>
      </c>
      <c r="G21" s="88">
        <v>44645</v>
      </c>
      <c r="H21" s="96" t="s">
        <v>63</v>
      </c>
      <c r="I21" s="88">
        <v>44494</v>
      </c>
      <c r="J21" s="96"/>
      <c r="K21" s="88">
        <v>44650</v>
      </c>
      <c r="L21" s="206">
        <v>5</v>
      </c>
      <c r="M21" s="206"/>
      <c r="N21" s="79">
        <v>44494</v>
      </c>
      <c r="P21">
        <f t="shared" si="0"/>
        <v>1</v>
      </c>
      <c r="Q21">
        <f t="shared" si="1"/>
        <v>1</v>
      </c>
      <c r="R21">
        <f t="shared" si="2"/>
        <v>1</v>
      </c>
    </row>
    <row r="22" spans="1:18" x14ac:dyDescent="0.45">
      <c r="A22" s="192">
        <v>211</v>
      </c>
      <c r="B22" s="96" t="s">
        <v>40</v>
      </c>
      <c r="C22" s="96" t="s">
        <v>21</v>
      </c>
      <c r="D22" s="96" t="s">
        <v>48</v>
      </c>
      <c r="E22" s="96" t="s">
        <v>57</v>
      </c>
      <c r="F22" s="96" t="s">
        <v>25</v>
      </c>
      <c r="G22" s="88">
        <v>44540</v>
      </c>
      <c r="H22" s="96" t="s">
        <v>61</v>
      </c>
      <c r="I22" s="88">
        <v>44505</v>
      </c>
      <c r="J22" s="194">
        <v>44506</v>
      </c>
      <c r="K22" s="88">
        <v>44510</v>
      </c>
      <c r="L22" s="206">
        <v>6</v>
      </c>
      <c r="M22" s="206">
        <v>6</v>
      </c>
      <c r="N22" s="199">
        <v>44510</v>
      </c>
      <c r="P22">
        <f t="shared" si="0"/>
        <v>1.2</v>
      </c>
      <c r="Q22">
        <f t="shared" si="1"/>
        <v>1</v>
      </c>
      <c r="R22">
        <f t="shared" si="2"/>
        <v>1</v>
      </c>
    </row>
    <row r="23" spans="1:18" x14ac:dyDescent="0.45">
      <c r="A23" s="192">
        <v>241</v>
      </c>
      <c r="B23" s="96" t="s">
        <v>39</v>
      </c>
      <c r="C23" s="96" t="s">
        <v>21</v>
      </c>
      <c r="D23" s="96" t="s">
        <v>25</v>
      </c>
      <c r="E23" s="96" t="s">
        <v>57</v>
      </c>
      <c r="F23" s="96" t="s">
        <v>25</v>
      </c>
      <c r="G23" s="88">
        <v>44540</v>
      </c>
      <c r="H23" s="96" t="s">
        <v>62</v>
      </c>
      <c r="I23" s="88">
        <v>44531</v>
      </c>
      <c r="J23" s="198">
        <v>44540</v>
      </c>
      <c r="K23" s="88">
        <v>44540</v>
      </c>
      <c r="L23" s="206">
        <v>5</v>
      </c>
      <c r="M23" s="206">
        <v>5</v>
      </c>
      <c r="N23" s="207">
        <v>44550</v>
      </c>
      <c r="P23">
        <f t="shared" si="0"/>
        <v>1</v>
      </c>
      <c r="Q23">
        <f t="shared" si="1"/>
        <v>2</v>
      </c>
      <c r="R23">
        <f t="shared" si="2"/>
        <v>1.4285714285714286</v>
      </c>
    </row>
    <row r="24" spans="1:18" x14ac:dyDescent="0.45">
      <c r="A24" s="192">
        <v>311</v>
      </c>
      <c r="B24" s="96" t="s">
        <v>41</v>
      </c>
      <c r="C24" s="96" t="s">
        <v>26</v>
      </c>
      <c r="D24" s="96" t="s">
        <v>65</v>
      </c>
      <c r="E24" s="96" t="s">
        <v>57</v>
      </c>
      <c r="F24" s="96" t="s">
        <v>31</v>
      </c>
      <c r="G24" s="88">
        <v>44617</v>
      </c>
      <c r="H24" s="96" t="s">
        <v>64</v>
      </c>
      <c r="I24" s="88">
        <v>44571</v>
      </c>
      <c r="J24" s="194">
        <v>44576</v>
      </c>
      <c r="K24" s="88">
        <v>44581</v>
      </c>
      <c r="L24" s="206">
        <v>8</v>
      </c>
      <c r="M24" s="203">
        <v>10</v>
      </c>
      <c r="N24" s="197">
        <v>44586</v>
      </c>
      <c r="P24">
        <f t="shared" si="0"/>
        <v>1.6</v>
      </c>
      <c r="Q24">
        <f t="shared" si="1"/>
        <v>1</v>
      </c>
      <c r="R24">
        <f t="shared" si="2"/>
        <v>0.7142857142857143</v>
      </c>
    </row>
    <row r="25" spans="1:18" x14ac:dyDescent="0.45">
      <c r="A25" s="192">
        <v>332</v>
      </c>
      <c r="B25" s="96" t="s">
        <v>39</v>
      </c>
      <c r="C25" s="96" t="s">
        <v>26</v>
      </c>
      <c r="D25" s="96" t="s">
        <v>29</v>
      </c>
      <c r="E25" s="96" t="s">
        <v>60</v>
      </c>
      <c r="F25" s="96" t="s">
        <v>31</v>
      </c>
      <c r="G25" s="88">
        <v>44617</v>
      </c>
      <c r="H25" s="96" t="s">
        <v>67</v>
      </c>
      <c r="I25" s="88">
        <v>44602</v>
      </c>
      <c r="J25" s="88"/>
      <c r="K25" s="88">
        <v>44621</v>
      </c>
      <c r="L25" s="206">
        <v>75</v>
      </c>
      <c r="M25" s="206"/>
      <c r="N25" s="79"/>
      <c r="P25">
        <f t="shared" si="0"/>
        <v>15</v>
      </c>
      <c r="Q25">
        <f t="shared" si="1"/>
        <v>1</v>
      </c>
      <c r="R25">
        <f t="shared" si="2"/>
        <v>1</v>
      </c>
    </row>
    <row r="26" spans="1:18" ht="18.600000000000001" thickBot="1" x14ac:dyDescent="0.5">
      <c r="A26" s="208"/>
      <c r="B26" s="209"/>
      <c r="C26" s="209"/>
      <c r="D26" s="209"/>
      <c r="E26" s="209"/>
      <c r="F26" s="209"/>
      <c r="G26" s="209"/>
      <c r="H26" s="209"/>
      <c r="I26" s="209"/>
      <c r="J26" s="209"/>
      <c r="K26" s="209"/>
      <c r="L26" s="210"/>
      <c r="M26" s="209"/>
      <c r="N26" s="211"/>
    </row>
    <row r="27" spans="1:18" x14ac:dyDescent="0.45">
      <c r="L27" s="3">
        <f>SUM(L3:L25)</f>
        <v>539</v>
      </c>
    </row>
  </sheetData>
  <mergeCells count="7">
    <mergeCell ref="C1:C2"/>
    <mergeCell ref="B1:B2"/>
    <mergeCell ref="A1:A2"/>
    <mergeCell ref="F1:G1"/>
    <mergeCell ref="H1:H2"/>
    <mergeCell ref="E1:E2"/>
    <mergeCell ref="D1:D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Sheet2</vt:lpstr>
      <vt:lpstr>マイルストーン</vt:lpstr>
      <vt:lpstr>WBS　工程表</vt:lpstr>
      <vt:lpstr>出来高管理</vt:lpstr>
      <vt:lpstr>課題状況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後 英伸</cp:lastModifiedBy>
  <dcterms:created xsi:type="dcterms:W3CDTF">2021-10-12T08:17:17Z</dcterms:created>
  <dcterms:modified xsi:type="dcterms:W3CDTF">2021-10-13T07:16:29Z</dcterms:modified>
</cp:coreProperties>
</file>