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15593C11-52CB-7C4A-ACEC-ABED4160CC39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" i="1" l="1"/>
  <c r="Q2" i="1"/>
  <c r="P2" i="1"/>
  <c r="O2" i="1"/>
  <c r="N2" i="1"/>
  <c r="M2" i="1"/>
  <c r="L2" i="1"/>
  <c r="G2" i="1"/>
  <c r="S17" i="2" l="1"/>
  <c r="H7" i="1"/>
  <c r="S16" i="2" l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C2" i="2"/>
  <c r="H2" i="2" l="1"/>
  <c r="E8" i="1"/>
  <c r="E11" i="1"/>
  <c r="E15" i="1"/>
  <c r="F17" i="1"/>
  <c r="D2" i="2" l="1"/>
  <c r="R2" i="2" s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  <author>husky husky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赵世麒</t>
        </r>
      </text>
    </comment>
    <comment ref="K16" authorId="2" shapeId="0" xr:uid="{BCEED947-3ADE-AC41-8A43-F58254ACD955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王云帅</t>
        </r>
        <r>
          <rPr>
            <sz val="10"/>
            <color rgb="FF000000"/>
            <rFont val="Microsoft YaHei UI"/>
          </rPr>
          <t xml:space="preserve"> </t>
        </r>
        <r>
          <rPr>
            <sz val="10"/>
            <color rgb="FF000000"/>
            <rFont val="等线"/>
            <family val="4"/>
            <charset val="134"/>
          </rPr>
          <t>预计</t>
        </r>
        <r>
          <rPr>
            <sz val="10"/>
            <color rgb="FF000000"/>
            <rFont val="Microsoft YaHei UI"/>
          </rPr>
          <t>10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</commentList>
</comments>
</file>

<file path=xl/sharedStrings.xml><?xml version="1.0" encoding="utf-8"?>
<sst xmlns="http://schemas.openxmlformats.org/spreadsheetml/2006/main" count="71" uniqueCount="62">
  <si>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</si>
  <si>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</si>
  <si>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</si>
  <si>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</si>
  <si>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</si>
  <si>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</si>
  <si>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</si>
  <si>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</si>
  <si>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</si>
  <si>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</si>
  <si>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</si>
  <si>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</si>
  <si>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</si>
  <si>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</si>
  <si>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</si>
  <si>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</si>
  <si>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</si>
  <si>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</si>
  <si>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</si>
  <si>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</si>
  <si>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</si>
  <si>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</si>
  <si>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</si>
  <si>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</si>
  <si>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</si>
  <si>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</si>
  <si>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</si>
  <si>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</si>
  <si>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</si>
  <si>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</si>
  <si>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</si>
  <si>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</si>
  <si>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</si>
  <si>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</si>
  <si>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</si>
  <si>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</si>
  <si>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</si>
  <si>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</si>
  <si>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</si>
  <si>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</si>
  <si>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</si>
  <si>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</si>
  <si>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</si>
  <si>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</si>
  <si>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</si>
  <si>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</si>
  <si>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</si>
  <si>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</si>
  <si>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</si>
  <si>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</si>
  <si>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</si>
  <si>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</si>
  <si>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</si>
  <si>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</si>
  <si>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2020年06月10日更新 顺道设定信用卡还款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</si>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</sst>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0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等线"/>
      <family val="4"/>
      <charset val="134"/>
    </font>
    <font>
      <sz val="11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71850.19</c:v>
                </c:pt>
                <c:pt idx="1">
                  <c:v>83805.510000000009</c:v>
                </c:pt>
                <c:pt idx="2">
                  <c:v>91990.739999999991</c:v>
                </c:pt>
                <c:pt idx="3">
                  <c:v>0</c:v>
                </c:pt>
                <c:pt idx="4">
                  <c:v>210011.16</c:v>
                </c:pt>
                <c:pt idx="5">
                  <c:v>0</c:v>
                </c:pt>
                <c:pt idx="6">
                  <c:v>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655369</xdr:colOff>
      <xdr:row>2</xdr:row>
      <xdr:rowOff>251604</xdr:rowOff>
    </xdr:from>
    <xdr:to>
      <xdr:col>18</xdr:col>
      <xdr:colOff>203680</xdr:colOff>
      <xdr:row>13</xdr:row>
      <xdr:rowOff>335471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J6" sqref="J6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8" ht="28.5" customHeight="1">
      <c r="A1" s="1" t="s">
        <v>0</v>
      </c>
      <c r="B1" s="5">
        <v>71850.19</v>
      </c>
      <c r="D1" s="25" t="s">
        <v>54</v>
      </c>
      <c r="E1" s="25"/>
      <c r="F1" s="25"/>
      <c r="G1" s="2" t="s">
        <v>1</v>
      </c>
      <c r="H1" s="2" t="s">
        <v>2</v>
      </c>
      <c r="L1" s="2" t="s">
        <v>55</v>
      </c>
      <c r="M1" s="2" t="s">
        <v>59</v>
      </c>
      <c r="N1" s="2" t="s">
        <v>57</v>
      </c>
      <c r="O1" s="2" t="s">
        <v>60</v>
      </c>
      <c r="P1" s="2" t="s">
        <v>58</v>
      </c>
      <c r="Q1" s="2" t="s">
        <v>56</v>
      </c>
      <c r="R1" s="2" t="s">
        <v>61</v>
      </c>
    </row>
    <row r="2" spans="1:18" ht="28.5" customHeight="1">
      <c r="A2" s="6" t="s">
        <v>3</v>
      </c>
      <c r="B2" s="7">
        <f>B1-B3</f>
        <v>51877.060000000005</v>
      </c>
      <c r="E2" s="2" t="s">
        <v>4</v>
      </c>
      <c r="F2" s="6" t="s">
        <v>5</v>
      </c>
      <c r="G2" s="4">
        <f>SUM(H2:K2)</f>
        <v>43092.05</v>
      </c>
      <c r="H2" s="4">
        <v>10494.85</v>
      </c>
      <c r="I2" s="4">
        <v>10784.94</v>
      </c>
      <c r="J2" s="4">
        <v>21812.26</v>
      </c>
      <c r="K2" s="4"/>
      <c r="L2" s="2">
        <f>B1</f>
        <v>71850.19</v>
      </c>
      <c r="M2" s="2">
        <f>E3</f>
        <v>83805.510000000009</v>
      </c>
      <c r="N2" s="2">
        <f>E11-G12</f>
        <v>91990.739999999991</v>
      </c>
      <c r="O2" s="2">
        <f>G12</f>
        <v>0</v>
      </c>
      <c r="P2" s="2">
        <f>E8</f>
        <v>210011.16</v>
      </c>
      <c r="Q2" s="2">
        <f>G14</f>
        <v>0</v>
      </c>
      <c r="R2" s="2">
        <f>E15</f>
        <v>79000</v>
      </c>
    </row>
    <row r="3" spans="1:18" ht="28.5" customHeight="1">
      <c r="A3" s="6" t="s">
        <v>6</v>
      </c>
      <c r="B3" s="5">
        <f>SUM(B4:B12)</f>
        <v>19973.129999999997</v>
      </c>
      <c r="E3" s="5">
        <f>SUM(G2:G5)</f>
        <v>83805.510000000009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>
      <c r="A4" s="1" t="s">
        <v>8</v>
      </c>
      <c r="B4" s="5">
        <v>510.29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>
      <c r="A5" s="1" t="s">
        <v>11</v>
      </c>
      <c r="B5" s="5">
        <v>1716.92</v>
      </c>
      <c r="F5" s="6" t="s">
        <v>12</v>
      </c>
      <c r="G5" s="4">
        <f>SUM(H5:P5)</f>
        <v>40713.46</v>
      </c>
      <c r="H5" s="4">
        <v>10182.24</v>
      </c>
      <c r="I5" s="4">
        <v>20365.04</v>
      </c>
      <c r="J5" s="4">
        <v>10166.18</v>
      </c>
      <c r="K5" s="4"/>
    </row>
    <row r="6" spans="1:18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146205</v>
      </c>
      <c r="H7" s="4">
        <f>28500*5.13</f>
        <v>146205</v>
      </c>
      <c r="I7" s="4"/>
      <c r="J7" s="4"/>
      <c r="K7" s="4"/>
    </row>
    <row r="8" spans="1:18" ht="28.5" customHeight="1">
      <c r="A8" s="1" t="s">
        <v>17</v>
      </c>
      <c r="B8" s="2">
        <v>0</v>
      </c>
      <c r="E8" s="5">
        <f>SUM(G7:G9)</f>
        <v>210011.16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8" ht="28.5" customHeight="1">
      <c r="A9" s="1" t="s">
        <v>19</v>
      </c>
      <c r="B9" s="2">
        <v>0</v>
      </c>
      <c r="F9" s="1" t="s">
        <v>20</v>
      </c>
      <c r="G9" s="4">
        <f t="shared" si="0"/>
        <v>63806.16</v>
      </c>
      <c r="H9" s="4">
        <v>63806.16</v>
      </c>
      <c r="I9" s="4"/>
      <c r="J9" s="4"/>
      <c r="K9" s="4"/>
    </row>
    <row r="10" spans="1:18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45586.86</v>
      </c>
      <c r="H10" s="4">
        <v>45586.86</v>
      </c>
      <c r="I10" s="4"/>
      <c r="J10" s="4"/>
      <c r="K10" s="4"/>
    </row>
    <row r="11" spans="1:18" ht="28.5" customHeight="1">
      <c r="A11" s="1" t="s">
        <v>24</v>
      </c>
      <c r="B11" s="5">
        <v>9000</v>
      </c>
      <c r="E11" s="5">
        <f>SUM(G10:G13)</f>
        <v>91990.739999999991</v>
      </c>
      <c r="F11" s="6" t="s">
        <v>25</v>
      </c>
      <c r="G11" s="4">
        <f t="shared" si="0"/>
        <v>46403.88</v>
      </c>
      <c r="H11" s="4">
        <v>46403.88</v>
      </c>
      <c r="I11" s="4"/>
      <c r="J11" s="4"/>
      <c r="K11" s="4"/>
    </row>
    <row r="12" spans="1:18" ht="28.5" customHeight="1">
      <c r="A12" s="6" t="s">
        <v>26</v>
      </c>
      <c r="B12" s="5">
        <v>2745.92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>
      <c r="A15" s="1" t="s">
        <v>32</v>
      </c>
      <c r="B15" s="2">
        <v>5500</v>
      </c>
      <c r="E15" s="5">
        <f>SUM(G14:G16)</f>
        <v>79000</v>
      </c>
      <c r="F15" s="1"/>
      <c r="G15" s="4"/>
      <c r="H15" s="4"/>
      <c r="I15" s="4"/>
      <c r="J15" s="4"/>
      <c r="K15" s="4"/>
    </row>
    <row r="16" spans="1:18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79000</v>
      </c>
      <c r="H16" s="4">
        <v>7000</v>
      </c>
      <c r="I16" s="4">
        <v>2000</v>
      </c>
      <c r="J16" s="4">
        <v>20000</v>
      </c>
      <c r="K16" s="4">
        <v>50000</v>
      </c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531684.47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opLeftCell="A2" zoomScale="98" zoomScaleNormal="98" workbookViewId="0">
      <selection activeCell="C17" sqref="C17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71850.19</v>
      </c>
      <c r="D2" s="12">
        <f>配置计划!G2</f>
        <v>43092.05</v>
      </c>
      <c r="E2" s="12">
        <f>配置计划!G3</f>
        <v>0</v>
      </c>
      <c r="F2" s="12">
        <f>配置计划!G4</f>
        <v>0</v>
      </c>
      <c r="G2" s="12">
        <f>配置计划!G5</f>
        <v>40713.46</v>
      </c>
      <c r="H2" s="12">
        <f>配置计划!G7</f>
        <v>146205</v>
      </c>
      <c r="I2" s="12">
        <f>配置计划!G8</f>
        <v>0</v>
      </c>
      <c r="J2" s="12">
        <f>配置计划!G9</f>
        <v>63806.16</v>
      </c>
      <c r="K2" s="12">
        <f>配置计划!G10</f>
        <v>45586.86</v>
      </c>
      <c r="L2" s="12">
        <f>配置计划!G11</f>
        <v>46403.88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79000</v>
      </c>
      <c r="Q2" s="12">
        <f>0-配置计划!B4-配置计划!B5-配置计划!B12</f>
        <v>-4973.13</v>
      </c>
      <c r="R2" s="12">
        <f>SUM(C2:Q2)</f>
        <v>531684.47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7" si="0">R6-R5</f>
        <v>15267.549999999988</v>
      </c>
    </row>
    <row r="7" spans="2:19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2020-06-23T01:56:45Z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