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503FC99-9EBD-9C4A-8D65-4D2E9BB1E18E}" xr6:coauthVersionLast="40" xr6:coauthVersionMax="40" xr10:uidLastSave="{00000000-0000-0000-0000-000000000000}"/>
  <bookViews>
    <workbookView xWindow="0" yWindow="740" windowWidth="25600" windowHeight="14180" tabRatio="500" activeTab="1" xr2:uid="{00000000-000D-0000-FFFF-FFFF00000000}"/>
  </bookViews>
  <sheets>
    <sheet name="hs300" sheetId="1" r:id="rId1"/>
    <sheet name="zz500" sheetId="2" r:id="rId2"/>
    <sheet name="ZZ500多0.42份" sheetId="3" r:id="rId3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61" i="2" l="1"/>
  <c r="H61" i="2"/>
  <c r="K61" i="2"/>
  <c r="M61" i="2" s="1"/>
  <c r="E61" i="2" s="1"/>
  <c r="L61" i="2"/>
  <c r="N61" i="2"/>
  <c r="O61" i="2" s="1"/>
  <c r="R61" i="2"/>
  <c r="T61" i="2"/>
  <c r="F62" i="2"/>
  <c r="H62" i="2"/>
  <c r="K62" i="2"/>
  <c r="L62" i="2" s="1"/>
  <c r="T62" i="2"/>
  <c r="T63" i="2" s="1"/>
  <c r="H63" i="2"/>
  <c r="F63" i="2" s="1"/>
  <c r="K63" i="2"/>
  <c r="M63" i="2" s="1"/>
  <c r="E63" i="2" s="1"/>
  <c r="L63" i="2"/>
  <c r="F61" i="1"/>
  <c r="H61" i="1"/>
  <c r="K61" i="1"/>
  <c r="M61" i="1" s="1"/>
  <c r="E61" i="1" s="1"/>
  <c r="N61" i="1"/>
  <c r="O61" i="1" s="1"/>
  <c r="V61" i="1" s="1"/>
  <c r="R61" i="1"/>
  <c r="T61" i="1"/>
  <c r="F62" i="1"/>
  <c r="H62" i="1"/>
  <c r="K62" i="1"/>
  <c r="L62" i="1"/>
  <c r="M62" i="1"/>
  <c r="E62" i="1" s="1"/>
  <c r="N62" i="1"/>
  <c r="O62" i="1" s="1"/>
  <c r="T62" i="1"/>
  <c r="T63" i="1" s="1"/>
  <c r="F63" i="1"/>
  <c r="H63" i="1"/>
  <c r="K63" i="1"/>
  <c r="M63" i="1" l="1"/>
  <c r="E63" i="1" s="1"/>
  <c r="L63" i="1"/>
  <c r="N62" i="2"/>
  <c r="O62" i="2" s="1"/>
  <c r="M62" i="2"/>
  <c r="E62" i="2" s="1"/>
  <c r="S61" i="2"/>
  <c r="U61" i="2" s="1"/>
  <c r="V61" i="2"/>
  <c r="N63" i="2"/>
  <c r="R62" i="2"/>
  <c r="S61" i="1"/>
  <c r="U61" i="1" s="1"/>
  <c r="L61" i="1"/>
  <c r="N63" i="1"/>
  <c r="O63" i="1" s="1"/>
  <c r="R62" i="1"/>
  <c r="W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N60" i="1"/>
  <c r="O60" i="1" s="1"/>
  <c r="R60" i="1"/>
  <c r="T60" i="1"/>
  <c r="H60" i="2"/>
  <c r="K60" i="2"/>
  <c r="L60" i="2" s="1"/>
  <c r="M60" i="2"/>
  <c r="E60" i="2" s="1"/>
  <c r="N60" i="2"/>
  <c r="O60" i="2" s="1"/>
  <c r="R60" i="2"/>
  <c r="T60" i="2"/>
  <c r="V62" i="2" l="1"/>
  <c r="O63" i="2"/>
  <c r="R63" i="2"/>
  <c r="S62" i="2"/>
  <c r="U62" i="2" s="1"/>
  <c r="W61" i="2"/>
  <c r="S62" i="1"/>
  <c r="U62" i="1" s="1"/>
  <c r="R63" i="1"/>
  <c r="V62" i="1"/>
  <c r="V60" i="2"/>
  <c r="V60" i="1"/>
  <c r="S60" i="1"/>
  <c r="M60" i="1"/>
  <c r="E60" i="1" s="1"/>
  <c r="S60" i="2"/>
  <c r="U60" i="2" s="1"/>
  <c r="R55" i="2"/>
  <c r="R56" i="2" s="1"/>
  <c r="T55" i="2"/>
  <c r="T56" i="2"/>
  <c r="T57" i="2" s="1"/>
  <c r="T58" i="2" s="1"/>
  <c r="T59" i="2" s="1"/>
  <c r="L55" i="2"/>
  <c r="M55" i="2"/>
  <c r="N55" i="2"/>
  <c r="O55" i="2"/>
  <c r="S55" i="2" s="1"/>
  <c r="L56" i="2"/>
  <c r="M56" i="2"/>
  <c r="N56" i="2"/>
  <c r="N57" i="2" s="1"/>
  <c r="O56" i="2"/>
  <c r="V56" i="2" s="1"/>
  <c r="L57" i="2"/>
  <c r="M57" i="2"/>
  <c r="L58" i="2"/>
  <c r="M58" i="2"/>
  <c r="M59" i="2"/>
  <c r="H55" i="2"/>
  <c r="K55" i="2"/>
  <c r="H56" i="2"/>
  <c r="K56" i="2"/>
  <c r="H57" i="2"/>
  <c r="K57" i="2"/>
  <c r="H58" i="2"/>
  <c r="K58" i="2"/>
  <c r="H59" i="2"/>
  <c r="K59" i="2"/>
  <c r="L59" i="2" s="1"/>
  <c r="N55" i="1"/>
  <c r="O55" i="1" s="1"/>
  <c r="R55" i="1"/>
  <c r="T55" i="1"/>
  <c r="N56" i="1"/>
  <c r="O56" i="1" s="1"/>
  <c r="R56" i="1"/>
  <c r="T56" i="1"/>
  <c r="N57" i="1"/>
  <c r="O57" i="1" s="1"/>
  <c r="R57" i="1"/>
  <c r="T57" i="1"/>
  <c r="N58" i="1"/>
  <c r="O58" i="1" s="1"/>
  <c r="R58" i="1"/>
  <c r="T58" i="1"/>
  <c r="N59" i="1"/>
  <c r="O59" i="1" s="1"/>
  <c r="R59" i="1"/>
  <c r="T59" i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S63" i="2" l="1"/>
  <c r="U63" i="2" s="1"/>
  <c r="V63" i="2"/>
  <c r="W62" i="2"/>
  <c r="W62" i="1"/>
  <c r="S63" i="1"/>
  <c r="U63" i="1" s="1"/>
  <c r="V63" i="1"/>
  <c r="W60" i="2"/>
  <c r="W60" i="1"/>
  <c r="U60" i="1"/>
  <c r="W55" i="2"/>
  <c r="U55" i="2"/>
  <c r="N58" i="2"/>
  <c r="O57" i="2"/>
  <c r="R57" i="2"/>
  <c r="V55" i="2"/>
  <c r="S56" i="2"/>
  <c r="U56" i="2" s="1"/>
  <c r="E58" i="2"/>
  <c r="E57" i="2"/>
  <c r="E56" i="2"/>
  <c r="E55" i="2"/>
  <c r="E59" i="2"/>
  <c r="V57" i="1"/>
  <c r="S57" i="1"/>
  <c r="V58" i="1"/>
  <c r="S58" i="1"/>
  <c r="V56" i="1"/>
  <c r="S56" i="1"/>
  <c r="V59" i="1"/>
  <c r="S59" i="1"/>
  <c r="V55" i="1"/>
  <c r="S55" i="1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W63" i="2" l="1"/>
  <c r="W63" i="1"/>
  <c r="S57" i="2"/>
  <c r="U57" i="2" s="1"/>
  <c r="V57" i="2"/>
  <c r="O58" i="2"/>
  <c r="N59" i="2"/>
  <c r="O59" i="2" s="1"/>
  <c r="W57" i="2"/>
  <c r="R58" i="2"/>
  <c r="W56" i="2"/>
  <c r="M53" i="2"/>
  <c r="E53" i="2" s="1"/>
  <c r="U58" i="1"/>
  <c r="W58" i="1"/>
  <c r="W57" i="1"/>
  <c r="U57" i="1"/>
  <c r="U59" i="1"/>
  <c r="W59" i="1"/>
  <c r="U55" i="1"/>
  <c r="W55" i="1"/>
  <c r="U56" i="1"/>
  <c r="W56" i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V58" i="2" l="1"/>
  <c r="S58" i="2"/>
  <c r="U58" i="2" s="1"/>
  <c r="R59" i="2"/>
  <c r="V59" i="2" s="1"/>
  <c r="L48" i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W58" i="2" l="1"/>
  <c r="S59" i="2"/>
  <c r="U59" i="2" s="1"/>
  <c r="M44" i="1"/>
  <c r="E44" i="1" s="1"/>
  <c r="W59" i="2" l="1"/>
  <c r="H43" i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H27" i="1"/>
  <c r="H28" i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L26" i="1"/>
  <c r="L28" i="1"/>
  <c r="L2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L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L18" i="1"/>
  <c r="K19" i="1"/>
  <c r="L19" i="1" s="1"/>
  <c r="L20" i="1"/>
  <c r="L21" i="1"/>
  <c r="L22" i="1"/>
  <c r="L23" i="1"/>
  <c r="L24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L23" i="2"/>
  <c r="K2" i="2"/>
  <c r="L2" i="2" s="1"/>
  <c r="O2" i="1"/>
  <c r="O3" i="1"/>
  <c r="M4" i="2"/>
  <c r="M15" i="1"/>
  <c r="M18" i="1"/>
  <c r="M19" i="1"/>
  <c r="M11" i="1"/>
  <c r="M12" i="1"/>
  <c r="M9" i="1"/>
  <c r="M8" i="1"/>
  <c r="M5" i="1"/>
  <c r="M6" i="1"/>
  <c r="M4" i="1"/>
  <c r="M2" i="1"/>
  <c r="L16" i="1" l="1"/>
  <c r="M7" i="1"/>
  <c r="L28" i="2"/>
  <c r="M18" i="2"/>
  <c r="L36" i="1"/>
  <c r="M17" i="1"/>
  <c r="V3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/>
  <c r="U16" i="1" s="1"/>
  <c r="R53" i="2" l="1"/>
  <c r="W14" i="2"/>
  <c r="U14" i="2"/>
  <c r="V15" i="2"/>
  <c r="S15" i="2"/>
  <c r="O16" i="2"/>
  <c r="N17" i="2"/>
  <c r="N18" i="1"/>
  <c r="O17" i="1"/>
  <c r="V17" i="1" s="1"/>
  <c r="R18" i="1"/>
  <c r="W16" i="1"/>
  <c r="U15" i="1"/>
  <c r="W15" i="1"/>
  <c r="R54" i="2" l="1"/>
  <c r="W15" i="2"/>
  <c r="U15" i="2"/>
  <c r="O17" i="2"/>
  <c r="N18" i="2"/>
  <c r="V16" i="2"/>
  <c r="S16" i="2"/>
  <c r="R19" i="1"/>
  <c r="S17" i="1"/>
  <c r="O18" i="1"/>
  <c r="V18" i="1" s="1"/>
  <c r="N19" i="1"/>
  <c r="N19" i="2" l="1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S19" i="1" l="1"/>
  <c r="U19" i="1" s="1"/>
  <c r="W18" i="1"/>
  <c r="W17" i="2"/>
  <c r="U17" i="2"/>
  <c r="S18" i="2"/>
  <c r="V18" i="2"/>
  <c r="N20" i="2"/>
  <c r="O19" i="2"/>
  <c r="W19" i="1"/>
  <c r="O20" i="1"/>
  <c r="V20" i="1" s="1"/>
  <c r="N21" i="1"/>
  <c r="R21" i="1"/>
  <c r="O20" i="2" l="1"/>
  <c r="N21" i="2"/>
  <c r="W18" i="2"/>
  <c r="U18" i="2"/>
  <c r="V19" i="2"/>
  <c r="S19" i="2"/>
  <c r="S20" i="1"/>
  <c r="U20" i="1" s="1"/>
  <c r="N22" i="1"/>
  <c r="O21" i="1"/>
  <c r="V21" i="1" s="1"/>
  <c r="R22" i="1"/>
  <c r="W20" i="1"/>
  <c r="W19" i="2" l="1"/>
  <c r="U19" i="2"/>
  <c r="O21" i="2"/>
  <c r="N22" i="2"/>
  <c r="V20" i="2"/>
  <c r="S20" i="2"/>
  <c r="R23" i="1"/>
  <c r="S22" i="1"/>
  <c r="U22" i="1" s="1"/>
  <c r="S21" i="1"/>
  <c r="N23" i="1"/>
  <c r="O22" i="1"/>
  <c r="V22" i="1" s="1"/>
  <c r="U20" i="2" l="1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/>
  <c r="U23" i="1" s="1"/>
  <c r="V22" i="2" l="1"/>
  <c r="S22" i="2"/>
  <c r="O23" i="2"/>
  <c r="N24" i="2"/>
  <c r="W21" i="2"/>
  <c r="U21" i="2"/>
  <c r="N25" i="1"/>
  <c r="O24" i="1"/>
  <c r="V24" i="1" s="1"/>
  <c r="R25" i="1"/>
  <c r="W23" i="1"/>
  <c r="N25" i="2" l="1"/>
  <c r="O24" i="2"/>
  <c r="V23" i="2"/>
  <c r="S23" i="2"/>
  <c r="W22" i="2"/>
  <c r="U22" i="2"/>
  <c r="R26" i="1"/>
  <c r="S25" i="1"/>
  <c r="U25" i="1" s="1"/>
  <c r="S24" i="1"/>
  <c r="N26" i="1"/>
  <c r="O25" i="1"/>
  <c r="V25" i="1" s="1"/>
  <c r="W23" i="2" l="1"/>
  <c r="U23" i="2"/>
  <c r="V24" i="2"/>
  <c r="S24" i="2"/>
  <c r="O25" i="2"/>
  <c r="N26" i="2"/>
  <c r="N27" i="1"/>
  <c r="O26" i="1"/>
  <c r="V26" i="1" s="1"/>
  <c r="U24" i="1"/>
  <c r="W24" i="1"/>
  <c r="W25" i="1"/>
  <c r="R27" i="1"/>
  <c r="V25" i="2" l="1"/>
  <c r="S25" i="2"/>
  <c r="U24" i="2"/>
  <c r="W24" i="2"/>
  <c r="N27" i="2"/>
  <c r="O26" i="2"/>
  <c r="S26" i="1"/>
  <c r="R28" i="1"/>
  <c r="N28" i="1"/>
  <c r="O27" i="1"/>
  <c r="V27" i="1" s="1"/>
  <c r="S27" i="1" l="1"/>
  <c r="U27" i="1" s="1"/>
  <c r="V26" i="2"/>
  <c r="S26" i="2"/>
  <c r="W25" i="2"/>
  <c r="U25" i="2"/>
  <c r="N28" i="2"/>
  <c r="O27" i="2"/>
  <c r="R29" i="1"/>
  <c r="S28" i="1"/>
  <c r="U28" i="1" s="1"/>
  <c r="N29" i="1"/>
  <c r="O28" i="1"/>
  <c r="V28" i="1" s="1"/>
  <c r="U26" i="1"/>
  <c r="W26" i="1"/>
  <c r="W27" i="1" l="1"/>
  <c r="V27" i="2"/>
  <c r="S27" i="2"/>
  <c r="O28" i="2"/>
  <c r="N29" i="2"/>
  <c r="W26" i="2"/>
  <c r="U26" i="2"/>
  <c r="W28" i="1"/>
  <c r="N30" i="1"/>
  <c r="O29" i="1"/>
  <c r="V29" i="1" s="1"/>
  <c r="R30" i="1"/>
  <c r="O29" i="2" l="1"/>
  <c r="N30" i="2"/>
  <c r="V28" i="2"/>
  <c r="S28" i="2"/>
  <c r="U27" i="2"/>
  <c r="W27" i="2"/>
  <c r="R31" i="1"/>
  <c r="S29" i="1"/>
  <c r="O30" i="1"/>
  <c r="V30" i="1" s="1"/>
  <c r="N31" i="1"/>
  <c r="W28" i="2" l="1"/>
  <c r="U28" i="2"/>
  <c r="N31" i="2"/>
  <c r="O30" i="2"/>
  <c r="V29" i="2"/>
  <c r="S29" i="2"/>
  <c r="S30" i="1"/>
  <c r="U30" i="1" s="1"/>
  <c r="W30" i="1"/>
  <c r="U29" i="1"/>
  <c r="W29" i="1"/>
  <c r="N32" i="1"/>
  <c r="O31" i="1"/>
  <c r="V31" i="1" s="1"/>
  <c r="R32" i="1"/>
  <c r="S31" i="1" l="1"/>
  <c r="U31" i="1" s="1"/>
  <c r="N32" i="2"/>
  <c r="O31" i="2"/>
  <c r="W29" i="2"/>
  <c r="U29" i="2"/>
  <c r="V30" i="2"/>
  <c r="S30" i="2"/>
  <c r="W31" i="1"/>
  <c r="N33" i="1"/>
  <c r="O32" i="1"/>
  <c r="V32" i="1" s="1"/>
  <c r="R33" i="1"/>
  <c r="V31" i="2" l="1"/>
  <c r="S31" i="2"/>
  <c r="W30" i="2"/>
  <c r="U30" i="2"/>
  <c r="O32" i="2"/>
  <c r="N33" i="2"/>
  <c r="S32" i="1"/>
  <c r="R34" i="1"/>
  <c r="N34" i="1"/>
  <c r="O33" i="1"/>
  <c r="V33" i="1" s="1"/>
  <c r="O33" i="2" l="1"/>
  <c r="N34" i="2"/>
  <c r="W31" i="2"/>
  <c r="U31" i="2"/>
  <c r="V32" i="2"/>
  <c r="S32" i="2"/>
  <c r="U32" i="1"/>
  <c r="W32" i="1"/>
  <c r="O34" i="1"/>
  <c r="V34" i="1" s="1"/>
  <c r="N35" i="1"/>
  <c r="S33" i="1"/>
  <c r="R35" i="1"/>
  <c r="S34" i="1"/>
  <c r="U34" i="1" s="1"/>
  <c r="W32" i="2" l="1"/>
  <c r="U32" i="2"/>
  <c r="N35" i="2"/>
  <c r="O34" i="2"/>
  <c r="V33" i="2"/>
  <c r="S33" i="2"/>
  <c r="R36" i="1"/>
  <c r="W34" i="1"/>
  <c r="U33" i="1"/>
  <c r="W33" i="1"/>
  <c r="N36" i="1"/>
  <c r="O35" i="1"/>
  <c r="V35" i="1" s="1"/>
  <c r="S34" i="2" l="1"/>
  <c r="V34" i="2"/>
  <c r="N36" i="2"/>
  <c r="O35" i="2"/>
  <c r="W33" i="2"/>
  <c r="U33" i="2"/>
  <c r="O36" i="1"/>
  <c r="V36" i="1" s="1"/>
  <c r="N37" i="1"/>
  <c r="R37" i="1"/>
  <c r="S35" i="1"/>
  <c r="S36" i="1" l="1"/>
  <c r="N37" i="2"/>
  <c r="O36" i="2"/>
  <c r="V35" i="2"/>
  <c r="S35" i="2"/>
  <c r="W34" i="2"/>
  <c r="U34" i="2"/>
  <c r="R38" i="1"/>
  <c r="U35" i="1"/>
  <c r="W35" i="1"/>
  <c r="N38" i="1"/>
  <c r="O37" i="1"/>
  <c r="U36" i="1" l="1"/>
  <c r="W36" i="1"/>
  <c r="U35" i="2"/>
  <c r="W35" i="2"/>
  <c r="V36" i="2"/>
  <c r="S36" i="2"/>
  <c r="O37" i="2"/>
  <c r="N38" i="2"/>
  <c r="O38" i="1"/>
  <c r="N39" i="1"/>
  <c r="S37" i="1"/>
  <c r="V37" i="1"/>
  <c r="R39" i="1"/>
  <c r="W36" i="2" l="1"/>
  <c r="U36" i="2"/>
  <c r="O38" i="2"/>
  <c r="N39" i="2"/>
  <c r="V37" i="2"/>
  <c r="S37" i="2"/>
  <c r="U37" i="1"/>
  <c r="W37" i="1"/>
  <c r="O39" i="1"/>
  <c r="N40" i="1"/>
  <c r="R40" i="1"/>
  <c r="S38" i="1"/>
  <c r="V38" i="1"/>
  <c r="O39" i="2" l="1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S40" i="1" l="1"/>
  <c r="U38" i="2"/>
  <c r="W38" i="2"/>
  <c r="O40" i="2"/>
  <c r="N41" i="2"/>
  <c r="V39" i="2"/>
  <c r="S39" i="2"/>
  <c r="W40" i="1"/>
  <c r="U40" i="1"/>
  <c r="R42" i="1"/>
  <c r="O41" i="1"/>
  <c r="V41" i="1" s="1"/>
  <c r="N42" i="1"/>
  <c r="U39" i="1"/>
  <c r="W39" i="1"/>
  <c r="N42" i="2" l="1"/>
  <c r="O41" i="2"/>
  <c r="V40" i="2"/>
  <c r="S40" i="2"/>
  <c r="W39" i="2"/>
  <c r="U39" i="2"/>
  <c r="S41" i="1"/>
  <c r="R43" i="1"/>
  <c r="O42" i="1"/>
  <c r="V42" i="1" s="1"/>
  <c r="N43" i="1"/>
  <c r="U40" i="2" l="1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/>
  <c r="V50" i="2" l="1"/>
  <c r="S50" i="2"/>
  <c r="O51" i="2"/>
  <c r="N52" i="2"/>
  <c r="N51" i="1"/>
  <c r="O50" i="1"/>
  <c r="R53" i="1"/>
  <c r="V49" i="2"/>
  <c r="S49" i="2"/>
  <c r="U48" i="1"/>
  <c r="W48" i="1"/>
  <c r="U49" i="1"/>
  <c r="W49" i="1"/>
  <c r="N53" i="2" l="1"/>
  <c r="O52" i="2"/>
  <c r="V51" i="2"/>
  <c r="S51" i="2"/>
  <c r="W50" i="2"/>
  <c r="U50" i="2"/>
  <c r="R54" i="1"/>
  <c r="V50" i="1"/>
  <c r="S50" i="1"/>
  <c r="N52" i="1"/>
  <c r="O51" i="1"/>
  <c r="U49" i="2"/>
  <c r="W49" i="2"/>
  <c r="U51" i="2" l="1"/>
  <c r="W51" i="2"/>
  <c r="V52" i="2"/>
  <c r="S52" i="2"/>
  <c r="O53" i="2"/>
  <c r="N54" i="2"/>
  <c r="O54" i="2" s="1"/>
  <c r="U50" i="1"/>
  <c r="W50" i="1"/>
  <c r="V51" i="1"/>
  <c r="S51" i="1"/>
  <c r="O52" i="1"/>
  <c r="N53" i="1"/>
  <c r="U52" i="2" l="1"/>
  <c r="W52" i="2"/>
  <c r="V54" i="2"/>
  <c r="S54" i="2"/>
  <c r="V53" i="2"/>
  <c r="S53" i="2"/>
  <c r="N54" i="1"/>
  <c r="O54" i="1" s="1"/>
  <c r="O53" i="1"/>
  <c r="V52" i="1"/>
  <c r="S52" i="1"/>
  <c r="U51" i="1"/>
  <c r="W51" i="1"/>
  <c r="U54" i="2" l="1"/>
  <c r="W54" i="2"/>
  <c r="U53" i="2"/>
  <c r="W53" i="2"/>
  <c r="V53" i="1"/>
  <c r="S53" i="1"/>
  <c r="U52" i="1"/>
  <c r="W52" i="1"/>
  <c r="V54" i="1"/>
  <c r="S54" i="1"/>
  <c r="U54" i="1" l="1"/>
  <c r="W54" i="1"/>
  <c r="U53" i="1"/>
  <c r="W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<sst xmlns="http://schemas.openxmlformats.org/spreadsheetml/2006/main" count="414" uniqueCount="274">
  <si>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</si>
  <si>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</si>
  <si>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</si>
  <si>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</si>
  <si>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</si>
  <si>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</si>
  <si>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</si>
  <si>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</si>
  <si>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</si>
  <si>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</si>
  <si>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</si>
  <si>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</si>
  <si>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</si>
  <si>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</si>
  <si>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</si>
  <si>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</si>
  <si>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</si>
  <si>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</si>
  <si>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</si>
  <si>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</si>
  <si>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</si>
  <si>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</si>
  <si>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</si>
  <si>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</si>
  <si>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</si>
  <si>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</si>
  <si>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</si>
  <si>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</si>
  <si>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</si>
  <si>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</si>
  <si>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</si>
  <si>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</si>
  <si>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</si>
  <si>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</si>
  <si>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</si>
  <si>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</si>
  <si>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</si>
  <si>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</si>
  <si>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</si>
  <si>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</si>
  <si>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</si>
  <si>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</si>
  <si>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</si>
  <si>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</si>
  <si>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</si>
  <si>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</si>
  <si>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</si>
  <si>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</si>
  <si>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</si>
  <si>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</si>
  <si>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</si>
  <si>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</si>
  <si>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</si>
  <si>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</si>
  <si>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</si>
  <si>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</si>
  <si>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</si>
  <si>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</si>
  <si>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</si>
  <si>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</si>
  <si>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</si>
  <si>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</si>
  <si>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</si>
  <si>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</si>
  <si>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</si>
  <si>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</si>
  <si>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</si>
  <si>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</si>
  <si>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</si>
  <si>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</si>
  <si>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</si>
  <si>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</si>
  <si>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</si>
  <si>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</si>
  <si>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</si>
  <si>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</si>
  <si>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</si>
  <si>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</si>
  <si>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</si>
  <si>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</si>
  <si>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</si>
  <si>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</si>
  <si>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</si>
  <si>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</si>
  <si>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</si>
  <si>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</si>
  <si>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</si>
  <si>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20190214购入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</si>
  <si>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</si>
  <si>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</si>
  <si>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</si>
  <si>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</si>
  <si>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</si>
  <si>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</si>
  <si>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</si>
  <si>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</si>
  <si>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</si>
  <si>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</si>
  <si>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</si>
  <si>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</si>
  <si>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</si>
  <si>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</si>
  <si>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</si>
  <si>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</si>
  <si>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</si>
  <si>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</si>
  <si>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</si>
  <si>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</si>
  <si>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</si>
  <si>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</si>
  <si>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</si>
  <si>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</si>
  <si>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</si>
  <si>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</si>
  <si>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</si>
  <si>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</si>
  <si>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</si>
  <si>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</si>
  <si>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</si>
  <si>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</si>
  <si>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</si>
  <si>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</si>
  <si>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</si>
  <si>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</si>
  <si>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</si>
  <si>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</si>
  <si>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</si>
  <si>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</si>
  <si>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</si>
  <si>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</si>
  <si>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</si>
  <si>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</si>
  <si>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</si>
  <si>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</si>
  <si>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</si>
  <si>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</si>
  <si>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</si>
  <si>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</si>
  <si>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</si>
  <si>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</si>
  <si>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</si>
  <si>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</si>
  <si>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</si>
  <si>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</si>
  <si>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</si>
  <si>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</si>
  <si>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</si>
  <si>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</si>
  <si>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</si>
  <si>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</si>
  <si>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</si>
  <si>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</si>
  <si>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</si>
  <si>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</si>
  <si>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</si>
  <si>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</si>
  <si>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</si>
  <si>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</si>
  <si>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</si>
  <si>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</si>
  <si>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</si>
  <si>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</si>
  <si>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</si>
  <si>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</si>
  <si>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</si>
  <si>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</si>
  <si>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</si>
  <si>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</si>
  <si>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</si>
  <si>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</si>
  <si>
    <t>zz500_20190311</t>
  </si>
  <si>
    <t>10290311购入</t>
  </si>
  <si>
    <t>zz500_20190312</t>
  </si>
  <si>
    <t>10290312购入</t>
  </si>
  <si>
    <t>zz500_20190313</t>
  </si>
  <si>
    <t>10290313购入</t>
  </si>
  <si>
    <t>zz500_20190314</t>
  </si>
  <si>
    <t>10290314购入</t>
  </si>
  <si>
    <t>zz500_20190315</t>
  </si>
  <si>
    <t>10290315购入</t>
  </si>
  <si>
    <t>hs300_20190311</t>
  </si>
  <si>
    <t>20190311购入</t>
  </si>
  <si>
    <t>hs300_20190312</t>
  </si>
  <si>
    <t>20190312购入</t>
  </si>
  <si>
    <t>hs300_20190313</t>
  </si>
  <si>
    <t>20190313购入</t>
  </si>
  <si>
    <t>hs300_20190314</t>
  </si>
  <si>
    <t>20190314购入</t>
  </si>
  <si>
    <t>hs300_20190315</t>
  </si>
  <si>
    <t>20190315购入</t>
  </si>
  <si>
    <t>10290213购入,20190319售出</t>
    <phoneticPr fontId="2" type="noConversion"/>
  </si>
  <si>
    <t>10290215购入,20190319售出</t>
    <phoneticPr fontId="2" type="noConversion"/>
  </si>
  <si>
    <t>10290131购入,20190321售出</t>
    <phoneticPr fontId="2" type="noConversion"/>
  </si>
  <si>
    <t>10290214购入,20190321售出</t>
    <phoneticPr fontId="2" type="noConversion"/>
  </si>
  <si>
    <t>hs300_20190318</t>
  </si>
  <si>
    <t>20190318购入</t>
  </si>
  <si>
    <t>hs300_20190319</t>
  </si>
  <si>
    <t>20190319购入</t>
  </si>
  <si>
    <t>hs300_20190320</t>
  </si>
  <si>
    <t>20190320购入</t>
  </si>
  <si>
    <t>hs300_20190321</t>
  </si>
  <si>
    <t>20190321购入</t>
  </si>
  <si>
    <t>hs300_20190322</t>
  </si>
  <si>
    <t>20190322购入</t>
  </si>
  <si>
    <t>zz500_20190318</t>
  </si>
  <si>
    <t>10290318购入</t>
  </si>
  <si>
    <t>zz500_20190319</t>
  </si>
  <si>
    <t>10290319购入</t>
  </si>
  <si>
    <t>zz500_20190320</t>
  </si>
  <si>
    <t>10290320购入</t>
  </si>
  <si>
    <t>zz500_20190321</t>
  </si>
  <si>
    <t>10290321购入</t>
  </si>
  <si>
    <t>zz500_20190322</t>
  </si>
  <si>
    <t>10290322购入</t>
  </si>
  <si>
    <t>zz500_20190212</t>
    <phoneticPr fontId="2" type="noConversion"/>
  </si>
  <si>
    <t>20190111购入,20190329售出</t>
    <phoneticPr fontId="2" type="noConversion"/>
  </si>
  <si>
    <t>hs300_20190325</t>
  </si>
  <si>
    <t>20190325购入</t>
  </si>
  <si>
    <t>hs300_20190326</t>
  </si>
  <si>
    <t>20190326购入</t>
  </si>
  <si>
    <t>hs300_20190327</t>
  </si>
  <si>
    <t>20190327购入</t>
  </si>
  <si>
    <t>hs300_20190328</t>
  </si>
  <si>
    <t>20190328购入</t>
  </si>
  <si>
    <t>hs300_20190329</t>
  </si>
  <si>
    <t>20190329购入</t>
  </si>
  <si>
    <t>zz500_20190325</t>
  </si>
  <si>
    <t>10290325购入</t>
  </si>
  <si>
    <t>zz500_20190326</t>
  </si>
  <si>
    <t>10290326购入</t>
  </si>
  <si>
    <t>zz500_20190327</t>
  </si>
  <si>
    <t>10290327购入</t>
  </si>
  <si>
    <t>zz500_20190328</t>
  </si>
  <si>
    <t>10290328购入</t>
  </si>
  <si>
    <t>zz500_20190329</t>
  </si>
  <si>
    <t>10290329购入</t>
  </si>
  <si>
    <t>zz500_20190401</t>
    <phoneticPr fontId="2" type="noConversion"/>
  </si>
  <si>
    <t>10290401购入</t>
    <phoneticPr fontId="2" type="noConversion"/>
  </si>
  <si>
    <t>hs300_20190401</t>
    <phoneticPr fontId="2" type="noConversion"/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</si>
  <si>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</si>
  <si>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</si>
  <si>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</si>
  <si>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</si>
  <si>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</si>
  <si>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</si>
  <si>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</si>
  <si>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</si>
  <si>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</si>
  <si>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</si>
  <si>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10290128购入,20190401售出</t>
    <phoneticPr fontId="2" type="noConversion"/>
  </si>
  <si>
    <t>10290129购入,20190401售出</t>
    <phoneticPr fontId="2" type="noConversion"/>
  </si>
  <si>
    <t>10290130购入,20190401售出</t>
    <phoneticPr fontId="2" type="noConversion"/>
  </si>
  <si>
    <t>10290201购入,20190401售出</t>
    <phoneticPr fontId="2" type="noConversion"/>
  </si>
  <si>
    <t>10290218购入,20190401售出</t>
    <phoneticPr fontId="2" type="noConversion"/>
  </si>
  <si>
    <t>10290219购入,20190401售出</t>
    <phoneticPr fontId="2" type="noConversion"/>
  </si>
  <si>
    <t>10290221购入,20190401售出</t>
    <phoneticPr fontId="2" type="noConversion"/>
  </si>
  <si>
    <t>10290220购入,20190401售出</t>
    <phoneticPr fontId="2" type="noConversion"/>
  </si>
  <si>
    <t>hs300_20190402</t>
  </si>
  <si>
    <t>20190402购入</t>
  </si>
  <si>
    <t>hs300_20190403</t>
  </si>
  <si>
    <t>20190403购入</t>
  </si>
  <si>
    <t>hs300_20190404</t>
  </si>
  <si>
    <t>20190404购入</t>
  </si>
  <si>
    <t>20190215购入,20190403售出</t>
    <phoneticPr fontId="2" type="noConversion"/>
  </si>
  <si>
    <t>zz500_20190402</t>
  </si>
  <si>
    <t>10290402购入</t>
  </si>
  <si>
    <t>zz500_20190403</t>
  </si>
  <si>
    <t>10290403购入</t>
  </si>
  <si>
    <t>zz500_20190404</t>
  </si>
  <si>
    <t>10290404购入</t>
  </si>
  <si>
    <t>10290222购入,20190403售出</t>
    <phoneticPr fontId="2" type="noConversion"/>
  </si>
  <si>
    <t>10290211购入,20190404售出</t>
    <phoneticPr fontId="2" type="noConversion"/>
  </si>
  <si>
    <t>出售</t>
    <rPh sb="0" eb="1">
      <t>ci'you</t>
    </rPh>
    <phoneticPr fontId="2" type="noConversion"/>
  </si>
  <si>
    <t>20190212购入,20190408售出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</si>
</sst>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rgb="FF7030A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49" fontId="13" fillId="0" borderId="0" xfId="0" applyNumberFormat="1" applyFont="1"/>
    <xf numFmtId="0" fontId="13" fillId="0" borderId="0" xfId="0" applyFont="1"/>
    <xf numFmtId="2" fontId="13" fillId="0" borderId="0" xfId="0" applyNumberFormat="1" applyFont="1"/>
    <xf numFmtId="176" fontId="13" fillId="0" borderId="0" xfId="0" applyNumberFormat="1" applyFont="1"/>
    <xf numFmtId="9" fontId="13" fillId="0" borderId="0" xfId="1" applyNumberFormat="1" applyFont="1"/>
    <xf numFmtId="10" fontId="13" fillId="0" borderId="0" xfId="1" applyNumberFormat="1" applyFont="1" applyFill="1"/>
    <xf numFmtId="178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1.2183999999999999</v>
      </c>
      <c r="G1" s="37" t="s">
        <v>155</v>
      </c>
      <c r="H1" s="19" t="str">
        <f>"盈利"&amp;ROUND(SUM(H2:H19993),2)</f>
        <v>盈利1487.32</v>
      </c>
      <c r="I1" t="s">
        <v>6</v>
      </c>
      <c r="J1" t="s">
        <v>2</v>
      </c>
      <c r="K1" t="s">
        <v>56</v>
      </c>
      <c r="L1" t="s">
        <v>54</v>
      </c>
      <c r="M1" s="8" t="s">
        <v>121</v>
      </c>
      <c r="N1" s="24" t="s">
        <v>116</v>
      </c>
      <c r="O1" s="24" t="s">
        <v>115</v>
      </c>
      <c r="P1" s="18" t="s">
        <v>117</v>
      </c>
      <c r="Q1" s="18" t="s">
        <v>118</v>
      </c>
      <c r="R1" s="18" t="s">
        <v>119</v>
      </c>
      <c r="S1" s="18" t="s">
        <v>120</v>
      </c>
      <c r="T1" s="24" t="s">
        <v>101</v>
      </c>
      <c r="U1" t="s">
        <v>134</v>
      </c>
      <c r="V1" s="18" t="s">
        <v>135</v>
      </c>
      <c r="W1" s="18" t="s">
        <v>114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76</v>
      </c>
      <c r="J2" s="11" t="s">
        <v>78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60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76</v>
      </c>
      <c r="J3" s="11" t="s">
        <v>79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14">
        <f t="shared" si="4"/>
        <v>0.23113333333333325</v>
      </c>
      <c r="G4" s="31">
        <v>184.67</v>
      </c>
      <c r="H4" s="27">
        <f t="shared" si="5"/>
        <v>34.669999999999987</v>
      </c>
      <c r="I4" s="11" t="s">
        <v>76</v>
      </c>
      <c r="J4" s="26" t="s">
        <v>122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14">
        <f t="shared" si="4"/>
        <v>0.23153333333333326</v>
      </c>
      <c r="G5" s="31">
        <v>184.73</v>
      </c>
      <c r="H5" s="27">
        <f t="shared" si="5"/>
        <v>34.72999999999999</v>
      </c>
      <c r="I5" s="26" t="s">
        <v>76</v>
      </c>
      <c r="J5" s="26" t="s">
        <v>148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14">
        <f t="shared" si="4"/>
        <v>0.23359999999999995</v>
      </c>
      <c r="G6" s="31">
        <v>185.04</v>
      </c>
      <c r="H6" s="27">
        <f t="shared" si="5"/>
        <v>35.039999999999992</v>
      </c>
      <c r="I6" s="26" t="s">
        <v>76</v>
      </c>
      <c r="J6" s="35" t="s">
        <v>129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14">
        <f t="shared" si="4"/>
        <v>0.23106666666666664</v>
      </c>
      <c r="G7" s="31">
        <v>184.66</v>
      </c>
      <c r="H7" s="27">
        <f t="shared" si="5"/>
        <v>34.659999999999997</v>
      </c>
      <c r="I7" s="26" t="s">
        <v>76</v>
      </c>
      <c r="J7" s="26" t="s">
        <v>130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14">
        <f t="shared" si="4"/>
        <v>0.23399999999999996</v>
      </c>
      <c r="G8" s="31">
        <v>185.1</v>
      </c>
      <c r="H8" s="27">
        <f t="shared" si="5"/>
        <v>35.099999999999994</v>
      </c>
      <c r="I8" s="26" t="s">
        <v>76</v>
      </c>
      <c r="J8" s="26" t="s">
        <v>146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34" t="s">
        <v>21</v>
      </c>
      <c r="B9" s="26">
        <v>150</v>
      </c>
      <c r="C9" s="27">
        <v>160.08000000000001</v>
      </c>
      <c r="D9" s="28">
        <v>0.93610000000000004</v>
      </c>
      <c r="E9" s="29">
        <v>0.23</v>
      </c>
      <c r="F9" s="14">
        <f t="shared" si="4"/>
        <v>0.23299999999999993</v>
      </c>
      <c r="G9" s="31">
        <v>184.95</v>
      </c>
      <c r="H9" s="27">
        <f t="shared" si="5"/>
        <v>34.949999999999989</v>
      </c>
      <c r="I9" s="26" t="s">
        <v>76</v>
      </c>
      <c r="J9" s="26" t="s">
        <v>215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14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76</v>
      </c>
      <c r="J10" s="26" t="s">
        <v>147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34" t="s">
        <v>29</v>
      </c>
      <c r="B11" s="26">
        <v>150</v>
      </c>
      <c r="C11" s="27">
        <v>158.5</v>
      </c>
      <c r="D11" s="28">
        <v>0.94540000000000002</v>
      </c>
      <c r="E11" s="29">
        <v>0.23</v>
      </c>
      <c r="F11" s="14">
        <f t="shared" si="4"/>
        <v>0.25173333333333325</v>
      </c>
      <c r="G11" s="31">
        <v>187.76</v>
      </c>
      <c r="H11" s="27">
        <f t="shared" si="5"/>
        <v>37.759999999999991</v>
      </c>
      <c r="I11" s="26" t="s">
        <v>76</v>
      </c>
      <c r="J11" s="26" t="s">
        <v>240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34" t="s">
        <v>30</v>
      </c>
      <c r="B12" s="26">
        <v>150</v>
      </c>
      <c r="C12" s="27">
        <v>158.47</v>
      </c>
      <c r="D12" s="28">
        <v>0.9456</v>
      </c>
      <c r="E12" s="29">
        <v>0.23</v>
      </c>
      <c r="F12" s="14">
        <f t="shared" si="4"/>
        <v>0.25146666666666667</v>
      </c>
      <c r="G12" s="31">
        <v>187.72</v>
      </c>
      <c r="H12" s="27">
        <f t="shared" si="5"/>
        <v>37.72</v>
      </c>
      <c r="I12" s="26" t="s">
        <v>76</v>
      </c>
      <c r="J12" s="26" t="s">
        <v>241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34" t="s">
        <v>31</v>
      </c>
      <c r="B13" s="26">
        <v>150</v>
      </c>
      <c r="C13" s="27">
        <v>159.30000000000001</v>
      </c>
      <c r="D13" s="28">
        <v>0.94069999999999998</v>
      </c>
      <c r="E13" s="29">
        <v>0.23</v>
      </c>
      <c r="F13" s="14">
        <f t="shared" si="4"/>
        <v>0.25813333333333333</v>
      </c>
      <c r="G13" s="31">
        <v>188.72</v>
      </c>
      <c r="H13" s="27">
        <f t="shared" si="5"/>
        <v>38.72</v>
      </c>
      <c r="I13" s="26" t="s">
        <v>76</v>
      </c>
      <c r="J13" s="26" t="s">
        <v>242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34" t="s">
        <v>33</v>
      </c>
      <c r="B14" s="26">
        <v>150</v>
      </c>
      <c r="C14" s="27">
        <v>156.62</v>
      </c>
      <c r="D14" s="28">
        <v>0.95679999999999998</v>
      </c>
      <c r="E14" s="29">
        <v>0.23</v>
      </c>
      <c r="F14" s="14">
        <f t="shared" si="4"/>
        <v>0.23686666666666667</v>
      </c>
      <c r="G14" s="31">
        <v>185.53</v>
      </c>
      <c r="H14" s="27">
        <f t="shared" si="5"/>
        <v>35.53</v>
      </c>
      <c r="I14" s="26" t="s">
        <v>76</v>
      </c>
      <c r="J14" s="26" t="s">
        <v>243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34" t="s">
        <v>34</v>
      </c>
      <c r="B15" s="26">
        <v>150</v>
      </c>
      <c r="C15" s="27">
        <v>155.80000000000001</v>
      </c>
      <c r="D15" s="28">
        <v>0.96179999999999999</v>
      </c>
      <c r="E15" s="29">
        <v>0.23</v>
      </c>
      <c r="F15" s="14">
        <f t="shared" si="4"/>
        <v>0.23046666666666663</v>
      </c>
      <c r="G15" s="31">
        <v>184.57</v>
      </c>
      <c r="H15" s="27">
        <f t="shared" si="5"/>
        <v>34.569999999999993</v>
      </c>
      <c r="I15" s="26" t="s">
        <v>76</v>
      </c>
      <c r="J15" s="26" t="s">
        <v>244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34" t="s">
        <v>35</v>
      </c>
      <c r="B16" s="26">
        <v>150</v>
      </c>
      <c r="C16" s="27">
        <v>157.77000000000001</v>
      </c>
      <c r="D16" s="28">
        <v>0.94979999999999998</v>
      </c>
      <c r="E16" s="29">
        <v>0.23</v>
      </c>
      <c r="F16" s="14">
        <f t="shared" si="4"/>
        <v>0.24593333333333325</v>
      </c>
      <c r="G16" s="31">
        <v>186.89</v>
      </c>
      <c r="H16" s="27">
        <f t="shared" si="5"/>
        <v>36.889999999999986</v>
      </c>
      <c r="I16" s="26" t="s">
        <v>76</v>
      </c>
      <c r="J16" s="26" t="s">
        <v>245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34" t="s">
        <v>36</v>
      </c>
      <c r="B17" s="26">
        <v>150</v>
      </c>
      <c r="C17" s="27">
        <v>157.85</v>
      </c>
      <c r="D17" s="28">
        <v>0.94930000000000003</v>
      </c>
      <c r="E17" s="29">
        <v>0.23</v>
      </c>
      <c r="F17" s="14">
        <f t="shared" si="4"/>
        <v>0.24666666666666667</v>
      </c>
      <c r="G17" s="31">
        <v>187</v>
      </c>
      <c r="H17" s="27">
        <f t="shared" si="5"/>
        <v>37</v>
      </c>
      <c r="I17" s="26" t="s">
        <v>76</v>
      </c>
      <c r="J17" s="26" t="s">
        <v>246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34" t="s">
        <v>37</v>
      </c>
      <c r="B18" s="26">
        <v>150</v>
      </c>
      <c r="C18" s="27">
        <v>157.03</v>
      </c>
      <c r="D18" s="28">
        <v>0.95430000000000004</v>
      </c>
      <c r="E18" s="29">
        <v>0.23</v>
      </c>
      <c r="F18" s="14">
        <f t="shared" si="4"/>
        <v>0.24013333333333339</v>
      </c>
      <c r="G18" s="31">
        <v>186.02</v>
      </c>
      <c r="H18" s="27">
        <f t="shared" si="5"/>
        <v>36.02000000000001</v>
      </c>
      <c r="I18" s="26" t="s">
        <v>76</v>
      </c>
      <c r="J18" s="26" t="s">
        <v>247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34" t="s">
        <v>38</v>
      </c>
      <c r="B19" s="26">
        <v>150</v>
      </c>
      <c r="C19" s="27">
        <v>155.83000000000001</v>
      </c>
      <c r="D19" s="28">
        <v>0.96160000000000001</v>
      </c>
      <c r="E19" s="29">
        <v>0.23</v>
      </c>
      <c r="F19" s="14">
        <f t="shared" si="4"/>
        <v>0.23066666666666663</v>
      </c>
      <c r="G19" s="31">
        <v>184.6</v>
      </c>
      <c r="H19" s="27">
        <f t="shared" si="5"/>
        <v>34.599999999999994</v>
      </c>
      <c r="I19" s="26" t="s">
        <v>76</v>
      </c>
      <c r="J19" s="26" t="s">
        <v>248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14">
        <f t="shared" si="4"/>
        <v>0.2660529777777777</v>
      </c>
      <c r="H20" s="2">
        <f t="shared" si="5"/>
        <v>71.834303999999975</v>
      </c>
      <c r="I20" t="s">
        <v>13</v>
      </c>
      <c r="J20" t="s">
        <v>80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14">
        <f t="shared" si="4"/>
        <v>0.26212702222222217</v>
      </c>
      <c r="H21" s="2">
        <f t="shared" si="5"/>
        <v>70.774295999999993</v>
      </c>
      <c r="I21" t="s">
        <v>13</v>
      </c>
      <c r="J21" t="s">
        <v>81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14">
        <f t="shared" si="4"/>
        <v>0.27162735686274508</v>
      </c>
      <c r="H22" s="2">
        <f t="shared" si="5"/>
        <v>69.26497599999999</v>
      </c>
      <c r="I22" t="s">
        <v>13</v>
      </c>
      <c r="J22" t="s">
        <v>82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14">
        <f t="shared" si="4"/>
        <v>0.25923896296296284</v>
      </c>
      <c r="H23" s="2">
        <f t="shared" si="5"/>
        <v>69.994519999999966</v>
      </c>
      <c r="I23" t="s">
        <v>13</v>
      </c>
      <c r="J23" t="s">
        <v>83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14">
        <f t="shared" si="4"/>
        <v>0.24281578039215687</v>
      </c>
      <c r="H24" s="2">
        <f t="shared" si="5"/>
        <v>61.918024000000003</v>
      </c>
      <c r="I24" t="s">
        <v>13</v>
      </c>
      <c r="J24" t="s">
        <v>84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14">
        <f t="shared" si="4"/>
        <v>0.2220790901960783</v>
      </c>
      <c r="H25" s="2">
        <f t="shared" si="5"/>
        <v>56.630167999999969</v>
      </c>
      <c r="I25" t="s">
        <v>13</v>
      </c>
      <c r="J25" t="s">
        <v>85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41" t="s">
        <v>58</v>
      </c>
      <c r="B26" s="42">
        <v>105</v>
      </c>
      <c r="C26" s="43">
        <v>104.62</v>
      </c>
      <c r="D26" s="44">
        <v>1.0026999999999999</v>
      </c>
      <c r="E26" s="45">
        <f t="shared" si="14"/>
        <v>0.19993498266666668</v>
      </c>
      <c r="F26" s="46">
        <f t="shared" si="4"/>
        <v>0.21399055238095241</v>
      </c>
      <c r="G26" s="47"/>
      <c r="H26" s="43">
        <f t="shared" si="5"/>
        <v>22.469008000000002</v>
      </c>
      <c r="I26" s="42" t="s">
        <v>272</v>
      </c>
      <c r="J26" s="42" t="s">
        <v>273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14">
        <f t="shared" si="4"/>
        <v>0.19147916190476189</v>
      </c>
      <c r="H27" s="2">
        <f t="shared" si="5"/>
        <v>20.105311999999998</v>
      </c>
      <c r="I27" t="s">
        <v>13</v>
      </c>
      <c r="J27" t="s">
        <v>86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14">
        <f t="shared" si="4"/>
        <v>0.18983528888888879</v>
      </c>
      <c r="H28" s="2">
        <f t="shared" si="5"/>
        <v>17.08517599999999</v>
      </c>
      <c r="I28" t="s">
        <v>13</v>
      </c>
      <c r="J28" t="s">
        <v>87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34" t="s">
        <v>61</v>
      </c>
      <c r="B29" s="26">
        <v>90</v>
      </c>
      <c r="C29" s="27">
        <v>89.46</v>
      </c>
      <c r="D29" s="28">
        <v>1.0049999999999999</v>
      </c>
      <c r="E29" s="29">
        <f t="shared" si="14"/>
        <v>0.1899382</v>
      </c>
      <c r="F29" s="14">
        <f t="shared" si="4"/>
        <v>0.19111111111111115</v>
      </c>
      <c r="G29" s="31">
        <v>107.2</v>
      </c>
      <c r="H29" s="27">
        <f t="shared" si="5"/>
        <v>17.200000000000003</v>
      </c>
      <c r="I29" s="26" t="s">
        <v>76</v>
      </c>
      <c r="J29" s="26" t="s">
        <v>263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66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14">
        <f t="shared" si="4"/>
        <v>0.17589137777777764</v>
      </c>
      <c r="H30" s="2">
        <f t="shared" si="5"/>
        <v>15.830223999999987</v>
      </c>
      <c r="I30" t="s">
        <v>13</v>
      </c>
      <c r="J30" t="s">
        <v>88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67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14">
        <f t="shared" si="4"/>
        <v>0.17805742222222215</v>
      </c>
      <c r="H31" s="2">
        <f t="shared" si="5"/>
        <v>16.025167999999994</v>
      </c>
      <c r="I31" t="s">
        <v>13</v>
      </c>
      <c r="J31" t="s">
        <v>89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68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14">
        <f t="shared" si="4"/>
        <v>0.17426684444444429</v>
      </c>
      <c r="H32" s="2">
        <f t="shared" si="5"/>
        <v>15.684015999999986</v>
      </c>
      <c r="I32" t="s">
        <v>13</v>
      </c>
      <c r="J32" t="s">
        <v>90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69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14">
        <f t="shared" si="4"/>
        <v>0.17710977777777781</v>
      </c>
      <c r="H33" s="2">
        <f t="shared" si="5"/>
        <v>15.939880000000002</v>
      </c>
      <c r="I33" t="s">
        <v>13</v>
      </c>
      <c r="J33" t="s">
        <v>91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70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14">
        <f t="shared" si="4"/>
        <v>0.15274177777777773</v>
      </c>
      <c r="H34" s="2">
        <f t="shared" si="5"/>
        <v>13.746759999999995</v>
      </c>
      <c r="I34" t="s">
        <v>13</v>
      </c>
      <c r="J34" t="s">
        <v>92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95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14">
        <f t="shared" si="4"/>
        <v>9.1235140740740739E-2</v>
      </c>
      <c r="H35" s="2">
        <f t="shared" si="5"/>
        <v>12.316744</v>
      </c>
      <c r="I35" t="s">
        <v>13</v>
      </c>
      <c r="J35" t="s">
        <v>93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96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14">
        <f t="shared" si="4"/>
        <v>0.10368989629629621</v>
      </c>
      <c r="H36" s="2">
        <f t="shared" ref="H36" si="33">IF(G36="",$F$1*C36-B36,G36-B36)</f>
        <v>13.998135999999988</v>
      </c>
      <c r="I36" t="s">
        <v>13</v>
      </c>
      <c r="J36" t="s">
        <v>94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102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14">
        <f t="shared" si="4"/>
        <v>0.10567543703703711</v>
      </c>
      <c r="H37" s="2">
        <f t="shared" ref="H37:H39" si="44">IF(G37="",$F$1*C37-B37,G37-B37)</f>
        <v>14.26618400000001</v>
      </c>
      <c r="I37" t="s">
        <v>13</v>
      </c>
      <c r="J37" t="s">
        <v>103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104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14">
        <f t="shared" si="4"/>
        <v>0.10838299259259249</v>
      </c>
      <c r="H38" s="2">
        <f t="shared" si="44"/>
        <v>14.631703999999985</v>
      </c>
      <c r="I38" t="s">
        <v>13</v>
      </c>
      <c r="J38" t="s">
        <v>105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106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14">
        <f t="shared" si="4"/>
        <v>8.5820029629629577E-2</v>
      </c>
      <c r="H39" s="2">
        <f t="shared" si="44"/>
        <v>11.585703999999993</v>
      </c>
      <c r="I39" t="s">
        <v>13</v>
      </c>
      <c r="J39" t="s">
        <v>107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123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14">
        <f t="shared" si="4"/>
        <v>7.3906785185185009E-2</v>
      </c>
      <c r="H40" s="2">
        <f t="shared" ref="H40" si="49">IF(G40="",$F$1*C40-B40,G40-B40)</f>
        <v>9.9774159999999767</v>
      </c>
      <c r="I40" t="s">
        <v>13</v>
      </c>
      <c r="J40" t="s">
        <v>152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133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14">
        <f t="shared" si="4"/>
        <v>6.795016296296294E-2</v>
      </c>
      <c r="H41" s="2">
        <f t="shared" ref="H41" si="61">IF(G41="",$F$1*C41-B41,G41-B41)</f>
        <v>9.1732719999999972</v>
      </c>
      <c r="I41" t="s">
        <v>13</v>
      </c>
      <c r="J41" t="s">
        <v>153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151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14">
        <f t="shared" si="4"/>
        <v>5.9285985185185082E-2</v>
      </c>
      <c r="H42" s="2">
        <f t="shared" ref="H42" si="73">IF(G42="",$F$1*C42-B42,G42-B42)</f>
        <v>8.0036079999999856</v>
      </c>
      <c r="I42" t="s">
        <v>13</v>
      </c>
      <c r="J42" t="s">
        <v>154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164</v>
      </c>
      <c r="B43">
        <v>135</v>
      </c>
      <c r="C43" s="2">
        <v>118.51</v>
      </c>
      <c r="D43" s="3">
        <v>1.1379999999999999</v>
      </c>
      <c r="E43" s="23">
        <f t="shared" ref="E43" si="85">10%*M43+13%</f>
        <v>0.21990958666666666</v>
      </c>
      <c r="F43" s="14">
        <f t="shared" si="4"/>
        <v>6.9574696296296298E-2</v>
      </c>
      <c r="H43" s="2">
        <f t="shared" ref="H43" si="86">IF(G43="",$F$1*C43-B43,G43-B43)</f>
        <v>9.3925839999999994</v>
      </c>
      <c r="I43" t="s">
        <v>13</v>
      </c>
      <c r="J43" t="s">
        <v>165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168</v>
      </c>
      <c r="B44">
        <v>135</v>
      </c>
      <c r="C44" s="2">
        <v>123.19</v>
      </c>
      <c r="D44" s="3">
        <v>1.0948</v>
      </c>
      <c r="E44" s="23">
        <f t="shared" ref="E44" si="98">10%*M44+13%</f>
        <v>0.21991227466666668</v>
      </c>
      <c r="F44" s="14">
        <f t="shared" si="4"/>
        <v>0.11181256296296295</v>
      </c>
      <c r="H44" s="2">
        <f t="shared" ref="H44" si="99">IF(G44="",$F$1*C44-B44,G44-B44)</f>
        <v>15.094695999999999</v>
      </c>
      <c r="I44" t="s">
        <v>13</v>
      </c>
      <c r="J44" t="s">
        <v>169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180</v>
      </c>
      <c r="B45">
        <v>135</v>
      </c>
      <c r="C45" s="2">
        <v>120.88</v>
      </c>
      <c r="D45" s="3">
        <v>1.1156999999999999</v>
      </c>
      <c r="E45" s="23">
        <f t="shared" ref="E45:E49" si="111">10%*M45+13%</f>
        <v>0.21991054399999999</v>
      </c>
      <c r="F45" s="14">
        <f t="shared" si="4"/>
        <v>9.0964385185185181E-2</v>
      </c>
      <c r="H45" s="2">
        <f t="shared" ref="H45:H49" si="112">IF(G45="",$F$1*C45-B45,G45-B45)</f>
        <v>12.280192</v>
      </c>
      <c r="I45" t="s">
        <v>13</v>
      </c>
      <c r="J45" t="s">
        <v>181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182</v>
      </c>
      <c r="B46">
        <v>135</v>
      </c>
      <c r="C46" s="2">
        <v>120.11</v>
      </c>
      <c r="D46" s="3">
        <v>1.1229</v>
      </c>
      <c r="E46" s="23">
        <f t="shared" si="111"/>
        <v>0.21991434600000001</v>
      </c>
      <c r="F46" s="14">
        <f t="shared" si="4"/>
        <v>8.4014992592592444E-2</v>
      </c>
      <c r="H46" s="2">
        <f t="shared" si="112"/>
        <v>11.342023999999981</v>
      </c>
      <c r="I46" t="s">
        <v>13</v>
      </c>
      <c r="J46" t="s">
        <v>183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184</v>
      </c>
      <c r="B47">
        <v>135</v>
      </c>
      <c r="C47" s="2">
        <v>121.07</v>
      </c>
      <c r="D47" s="3">
        <v>1.1140000000000001</v>
      </c>
      <c r="E47" s="23">
        <f t="shared" si="111"/>
        <v>0.21991465333333335</v>
      </c>
      <c r="F47" s="14">
        <f t="shared" si="4"/>
        <v>9.2679170370370309E-2</v>
      </c>
      <c r="H47" s="2">
        <f t="shared" si="112"/>
        <v>12.511687999999992</v>
      </c>
      <c r="I47" t="s">
        <v>13</v>
      </c>
      <c r="J47" t="s">
        <v>185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186</v>
      </c>
      <c r="B48">
        <v>135</v>
      </c>
      <c r="C48" s="2">
        <v>121.87</v>
      </c>
      <c r="D48" s="3">
        <v>1.1067</v>
      </c>
      <c r="E48" s="23">
        <f t="shared" si="111"/>
        <v>0.21991568600000003</v>
      </c>
      <c r="F48" s="14">
        <f t="shared" si="4"/>
        <v>9.9899318518518396E-2</v>
      </c>
      <c r="H48" s="2">
        <f t="shared" si="112"/>
        <v>13.486407999999983</v>
      </c>
      <c r="I48" t="s">
        <v>13</v>
      </c>
      <c r="J48" t="s">
        <v>187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188</v>
      </c>
      <c r="B49">
        <v>135</v>
      </c>
      <c r="C49" s="2">
        <v>120.42</v>
      </c>
      <c r="D49" s="3">
        <v>1.1200000000000001</v>
      </c>
      <c r="E49" s="23">
        <f t="shared" si="111"/>
        <v>0.21991360000000004</v>
      </c>
      <c r="F49" s="14">
        <f t="shared" si="4"/>
        <v>8.6812800000000023E-2</v>
      </c>
      <c r="H49" s="2">
        <f t="shared" si="112"/>
        <v>11.719728000000003</v>
      </c>
      <c r="I49" t="s">
        <v>13</v>
      </c>
      <c r="J49" t="s">
        <v>189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194</v>
      </c>
      <c r="B50">
        <v>135</v>
      </c>
      <c r="C50" s="2">
        <v>117.24</v>
      </c>
      <c r="D50" s="3">
        <v>1.1504000000000001</v>
      </c>
      <c r="E50" s="23">
        <f t="shared" ref="E50:E54" si="124">10%*M50+13%</f>
        <v>0.219915264</v>
      </c>
      <c r="F50" s="14">
        <f t="shared" si="4"/>
        <v>5.8112711111111062E-2</v>
      </c>
      <c r="H50" s="2">
        <f t="shared" ref="H50:H54" si="125">IF(G50="",$F$1*C50-B50,G50-B50)</f>
        <v>7.8452159999999935</v>
      </c>
      <c r="I50" t="s">
        <v>13</v>
      </c>
      <c r="J50" t="s">
        <v>195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196</v>
      </c>
      <c r="B51">
        <v>135</v>
      </c>
      <c r="C51" s="2">
        <v>117.78</v>
      </c>
      <c r="D51" s="3">
        <v>1.1451</v>
      </c>
      <c r="E51" s="23">
        <f t="shared" si="124"/>
        <v>0.219913252</v>
      </c>
      <c r="F51" s="14">
        <f t="shared" si="4"/>
        <v>6.298631111111111E-2</v>
      </c>
      <c r="H51" s="2">
        <f t="shared" si="125"/>
        <v>8.503152</v>
      </c>
      <c r="I51" t="s">
        <v>13</v>
      </c>
      <c r="J51" t="s">
        <v>197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198</v>
      </c>
      <c r="B52">
        <v>135</v>
      </c>
      <c r="C52" s="2">
        <v>117.74</v>
      </c>
      <c r="D52" s="3">
        <v>1.1455</v>
      </c>
      <c r="E52" s="23">
        <f t="shared" si="124"/>
        <v>0.21991411333333333</v>
      </c>
      <c r="F52" s="14">
        <f t="shared" si="4"/>
        <v>6.2625303703703561E-2</v>
      </c>
      <c r="H52" s="2">
        <f t="shared" si="125"/>
        <v>8.4544159999999806</v>
      </c>
      <c r="I52" t="s">
        <v>13</v>
      </c>
      <c r="J52" t="s">
        <v>199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200</v>
      </c>
      <c r="B53">
        <v>135</v>
      </c>
      <c r="C53" s="2">
        <v>117.7</v>
      </c>
      <c r="D53" s="3">
        <v>1.1458999999999999</v>
      </c>
      <c r="E53" s="23">
        <f t="shared" si="124"/>
        <v>0.21991495333333333</v>
      </c>
      <c r="F53" s="14">
        <f t="shared" si="4"/>
        <v>6.226429629629622E-2</v>
      </c>
      <c r="H53" s="2">
        <f t="shared" si="125"/>
        <v>8.4056799999999896</v>
      </c>
      <c r="I53" t="s">
        <v>13</v>
      </c>
      <c r="J53" t="s">
        <v>201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202</v>
      </c>
      <c r="B54">
        <v>135</v>
      </c>
      <c r="C54" s="2">
        <v>117.78</v>
      </c>
      <c r="D54" s="3">
        <v>1.1451</v>
      </c>
      <c r="E54" s="23">
        <f t="shared" si="124"/>
        <v>0.219913252</v>
      </c>
      <c r="F54" s="14">
        <f t="shared" si="4"/>
        <v>6.298631111111111E-2</v>
      </c>
      <c r="H54" s="2">
        <f t="shared" si="125"/>
        <v>8.503152</v>
      </c>
      <c r="I54" t="s">
        <v>13</v>
      </c>
      <c r="J54" t="s">
        <v>203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216</v>
      </c>
      <c r="B55">
        <v>135</v>
      </c>
      <c r="C55" s="2">
        <v>120.49</v>
      </c>
      <c r="D55" s="3">
        <v>1.1193</v>
      </c>
      <c r="E55" s="23">
        <f t="shared" ref="E55:E59" si="137">10%*M55+13%</f>
        <v>0.21990963800000002</v>
      </c>
      <c r="F55" s="14">
        <f t="shared" si="4"/>
        <v>8.7444562962962921E-2</v>
      </c>
      <c r="H55" s="2">
        <f t="shared" ref="H55:H59" si="138">IF(G55="",$F$1*C55-B55,G55-B55)</f>
        <v>11.805015999999995</v>
      </c>
      <c r="I55" t="s">
        <v>13</v>
      </c>
      <c r="J55" t="s">
        <v>217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218</v>
      </c>
      <c r="B56">
        <v>135</v>
      </c>
      <c r="C56" s="2">
        <v>121.8</v>
      </c>
      <c r="D56" s="3">
        <v>1.1073</v>
      </c>
      <c r="E56" s="23">
        <f t="shared" si="137"/>
        <v>0.21991275999999998</v>
      </c>
      <c r="F56" s="14">
        <f t="shared" si="4"/>
        <v>9.9267555555555498E-2</v>
      </c>
      <c r="H56" s="2">
        <f t="shared" si="138"/>
        <v>13.401119999999992</v>
      </c>
      <c r="I56" t="s">
        <v>13</v>
      </c>
      <c r="J56" t="s">
        <v>219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220</v>
      </c>
      <c r="B57">
        <v>135</v>
      </c>
      <c r="C57" s="2">
        <v>120.51</v>
      </c>
      <c r="D57" s="3">
        <v>1.1192</v>
      </c>
      <c r="E57" s="23">
        <f t="shared" si="137"/>
        <v>0.219916528</v>
      </c>
      <c r="F57" s="14">
        <f t="shared" si="4"/>
        <v>8.7625066666666696E-2</v>
      </c>
      <c r="H57" s="2">
        <f t="shared" si="138"/>
        <v>11.829384000000005</v>
      </c>
      <c r="I57" t="s">
        <v>13</v>
      </c>
      <c r="J57" t="s">
        <v>221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222</v>
      </c>
      <c r="B58">
        <v>135</v>
      </c>
      <c r="C58" s="2">
        <v>120.94</v>
      </c>
      <c r="D58" s="3">
        <v>1.1152</v>
      </c>
      <c r="E58" s="23">
        <f t="shared" si="137"/>
        <v>0.21991485866666666</v>
      </c>
      <c r="F58" s="14">
        <f t="shared" si="4"/>
        <v>9.1505896296296296E-2</v>
      </c>
      <c r="H58" s="2">
        <f t="shared" si="138"/>
        <v>12.353296</v>
      </c>
      <c r="I58" t="s">
        <v>13</v>
      </c>
      <c r="J58" t="s">
        <v>223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224</v>
      </c>
      <c r="B59">
        <v>135</v>
      </c>
      <c r="C59" s="39">
        <v>116.68</v>
      </c>
      <c r="D59" s="40">
        <v>1.1558999999999999</v>
      </c>
      <c r="E59" s="23">
        <f t="shared" si="137"/>
        <v>0.21991360799999998</v>
      </c>
      <c r="F59" s="14">
        <f t="shared" si="4"/>
        <v>5.3058607407407449E-2</v>
      </c>
      <c r="H59" s="2">
        <f t="shared" si="138"/>
        <v>7.1629120000000057</v>
      </c>
      <c r="I59" t="s">
        <v>13</v>
      </c>
      <c r="J59" t="s">
        <v>225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238</v>
      </c>
      <c r="B60">
        <v>135</v>
      </c>
      <c r="C60" s="39">
        <v>113.8</v>
      </c>
      <c r="D60" s="40">
        <v>1.1852</v>
      </c>
      <c r="E60" s="23">
        <f t="shared" ref="E60" si="150">10%*M60+13%</f>
        <v>0.21991717333333335</v>
      </c>
      <c r="F60" s="14">
        <f t="shared" si="4"/>
        <v>2.7066074074074069E-2</v>
      </c>
      <c r="H60" s="2">
        <f t="shared" ref="H60" si="151">IF(G60="",$F$1*C60-B60,G60-B60)</f>
        <v>3.6539199999999994</v>
      </c>
      <c r="I60" t="s">
        <v>13</v>
      </c>
      <c r="J60" t="s">
        <v>239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257</v>
      </c>
      <c r="B61">
        <v>135</v>
      </c>
      <c r="C61" s="39">
        <v>113.86</v>
      </c>
      <c r="D61" s="40">
        <v>1.1845000000000001</v>
      </c>
      <c r="E61" s="23">
        <f t="shared" ref="E61:E63" si="163">10%*M61+13%</f>
        <v>0.21991144666666668</v>
      </c>
      <c r="F61" s="14">
        <f t="shared" ref="F61:F63" si="164">IF(G61="",($F$1*C61-B61)/B61,H61/B61)</f>
        <v>2.7607585185185187E-2</v>
      </c>
      <c r="H61" s="2">
        <f t="shared" ref="H61:H63" si="165">IF(G61="",$F$1*C61-B61,G61-B61)</f>
        <v>3.7270240000000001</v>
      </c>
      <c r="I61" t="s">
        <v>13</v>
      </c>
      <c r="J61" t="s">
        <v>258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259</v>
      </c>
      <c r="B62">
        <v>135</v>
      </c>
      <c r="C62" s="39">
        <v>112.49</v>
      </c>
      <c r="D62" s="40">
        <v>1.1989000000000001</v>
      </c>
      <c r="E62" s="23">
        <f t="shared" si="163"/>
        <v>0.21990950733333334</v>
      </c>
      <c r="F62" s="14">
        <f t="shared" si="164"/>
        <v>1.5243081481481289E-2</v>
      </c>
      <c r="H62" s="2">
        <f t="shared" si="165"/>
        <v>2.0578159999999741</v>
      </c>
      <c r="I62" t="s">
        <v>13</v>
      </c>
      <c r="J62" t="s">
        <v>260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261</v>
      </c>
      <c r="B63">
        <v>120</v>
      </c>
      <c r="C63" s="39">
        <v>99.04</v>
      </c>
      <c r="D63" s="40">
        <v>1.2103999999999999</v>
      </c>
      <c r="E63" s="23">
        <f t="shared" si="163"/>
        <v>0.20991867733333336</v>
      </c>
      <c r="F63" s="14">
        <f t="shared" si="164"/>
        <v>5.5861333333333835E-3</v>
      </c>
      <c r="H63" s="2">
        <f t="shared" si="165"/>
        <v>0.67033600000000604</v>
      </c>
      <c r="I63" t="s">
        <v>13</v>
      </c>
      <c r="J63" t="s">
        <v>262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63">
    <cfRule type="cellIs" dxfId="4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abSelected="1" workbookViewId="0">
      <pane xSplit="1" ySplit="1" topLeftCell="C45" activePane="bottomRight" state="frozen"/>
      <selection pane="topRight" activeCell="B1" sqref="B1"/>
      <selection pane="bottomLeft" activeCell="A2" sqref="A2"/>
      <selection pane="bottomRight" activeCell="F63" sqref="F63"/>
    </sheetView>
  </sheetViews>
  <sheetFormatPr baseColWidth="10" defaultRowHeight="16"/>
  <cols>
    <col min="1" max="1" width="15.33203125" customWidth="1"/>
    <col min="2" max="2" width="6" bestFit="1" customWidth="1"/>
    <col min="3" max="4" width="8.5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1.0152000000000001</v>
      </c>
      <c r="G1" s="37" t="s">
        <v>155</v>
      </c>
      <c r="H1" s="21" t="str">
        <f>"盈利"&amp;ROUND(SUM(H2:H19994),2)</f>
        <v>盈利1693.86</v>
      </c>
      <c r="I1" t="s">
        <v>6</v>
      </c>
      <c r="J1" t="s">
        <v>2</v>
      </c>
      <c r="K1" t="s">
        <v>56</v>
      </c>
      <c r="L1" t="s">
        <v>54</v>
      </c>
      <c r="M1" s="8" t="s">
        <v>121</v>
      </c>
      <c r="N1" s="24" t="s">
        <v>116</v>
      </c>
      <c r="O1" s="24" t="s">
        <v>115</v>
      </c>
      <c r="P1" s="18" t="s">
        <v>117</v>
      </c>
      <c r="Q1" s="18" t="s">
        <v>118</v>
      </c>
      <c r="R1" s="18" t="s">
        <v>119</v>
      </c>
      <c r="S1" s="18" t="s">
        <v>120</v>
      </c>
      <c r="T1" t="s">
        <v>55</v>
      </c>
      <c r="U1" t="s">
        <v>77</v>
      </c>
      <c r="V1" s="18" t="s">
        <v>135</v>
      </c>
      <c r="W1" t="s">
        <v>114</v>
      </c>
    </row>
    <row r="2" spans="1:23">
      <c r="A2" s="25" t="s">
        <v>7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76</v>
      </c>
      <c r="J2" s="26" t="s">
        <v>126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60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76</v>
      </c>
      <c r="J3" s="26" t="s">
        <v>127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76</v>
      </c>
      <c r="J4" s="26" t="s">
        <v>128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76</v>
      </c>
      <c r="J5" s="26" t="s">
        <v>136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76</v>
      </c>
      <c r="J6" s="26" t="s">
        <v>137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76</v>
      </c>
      <c r="J7" s="26" t="s">
        <v>138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76</v>
      </c>
      <c r="J8" s="26" t="s">
        <v>140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76</v>
      </c>
      <c r="J9" s="26" t="s">
        <v>139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76</v>
      </c>
      <c r="J10" s="26" t="s">
        <v>141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76</v>
      </c>
      <c r="J11" s="26" t="s">
        <v>156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76</v>
      </c>
      <c r="J12" s="26" t="s">
        <v>157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76</v>
      </c>
      <c r="J13" s="26" t="s">
        <v>142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76</v>
      </c>
      <c r="J14" s="26" t="s">
        <v>158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76</v>
      </c>
      <c r="J15" s="26" t="s">
        <v>159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76</v>
      </c>
      <c r="J16" s="26" t="s">
        <v>144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76</v>
      </c>
      <c r="J17" s="26" t="s">
        <v>143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76</v>
      </c>
      <c r="J18" s="26" t="s">
        <v>160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76</v>
      </c>
      <c r="J19" s="26" t="s">
        <v>145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34" t="s">
        <v>44</v>
      </c>
      <c r="B20" s="26">
        <v>270</v>
      </c>
      <c r="C20" s="27">
        <v>357.76</v>
      </c>
      <c r="D20" s="28">
        <v>0.75470000000000004</v>
      </c>
      <c r="E20" s="32">
        <f>10%*M20+13%</f>
        <v>0.31000098133333331</v>
      </c>
      <c r="F20" s="30">
        <f t="shared" si="1"/>
        <v>0.3153703703703703</v>
      </c>
      <c r="G20" s="31">
        <v>355.15</v>
      </c>
      <c r="H20" s="33">
        <f t="shared" si="2"/>
        <v>85.149999999999977</v>
      </c>
      <c r="I20" s="26" t="s">
        <v>76</v>
      </c>
      <c r="J20" s="26" t="s">
        <v>249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34" t="s">
        <v>45</v>
      </c>
      <c r="B21" s="26">
        <v>270</v>
      </c>
      <c r="C21" s="27">
        <v>361.93</v>
      </c>
      <c r="D21" s="28">
        <v>0.746</v>
      </c>
      <c r="E21" s="32">
        <f>10%*M21+13%</f>
        <v>0.30999985333333335</v>
      </c>
      <c r="F21" s="30">
        <f t="shared" si="1"/>
        <v>0.33070370370370378</v>
      </c>
      <c r="G21" s="31">
        <v>359.29</v>
      </c>
      <c r="H21" s="33">
        <f t="shared" si="2"/>
        <v>89.29000000000002</v>
      </c>
      <c r="I21" s="26" t="s">
        <v>76</v>
      </c>
      <c r="J21" s="26" t="s">
        <v>250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34" t="s">
        <v>46</v>
      </c>
      <c r="B22" s="26">
        <v>270</v>
      </c>
      <c r="C22" s="27">
        <v>365.31</v>
      </c>
      <c r="D22" s="28">
        <v>0.73909999999999998</v>
      </c>
      <c r="E22" s="32">
        <f t="shared" ref="E22:E34" si="18">10%*M22+13%</f>
        <v>0.310000414</v>
      </c>
      <c r="F22" s="30">
        <f t="shared" si="1"/>
        <v>0.34311111111111103</v>
      </c>
      <c r="G22" s="31">
        <v>362.64</v>
      </c>
      <c r="H22" s="33">
        <f t="shared" si="2"/>
        <v>92.639999999999986</v>
      </c>
      <c r="I22" s="26" t="s">
        <v>76</v>
      </c>
      <c r="J22" s="26" t="s">
        <v>251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34" t="s">
        <v>47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76</v>
      </c>
      <c r="J23" s="26" t="s">
        <v>192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34" t="s">
        <v>53</v>
      </c>
      <c r="B24" s="26">
        <v>270</v>
      </c>
      <c r="C24" s="27">
        <v>358.76</v>
      </c>
      <c r="D24" s="28">
        <v>0.75260000000000005</v>
      </c>
      <c r="E24" s="32">
        <f t="shared" si="18"/>
        <v>0.31000185066666663</v>
      </c>
      <c r="F24" s="30">
        <f t="shared" si="1"/>
        <v>0.31903703703703701</v>
      </c>
      <c r="G24" s="31">
        <v>356.14</v>
      </c>
      <c r="H24" s="33">
        <f t="shared" si="2"/>
        <v>86.139999999999986</v>
      </c>
      <c r="I24" s="26" t="s">
        <v>76</v>
      </c>
      <c r="J24" s="26" t="s">
        <v>252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34" t="s">
        <v>62</v>
      </c>
      <c r="B25" s="26">
        <v>270</v>
      </c>
      <c r="C25" s="27">
        <v>350.56</v>
      </c>
      <c r="D25" s="28">
        <v>0.7702</v>
      </c>
      <c r="E25" s="32">
        <f t="shared" si="18"/>
        <v>0.3100008746666667</v>
      </c>
      <c r="F25" s="30">
        <f t="shared" si="1"/>
        <v>0.31329629629629618</v>
      </c>
      <c r="G25" s="31">
        <v>354.59</v>
      </c>
      <c r="H25" s="33">
        <f t="shared" si="2"/>
        <v>84.589999999999975</v>
      </c>
      <c r="I25" s="26" t="s">
        <v>76</v>
      </c>
      <c r="J25" s="26" t="s">
        <v>271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214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76</v>
      </c>
      <c r="J26" s="26" t="s">
        <v>161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34" t="s">
        <v>63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76</v>
      </c>
      <c r="J27" s="26" t="s">
        <v>190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34" t="s">
        <v>64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76</v>
      </c>
      <c r="J28" s="26" t="s">
        <v>193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34" t="s">
        <v>65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76</v>
      </c>
      <c r="J29" s="26" t="s">
        <v>191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34" t="s">
        <v>71</v>
      </c>
      <c r="B30" s="26">
        <v>120</v>
      </c>
      <c r="C30" s="27">
        <v>147.63999999999999</v>
      </c>
      <c r="D30" s="28">
        <v>0.81279999999999997</v>
      </c>
      <c r="E30" s="32">
        <f t="shared" si="18"/>
        <v>0.21000119466666667</v>
      </c>
      <c r="F30" s="30">
        <f t="shared" si="1"/>
        <v>0.22125000000000009</v>
      </c>
      <c r="G30" s="31">
        <v>146.55000000000001</v>
      </c>
      <c r="H30" s="33">
        <f t="shared" si="2"/>
        <v>26.550000000000011</v>
      </c>
      <c r="I30" s="26" t="s">
        <v>76</v>
      </c>
      <c r="J30" s="26" t="s">
        <v>253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34" t="s">
        <v>72</v>
      </c>
      <c r="B31" s="26">
        <v>105</v>
      </c>
      <c r="C31" s="27">
        <v>129.06</v>
      </c>
      <c r="D31" s="28">
        <v>0.81359999999999999</v>
      </c>
      <c r="E31" s="32">
        <f t="shared" si="18"/>
        <v>0.20000214399999999</v>
      </c>
      <c r="F31" s="30">
        <f t="shared" si="1"/>
        <v>0.22019047619047624</v>
      </c>
      <c r="G31" s="31">
        <v>128.12</v>
      </c>
      <c r="H31" s="33">
        <f t="shared" si="2"/>
        <v>23.120000000000005</v>
      </c>
      <c r="I31" s="26" t="s">
        <v>76</v>
      </c>
      <c r="J31" s="26" t="s">
        <v>254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34" t="s">
        <v>73</v>
      </c>
      <c r="B32" s="26">
        <v>105</v>
      </c>
      <c r="C32" s="27">
        <v>129.04</v>
      </c>
      <c r="D32" s="28">
        <v>0.81369999999999998</v>
      </c>
      <c r="E32" s="32">
        <f t="shared" si="18"/>
        <v>0.19999989866666668</v>
      </c>
      <c r="F32" s="30">
        <f t="shared" si="1"/>
        <v>0.21999999999999995</v>
      </c>
      <c r="G32" s="31">
        <v>128.1</v>
      </c>
      <c r="H32" s="33">
        <f t="shared" si="2"/>
        <v>23.099999999999994</v>
      </c>
      <c r="I32" s="26" t="s">
        <v>76</v>
      </c>
      <c r="J32" s="26" t="s">
        <v>256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34" t="s">
        <v>74</v>
      </c>
      <c r="B33" s="26">
        <v>105</v>
      </c>
      <c r="C33" s="27">
        <v>129.26</v>
      </c>
      <c r="D33" s="28">
        <v>0.81230000000000002</v>
      </c>
      <c r="E33" s="32">
        <f t="shared" si="18"/>
        <v>0.19999859866666667</v>
      </c>
      <c r="F33" s="30">
        <f t="shared" si="1"/>
        <v>0.22209523809523804</v>
      </c>
      <c r="G33" s="31">
        <v>128.32</v>
      </c>
      <c r="H33" s="33">
        <f t="shared" si="2"/>
        <v>23.319999999999993</v>
      </c>
      <c r="I33" s="26" t="s">
        <v>76</v>
      </c>
      <c r="J33" s="26" t="s">
        <v>255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10" t="s">
        <v>75</v>
      </c>
      <c r="B34" s="26">
        <v>105</v>
      </c>
      <c r="C34" s="27">
        <v>126.26</v>
      </c>
      <c r="D34" s="28">
        <v>0.83160000000000001</v>
      </c>
      <c r="E34" s="32">
        <f t="shared" si="18"/>
        <v>0.199998544</v>
      </c>
      <c r="F34" s="30">
        <f t="shared" si="1"/>
        <v>0.20923809523809522</v>
      </c>
      <c r="G34" s="31">
        <v>126.97</v>
      </c>
      <c r="H34" s="33">
        <f t="shared" si="2"/>
        <v>21.97</v>
      </c>
      <c r="I34" s="26" t="s">
        <v>76</v>
      </c>
      <c r="J34" s="26" t="s">
        <v>270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97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0">
        <f t="shared" si="1"/>
        <v>0.1595517714285716</v>
      </c>
      <c r="G35" s="9"/>
      <c r="H35" s="20">
        <f t="shared" si="2"/>
        <v>16.75293600000002</v>
      </c>
      <c r="I35" t="s">
        <v>13</v>
      </c>
      <c r="J35" t="s">
        <v>98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99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0">
        <f t="shared" si="1"/>
        <v>0.16093760000000007</v>
      </c>
      <c r="G36" s="9"/>
      <c r="H36" s="20">
        <f t="shared" si="2"/>
        <v>14.484384000000006</v>
      </c>
      <c r="I36" t="s">
        <v>13</v>
      </c>
      <c r="J36" t="s">
        <v>100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108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0">
        <f t="shared" si="1"/>
        <v>0.16556240000000016</v>
      </c>
      <c r="G37" s="9"/>
      <c r="H37" s="20">
        <f t="shared" si="2"/>
        <v>14.900616000000014</v>
      </c>
      <c r="I37" t="s">
        <v>13</v>
      </c>
      <c r="J37" t="s">
        <v>109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110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0">
        <f t="shared" si="1"/>
        <v>0.16409600000000021</v>
      </c>
      <c r="G38" s="9"/>
      <c r="H38" s="20">
        <f t="shared" si="2"/>
        <v>14.768640000000019</v>
      </c>
      <c r="I38" t="s">
        <v>13</v>
      </c>
      <c r="J38" t="s">
        <v>111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112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0">
        <f t="shared" si="1"/>
        <v>0.15507200000000015</v>
      </c>
      <c r="G39" s="9"/>
      <c r="H39" s="20">
        <f t="shared" si="2"/>
        <v>13.956480000000013</v>
      </c>
      <c r="I39" t="s">
        <v>13</v>
      </c>
      <c r="J39" t="s">
        <v>113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124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0">
        <f t="shared" si="1"/>
        <v>0.1358208000000001</v>
      </c>
      <c r="G40" s="9"/>
      <c r="H40" s="20">
        <f t="shared" ref="H40" si="57">IF(G40="",$F$1*C40-B40,G40-B40)</f>
        <v>18.335808000000014</v>
      </c>
      <c r="I40" t="s">
        <v>13</v>
      </c>
      <c r="J40" t="s">
        <v>125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131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0">
        <f t="shared" si="1"/>
        <v>0.108072</v>
      </c>
      <c r="G41" s="9"/>
      <c r="H41" s="20">
        <f t="shared" ref="H41" si="69">IF(G41="",$F$1*C41-B41,G41-B41)</f>
        <v>14.58972</v>
      </c>
      <c r="I41" t="s">
        <v>13</v>
      </c>
      <c r="J41" t="s">
        <v>132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149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0">
        <f t="shared" si="1"/>
        <v>9.0174400000000154E-2</v>
      </c>
      <c r="G42" s="9"/>
      <c r="H42" s="20">
        <f t="shared" ref="H42" si="81">IF(G42="",$F$1*C42-B42,G42-B42)</f>
        <v>12.173544000000021</v>
      </c>
      <c r="I42" t="s">
        <v>13</v>
      </c>
      <c r="J42" t="s">
        <v>150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162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0">
        <f t="shared" si="1"/>
        <v>7.693920000000011E-2</v>
      </c>
      <c r="G43" s="9"/>
      <c r="H43" s="20">
        <f t="shared" ref="H43" si="94">IF(G43="",$F$1*C43-B43,G43-B43)</f>
        <v>10.386792000000014</v>
      </c>
      <c r="I43" t="s">
        <v>13</v>
      </c>
      <c r="J43" t="s">
        <v>163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166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0">
        <f t="shared" si="1"/>
        <v>0.11521600000000018</v>
      </c>
      <c r="G44" s="9"/>
      <c r="H44" s="20">
        <f t="shared" ref="H44" si="107">IF(G44="",$F$1*C44-B44,G44-B44)</f>
        <v>15.554160000000024</v>
      </c>
      <c r="I44" t="s">
        <v>13</v>
      </c>
      <c r="J44" t="s">
        <v>167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6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6" t="s">
        <v>170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0">
        <f t="shared" si="1"/>
        <v>7.5736000000000137E-2</v>
      </c>
      <c r="G45" s="9"/>
      <c r="H45" s="20">
        <f t="shared" ref="H45:H49" si="120">IF(G45="",$F$1*C45-B45,G45-B45)</f>
        <v>10.224360000000019</v>
      </c>
      <c r="I45" t="s">
        <v>13</v>
      </c>
      <c r="J45" t="s">
        <v>171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6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6" t="s">
        <v>172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0">
        <f t="shared" si="1"/>
        <v>5.8590400000000251E-2</v>
      </c>
      <c r="G46" s="9"/>
      <c r="H46" s="20">
        <f t="shared" si="120"/>
        <v>7.9097040000000334</v>
      </c>
      <c r="I46" t="s">
        <v>13</v>
      </c>
      <c r="J46" t="s">
        <v>173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6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6" t="s">
        <v>174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0">
        <f t="shared" si="1"/>
        <v>8.2052799999999912E-2</v>
      </c>
      <c r="G47" s="9"/>
      <c r="H47" s="20">
        <f t="shared" si="120"/>
        <v>11.077127999999988</v>
      </c>
      <c r="I47" t="s">
        <v>13</v>
      </c>
      <c r="J47" t="s">
        <v>175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6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6" t="s">
        <v>176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0">
        <f t="shared" si="1"/>
        <v>0.1063424000000002</v>
      </c>
      <c r="G48" s="9"/>
      <c r="H48" s="20">
        <f t="shared" si="120"/>
        <v>14.356224000000026</v>
      </c>
      <c r="I48" t="s">
        <v>13</v>
      </c>
      <c r="J48" t="s">
        <v>177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6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6" t="s">
        <v>178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0">
        <f t="shared" si="1"/>
        <v>9.4761600000000126E-2</v>
      </c>
      <c r="G49" s="9"/>
      <c r="H49" s="20">
        <f t="shared" si="120"/>
        <v>12.792816000000016</v>
      </c>
      <c r="I49" t="s">
        <v>13</v>
      </c>
      <c r="J49" t="s">
        <v>179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6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6" t="s">
        <v>204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0">
        <f t="shared" si="1"/>
        <v>6.7990400000000284E-2</v>
      </c>
      <c r="G50" s="9"/>
      <c r="H50" s="20">
        <f t="shared" ref="H50:H54" si="133">IF(G50="",$F$1*C50-B50,G50-B50)</f>
        <v>9.1787040000000388</v>
      </c>
      <c r="I50" t="s">
        <v>13</v>
      </c>
      <c r="J50" t="s">
        <v>205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6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6" t="s">
        <v>206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0">
        <f t="shared" si="1"/>
        <v>6.4155200000000065E-2</v>
      </c>
      <c r="G51" s="9"/>
      <c r="H51" s="20">
        <f t="shared" si="133"/>
        <v>8.6609520000000089</v>
      </c>
      <c r="I51" t="s">
        <v>13</v>
      </c>
      <c r="J51" t="s">
        <v>207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6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6" t="s">
        <v>208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0">
        <f t="shared" si="1"/>
        <v>6.5583999999999934E-2</v>
      </c>
      <c r="G52" s="9"/>
      <c r="H52" s="20">
        <f t="shared" si="133"/>
        <v>8.8538399999999911</v>
      </c>
      <c r="I52" t="s">
        <v>13</v>
      </c>
      <c r="J52" t="s">
        <v>209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6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6" t="s">
        <v>210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0">
        <f t="shared" si="1"/>
        <v>5.1897600000000078E-2</v>
      </c>
      <c r="G53" s="9"/>
      <c r="H53" s="20">
        <f t="shared" si="133"/>
        <v>7.0061760000000106</v>
      </c>
      <c r="I53" t="s">
        <v>13</v>
      </c>
      <c r="J53" t="s">
        <v>211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6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6" t="s">
        <v>212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0">
        <f t="shared" si="1"/>
        <v>4.6182400000000186E-2</v>
      </c>
      <c r="G54" s="9"/>
      <c r="H54" s="20">
        <f t="shared" si="133"/>
        <v>6.234624000000025</v>
      </c>
      <c r="I54" t="s">
        <v>13</v>
      </c>
      <c r="J54" t="s">
        <v>213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6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6" t="s">
        <v>226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0">
        <f t="shared" si="1"/>
        <v>5.8966400000000016E-2</v>
      </c>
      <c r="G55" s="9"/>
      <c r="H55" s="20">
        <f t="shared" ref="H55:H59" si="146">IF(G55="",$F$1*C55-B55,G55-B55)</f>
        <v>7.9604640000000018</v>
      </c>
      <c r="I55" t="s">
        <v>13</v>
      </c>
      <c r="J55" t="s">
        <v>227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6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6" t="s">
        <v>228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0">
        <f t="shared" si="1"/>
        <v>8.7768000000000221E-2</v>
      </c>
      <c r="G56" s="9"/>
      <c r="H56" s="20">
        <f t="shared" si="146"/>
        <v>11.84868000000003</v>
      </c>
      <c r="I56" t="s">
        <v>13</v>
      </c>
      <c r="J56" t="s">
        <v>229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6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6" t="s">
        <v>230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0">
        <f t="shared" si="1"/>
        <v>7.8067200000000239E-2</v>
      </c>
      <c r="G57" s="9"/>
      <c r="H57" s="20">
        <f t="shared" si="146"/>
        <v>10.539072000000033</v>
      </c>
      <c r="I57" t="s">
        <v>13</v>
      </c>
      <c r="J57" t="s">
        <v>231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6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6" t="s">
        <v>232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0">
        <f t="shared" si="1"/>
        <v>9.2580800000000088E-2</v>
      </c>
      <c r="G58" s="9"/>
      <c r="H58" s="20">
        <f t="shared" si="146"/>
        <v>12.498408000000012</v>
      </c>
      <c r="I58" t="s">
        <v>13</v>
      </c>
      <c r="J58" t="s">
        <v>233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6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6" t="s">
        <v>234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0">
        <f t="shared" si="1"/>
        <v>5.9342400000000198E-2</v>
      </c>
      <c r="G59" s="9"/>
      <c r="H59" s="20">
        <f t="shared" si="146"/>
        <v>8.011224000000027</v>
      </c>
      <c r="I59" t="s">
        <v>13</v>
      </c>
      <c r="J59" t="s">
        <v>235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6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6" t="s">
        <v>236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0">
        <f t="shared" si="1"/>
        <v>2.2644800000000277E-2</v>
      </c>
      <c r="G60" s="9"/>
      <c r="H60" s="20">
        <f t="shared" ref="H60" si="159">IF(G60="",$F$1*C60-B60,G60-B60)</f>
        <v>3.0570480000000373</v>
      </c>
      <c r="I60" t="s">
        <v>13</v>
      </c>
      <c r="J60" t="s">
        <v>237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6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6" t="s">
        <v>264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0">
        <f t="shared" ref="F61:F63" si="172">IF(G61="",($F$1*C61-B61)/B61,H61/B61)</f>
        <v>1.9561600000000217E-2</v>
      </c>
      <c r="G61" s="9"/>
      <c r="H61" s="20">
        <f t="shared" ref="H61:H63" si="173">IF(G61="",$F$1*C61-B61,G61-B61)</f>
        <v>2.6408160000000294</v>
      </c>
      <c r="I61" t="s">
        <v>13</v>
      </c>
      <c r="J61" t="s">
        <v>265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6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6" t="s">
        <v>266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0">
        <f t="shared" si="172"/>
        <v>9.5318000000001266E-3</v>
      </c>
      <c r="G62" s="9"/>
      <c r="H62" s="20">
        <f t="shared" si="173"/>
        <v>1.1438160000000153</v>
      </c>
      <c r="I62" t="s">
        <v>13</v>
      </c>
      <c r="J62" t="s">
        <v>267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6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6" t="s">
        <v>268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0">
        <f t="shared" si="172"/>
        <v>3.6944000000000681E-3</v>
      </c>
      <c r="G63" s="9"/>
      <c r="H63" s="20">
        <f t="shared" si="173"/>
        <v>0.44332800000000816</v>
      </c>
      <c r="I63" t="s">
        <v>13</v>
      </c>
      <c r="J63" t="s">
        <v>269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6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N64" s="6"/>
    </row>
    <row r="65" spans="14:14">
      <c r="N65" s="6"/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63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EBE3-67A8-CD40-8963-AF22FF3D45E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hs300</vt:lpstr>
      <vt:lpstr>zz500</vt:lpstr>
      <vt:lpstr>ZZ500多0.42份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2019-04-09T07:03:53Z</dcterms:modified>
</cp:coreProperties>
</file>