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36E48547-67BA-4B60-804F-4C51C6342956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'hs300'!$A$1:$AD$395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96" i="2" l="1"/>
  <c r="S396" i="2"/>
  <c r="V396" i="2"/>
  <c r="W396" i="2"/>
  <c r="X396" i="2"/>
  <c r="Y396" i="2"/>
  <c r="Z396" i="2"/>
  <c r="AB396" i="2"/>
  <c r="AC396" i="2"/>
  <c r="R397" i="2"/>
  <c r="S397" i="2"/>
  <c r="V397" i="2"/>
  <c r="W397" i="2"/>
  <c r="X397" i="2"/>
  <c r="Y397" i="2"/>
  <c r="Z397" i="2"/>
  <c r="AB397" i="2"/>
  <c r="AC397" i="2"/>
  <c r="R398" i="2"/>
  <c r="S398" i="2"/>
  <c r="V398" i="2"/>
  <c r="W398" i="2"/>
  <c r="X398" i="2"/>
  <c r="Y398" i="2"/>
  <c r="Z398" i="2"/>
  <c r="AB398" i="2"/>
  <c r="AC398" i="2"/>
  <c r="R399" i="2"/>
  <c r="S399" i="2"/>
  <c r="V399" i="2"/>
  <c r="W399" i="2"/>
  <c r="X399" i="2"/>
  <c r="Y399" i="2"/>
  <c r="Z399" i="2"/>
  <c r="AB399" i="2"/>
  <c r="AC399" i="2"/>
  <c r="R400" i="2"/>
  <c r="S400" i="2"/>
  <c r="V400" i="2"/>
  <c r="W400" i="2"/>
  <c r="X400" i="2"/>
  <c r="Y400" i="2"/>
  <c r="Z400" i="2"/>
  <c r="AB400" i="2"/>
  <c r="AC400" i="2"/>
  <c r="R401" i="2"/>
  <c r="S401" i="2"/>
  <c r="V401" i="2"/>
  <c r="W401" i="2"/>
  <c r="X401" i="2"/>
  <c r="Y401" i="2"/>
  <c r="Z401" i="2"/>
  <c r="AB401" i="2"/>
  <c r="AC401" i="2"/>
  <c r="R402" i="2"/>
  <c r="S402" i="2"/>
  <c r="V402" i="2"/>
  <c r="W402" i="2"/>
  <c r="X402" i="2"/>
  <c r="Y402" i="2"/>
  <c r="Z402" i="2"/>
  <c r="AB402" i="2"/>
  <c r="AC402" i="2"/>
  <c r="R403" i="2"/>
  <c r="S403" i="2"/>
  <c r="V403" i="2"/>
  <c r="W403" i="2"/>
  <c r="X403" i="2"/>
  <c r="Y403" i="2"/>
  <c r="Z403" i="2"/>
  <c r="AB403" i="2"/>
  <c r="AC403" i="2"/>
  <c r="R404" i="2"/>
  <c r="S404" i="2"/>
  <c r="V404" i="2"/>
  <c r="W404" i="2"/>
  <c r="X404" i="2"/>
  <c r="Y404" i="2"/>
  <c r="Z404" i="2"/>
  <c r="AB404" i="2"/>
  <c r="AC404" i="2"/>
  <c r="R405" i="2"/>
  <c r="S405" i="2"/>
  <c r="V405" i="2"/>
  <c r="W405" i="2"/>
  <c r="X405" i="2"/>
  <c r="Y405" i="2"/>
  <c r="Z405" i="2"/>
  <c r="AB405" i="2"/>
  <c r="AC405" i="2"/>
  <c r="R406" i="2"/>
  <c r="S406" i="2"/>
  <c r="V406" i="2"/>
  <c r="W406" i="2"/>
  <c r="X406" i="2"/>
  <c r="Y406" i="2"/>
  <c r="Z406" i="2"/>
  <c r="AB406" i="2"/>
  <c r="AC406" i="2"/>
  <c r="F396" i="2"/>
  <c r="AD396" i="2" s="1"/>
  <c r="H396" i="2"/>
  <c r="K396" i="2"/>
  <c r="L396" i="2"/>
  <c r="M396" i="2"/>
  <c r="N396" i="2"/>
  <c r="O396" i="2"/>
  <c r="P396" i="2"/>
  <c r="Q396" i="2"/>
  <c r="E396" i="2" s="1"/>
  <c r="F397" i="2"/>
  <c r="AD397" i="2" s="1"/>
  <c r="H397" i="2"/>
  <c r="K397" i="2"/>
  <c r="L397" i="2"/>
  <c r="M397" i="2"/>
  <c r="N397" i="2"/>
  <c r="O397" i="2"/>
  <c r="P397" i="2"/>
  <c r="Q397" i="2"/>
  <c r="E397" i="2" s="1"/>
  <c r="F398" i="2"/>
  <c r="AD398" i="2" s="1"/>
  <c r="H398" i="2"/>
  <c r="K398" i="2"/>
  <c r="L398" i="2"/>
  <c r="M398" i="2"/>
  <c r="N398" i="2"/>
  <c r="O398" i="2"/>
  <c r="P398" i="2"/>
  <c r="Q398" i="2"/>
  <c r="E398" i="2" s="1"/>
  <c r="F399" i="2"/>
  <c r="AD399" i="2" s="1"/>
  <c r="H399" i="2"/>
  <c r="K399" i="2"/>
  <c r="L399" i="2"/>
  <c r="M399" i="2"/>
  <c r="N399" i="2"/>
  <c r="O399" i="2"/>
  <c r="P399" i="2"/>
  <c r="Q399" i="2"/>
  <c r="E399" i="2" s="1"/>
  <c r="F400" i="2"/>
  <c r="AD400" i="2" s="1"/>
  <c r="H400" i="2"/>
  <c r="K400" i="2"/>
  <c r="L400" i="2"/>
  <c r="M400" i="2"/>
  <c r="N400" i="2"/>
  <c r="O400" i="2"/>
  <c r="P400" i="2"/>
  <c r="Q400" i="2"/>
  <c r="E400" i="2" s="1"/>
  <c r="F401" i="2"/>
  <c r="AD401" i="2" s="1"/>
  <c r="H401" i="2"/>
  <c r="K401" i="2"/>
  <c r="L401" i="2"/>
  <c r="M401" i="2"/>
  <c r="N401" i="2"/>
  <c r="O401" i="2"/>
  <c r="P401" i="2"/>
  <c r="Q401" i="2"/>
  <c r="E401" i="2" s="1"/>
  <c r="F402" i="2"/>
  <c r="AD402" i="2" s="1"/>
  <c r="H402" i="2"/>
  <c r="K402" i="2"/>
  <c r="L402" i="2"/>
  <c r="M402" i="2"/>
  <c r="N402" i="2"/>
  <c r="O402" i="2"/>
  <c r="P402" i="2"/>
  <c r="Q402" i="2"/>
  <c r="E402" i="2" s="1"/>
  <c r="F403" i="2"/>
  <c r="AD403" i="2" s="1"/>
  <c r="H403" i="2"/>
  <c r="K403" i="2"/>
  <c r="L403" i="2"/>
  <c r="M403" i="2"/>
  <c r="N403" i="2"/>
  <c r="O403" i="2"/>
  <c r="P403" i="2"/>
  <c r="Q403" i="2"/>
  <c r="E403" i="2" s="1"/>
  <c r="F404" i="2"/>
  <c r="AD404" i="2" s="1"/>
  <c r="H404" i="2"/>
  <c r="K404" i="2"/>
  <c r="L404" i="2"/>
  <c r="M404" i="2"/>
  <c r="N404" i="2"/>
  <c r="O404" i="2"/>
  <c r="P404" i="2"/>
  <c r="Q404" i="2"/>
  <c r="E404" i="2" s="1"/>
  <c r="F405" i="2"/>
  <c r="AD405" i="2" s="1"/>
  <c r="H405" i="2"/>
  <c r="K405" i="2"/>
  <c r="L405" i="2"/>
  <c r="M405" i="2"/>
  <c r="N405" i="2"/>
  <c r="O405" i="2"/>
  <c r="P405" i="2"/>
  <c r="Q405" i="2"/>
  <c r="E405" i="2" s="1"/>
  <c r="F406" i="2"/>
  <c r="AD406" i="2" s="1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X406" i="1"/>
  <c r="AB406" i="1"/>
  <c r="X405" i="1"/>
  <c r="AB405" i="1"/>
  <c r="R396" i="1"/>
  <c r="S396" i="1"/>
  <c r="V396" i="1"/>
  <c r="W396" i="1"/>
  <c r="X396" i="1"/>
  <c r="Y396" i="1"/>
  <c r="Z396" i="1"/>
  <c r="AA396" i="1"/>
  <c r="AB396" i="1"/>
  <c r="AC396" i="1"/>
  <c r="R397" i="1"/>
  <c r="S397" i="1"/>
  <c r="V397" i="1"/>
  <c r="W397" i="1"/>
  <c r="X397" i="1"/>
  <c r="Y397" i="1"/>
  <c r="Z397" i="1"/>
  <c r="AA397" i="1"/>
  <c r="AB397" i="1"/>
  <c r="AC397" i="1"/>
  <c r="R398" i="1"/>
  <c r="S398" i="1"/>
  <c r="V398" i="1"/>
  <c r="W398" i="1"/>
  <c r="X398" i="1"/>
  <c r="Y398" i="1"/>
  <c r="Z398" i="1"/>
  <c r="AA398" i="1"/>
  <c r="AB398" i="1"/>
  <c r="AC398" i="1"/>
  <c r="R399" i="1"/>
  <c r="S399" i="1"/>
  <c r="V399" i="1"/>
  <c r="W399" i="1"/>
  <c r="X399" i="1"/>
  <c r="Y399" i="1"/>
  <c r="Z399" i="1"/>
  <c r="AA399" i="1"/>
  <c r="AB399" i="1"/>
  <c r="AC399" i="1"/>
  <c r="R400" i="1"/>
  <c r="S400" i="1"/>
  <c r="V400" i="1"/>
  <c r="W400" i="1"/>
  <c r="X400" i="1"/>
  <c r="Y400" i="1"/>
  <c r="Z400" i="1"/>
  <c r="AA400" i="1"/>
  <c r="AB400" i="1"/>
  <c r="AC400" i="1"/>
  <c r="R401" i="1"/>
  <c r="S401" i="1"/>
  <c r="V401" i="1"/>
  <c r="W401" i="1"/>
  <c r="X401" i="1"/>
  <c r="Y401" i="1"/>
  <c r="Z401" i="1"/>
  <c r="AA401" i="1"/>
  <c r="AB401" i="1"/>
  <c r="AC401" i="1"/>
  <c r="R402" i="1"/>
  <c r="S402" i="1"/>
  <c r="V402" i="1"/>
  <c r="W402" i="1"/>
  <c r="X402" i="1"/>
  <c r="Y402" i="1"/>
  <c r="Z402" i="1"/>
  <c r="AA402" i="1"/>
  <c r="AB402" i="1"/>
  <c r="AC402" i="1"/>
  <c r="R403" i="1"/>
  <c r="S403" i="1"/>
  <c r="V403" i="1"/>
  <c r="W403" i="1"/>
  <c r="X403" i="1"/>
  <c r="Y403" i="1"/>
  <c r="Z403" i="1"/>
  <c r="AA403" i="1"/>
  <c r="AB403" i="1"/>
  <c r="AC403" i="1"/>
  <c r="R404" i="1"/>
  <c r="R405" i="1" s="1"/>
  <c r="S405" i="1" s="1"/>
  <c r="S404" i="1"/>
  <c r="V404" i="1"/>
  <c r="V405" i="1" s="1"/>
  <c r="V406" i="1" s="1"/>
  <c r="W404" i="1"/>
  <c r="X404" i="1"/>
  <c r="Y404" i="1"/>
  <c r="Z404" i="1"/>
  <c r="AA404" i="1"/>
  <c r="AB404" i="1"/>
  <c r="AC404" i="1"/>
  <c r="F396" i="1"/>
  <c r="AD396" i="1" s="1"/>
  <c r="H396" i="1"/>
  <c r="K396" i="1"/>
  <c r="L396" i="1"/>
  <c r="M396" i="1"/>
  <c r="N396" i="1"/>
  <c r="O396" i="1"/>
  <c r="P396" i="1"/>
  <c r="Q396" i="1"/>
  <c r="E396" i="1" s="1"/>
  <c r="F397" i="1"/>
  <c r="AD397" i="1" s="1"/>
  <c r="H397" i="1"/>
  <c r="K397" i="1"/>
  <c r="L397" i="1"/>
  <c r="M397" i="1"/>
  <c r="N397" i="1"/>
  <c r="O397" i="1"/>
  <c r="P397" i="1"/>
  <c r="Q397" i="1"/>
  <c r="E397" i="1" s="1"/>
  <c r="F398" i="1"/>
  <c r="AD398" i="1" s="1"/>
  <c r="H398" i="1"/>
  <c r="K398" i="1"/>
  <c r="L398" i="1"/>
  <c r="M398" i="1"/>
  <c r="N398" i="1"/>
  <c r="O398" i="1"/>
  <c r="P398" i="1"/>
  <c r="Q398" i="1"/>
  <c r="E398" i="1" s="1"/>
  <c r="F399" i="1"/>
  <c r="AD399" i="1" s="1"/>
  <c r="H399" i="1"/>
  <c r="K399" i="1"/>
  <c r="L399" i="1"/>
  <c r="M399" i="1"/>
  <c r="N399" i="1"/>
  <c r="O399" i="1"/>
  <c r="P399" i="1"/>
  <c r="Q399" i="1"/>
  <c r="E399" i="1" s="1"/>
  <c r="F400" i="1"/>
  <c r="AD400" i="1" s="1"/>
  <c r="H400" i="1"/>
  <c r="K400" i="1"/>
  <c r="L400" i="1"/>
  <c r="M400" i="1"/>
  <c r="N400" i="1"/>
  <c r="O400" i="1"/>
  <c r="P400" i="1"/>
  <c r="Q400" i="1"/>
  <c r="E400" i="1" s="1"/>
  <c r="F401" i="1"/>
  <c r="AD401" i="1" s="1"/>
  <c r="H401" i="1"/>
  <c r="K401" i="1"/>
  <c r="L401" i="1"/>
  <c r="M401" i="1"/>
  <c r="N401" i="1"/>
  <c r="O401" i="1"/>
  <c r="P401" i="1"/>
  <c r="Q401" i="1"/>
  <c r="E401" i="1" s="1"/>
  <c r="F402" i="1"/>
  <c r="AD402" i="1" s="1"/>
  <c r="H402" i="1"/>
  <c r="K402" i="1"/>
  <c r="L402" i="1"/>
  <c r="M402" i="1"/>
  <c r="N402" i="1"/>
  <c r="O402" i="1"/>
  <c r="P402" i="1"/>
  <c r="Q402" i="1"/>
  <c r="E402" i="1" s="1"/>
  <c r="F403" i="1"/>
  <c r="AD403" i="1" s="1"/>
  <c r="H403" i="1"/>
  <c r="K403" i="1"/>
  <c r="L403" i="1"/>
  <c r="M403" i="1"/>
  <c r="N403" i="1"/>
  <c r="O403" i="1"/>
  <c r="P403" i="1"/>
  <c r="Q403" i="1"/>
  <c r="E403" i="1" s="1"/>
  <c r="F404" i="1"/>
  <c r="AD404" i="1" s="1"/>
  <c r="H404" i="1"/>
  <c r="K404" i="1"/>
  <c r="L404" i="1"/>
  <c r="M404" i="1"/>
  <c r="N404" i="1"/>
  <c r="O404" i="1"/>
  <c r="P404" i="1"/>
  <c r="Q404" i="1"/>
  <c r="E404" i="1" s="1"/>
  <c r="F405" i="1"/>
  <c r="AD405" i="1" s="1"/>
  <c r="H405" i="1"/>
  <c r="K405" i="1"/>
  <c r="L405" i="1"/>
  <c r="M405" i="1"/>
  <c r="N405" i="1"/>
  <c r="O405" i="1"/>
  <c r="P405" i="1"/>
  <c r="Q405" i="1"/>
  <c r="E405" i="1" s="1"/>
  <c r="R406" i="1" l="1"/>
  <c r="S406" i="1" s="1"/>
  <c r="W405" i="1"/>
  <c r="AA405" i="1"/>
  <c r="M45" i="6"/>
  <c r="N45" i="6"/>
  <c r="O45" i="6"/>
  <c r="W406" i="1" l="1"/>
  <c r="AA406" i="1"/>
  <c r="Y405" i="1"/>
  <c r="Z405" i="1"/>
  <c r="AC405" i="1" s="1"/>
  <c r="S3" i="10"/>
  <c r="N3" i="10"/>
  <c r="I3" i="10"/>
  <c r="Y406" i="1" l="1"/>
  <c r="Z406" i="1"/>
  <c r="AC406" i="1" s="1"/>
  <c r="AB391" i="2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S395" i="2" s="1"/>
  <c r="W395" i="2" s="1"/>
  <c r="Y393" i="2"/>
  <c r="Z393" i="2"/>
  <c r="AC393" i="2" s="1"/>
  <c r="V359" i="1"/>
  <c r="S338" i="1"/>
  <c r="R339" i="1"/>
  <c r="Y395" i="2" l="1"/>
  <c r="Z395" i="2"/>
  <c r="AC395" i="2" s="1"/>
  <c r="Y394" i="2"/>
  <c r="Z394" i="2"/>
  <c r="AC394" i="2" s="1"/>
  <c r="V360" i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Y362" i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AA393" i="1"/>
  <c r="W393" i="1"/>
  <c r="S395" i="1" l="1"/>
  <c r="Y393" i="1"/>
  <c r="Z393" i="1"/>
  <c r="AC393" i="1" s="1"/>
  <c r="AA395" i="1"/>
  <c r="W395" i="1"/>
  <c r="AA394" i="1"/>
  <c r="W394" i="1"/>
  <c r="Y394" i="1" l="1"/>
  <c r="Z394" i="1"/>
  <c r="AC394" i="1" s="1"/>
  <c r="Y395" i="1"/>
  <c r="Z395" i="1"/>
  <c r="AC3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<sst xmlns="http://schemas.openxmlformats.org/spreadsheetml/2006/main" count="3479" uniqueCount="1697">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</sst>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8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0" fontId="9" fillId="3" borderId="0" xfId="0" applyFont="1" applyFill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06"/>
  <sheetViews>
    <sheetView zoomScale="80" zoomScaleNormal="80"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H405" sqref="H40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ROUND(SUM(H2:H19876),2)&amp;"盈利"</f>
        <v>11317.35盈利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TEXT(ROUND(SUM(H2:H19876)/SUM(M2:M19876)*365,4),"0.00%" &amp;  " 
年化")</f>
        <v>32.23%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1" t="s">
        <v>236</v>
      </c>
      <c r="B205" s="222">
        <v>135</v>
      </c>
      <c r="C205" s="223">
        <v>96.72</v>
      </c>
      <c r="D205" s="224">
        <v>1.3940999999999999</v>
      </c>
      <c r="E205" s="225">
        <v>0.22000000000000003</v>
      </c>
      <c r="F205" s="226">
        <v>0.21296296296296297</v>
      </c>
      <c r="G205" s="227">
        <v>163.75</v>
      </c>
      <c r="H205" s="228">
        <v>28.75</v>
      </c>
      <c r="I205" s="222" t="s">
        <v>1640</v>
      </c>
      <c r="J205" s="229" t="s">
        <v>1660</v>
      </c>
      <c r="K205" s="230">
        <v>43774</v>
      </c>
      <c r="L205" s="230">
        <v>44060</v>
      </c>
      <c r="M205" s="231">
        <v>38745</v>
      </c>
      <c r="N205" s="232">
        <v>0.27084139889017939</v>
      </c>
      <c r="O205" s="233">
        <v>134.83735199999998</v>
      </c>
      <c r="P205" s="233">
        <v>0.16264800000001856</v>
      </c>
      <c r="Q205" s="234">
        <v>0.9</v>
      </c>
      <c r="R205" s="235">
        <v>18687.739999999998</v>
      </c>
      <c r="S205" s="236">
        <v>26052.578333999994</v>
      </c>
      <c r="T205" s="236">
        <v>331.02</v>
      </c>
      <c r="U205" s="236">
        <v>459.16</v>
      </c>
      <c r="V205" s="237">
        <v>5030.2</v>
      </c>
      <c r="W205" s="237">
        <v>31082.778333999995</v>
      </c>
      <c r="X205" s="238">
        <v>27990</v>
      </c>
      <c r="Y205" s="235">
        <v>3092.7783339999951</v>
      </c>
      <c r="Z205" s="239">
        <v>0.1104958318685243</v>
      </c>
      <c r="AA205" s="239">
        <v>0.13470406249183342</v>
      </c>
      <c r="AB205" s="239">
        <v>0.1371139270096462</v>
      </c>
      <c r="AC205" s="239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2020-09-01</v>
      </c>
      <c r="M235" s="18">
        <f ca="1">(L235-K235+1)*B235</f>
        <v>35100</v>
      </c>
      <c r="N235" s="19">
        <f ca="1">H235/M235*365</f>
        <v>0.26754603988603981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40" t="s">
        <v>1030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2020-09-01</v>
      </c>
      <c r="M236" s="18">
        <f ca="1">(L236-K236+1)*B236</f>
        <v>34965</v>
      </c>
      <c r="N236" s="19">
        <f ca="1">H236/M236*365</f>
        <v>0.27207819247819226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40" t="s">
        <v>1030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2020-09-01</v>
      </c>
      <c r="M237" s="18">
        <f ca="1">(L237-K237+1)*B237</f>
        <v>34830</v>
      </c>
      <c r="N237" s="19">
        <f ca="1">H237/M237*365</f>
        <v>0.27576729830605795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40" t="s">
        <v>1030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2020-09-01</v>
      </c>
      <c r="M238" s="18">
        <f ca="1">(L238-K238+1)*B238</f>
        <v>34695</v>
      </c>
      <c r="N238" s="19">
        <f ca="1">H238/M238*365</f>
        <v>0.28054302925493574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40" t="s">
        <v>1030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2020-09-01</v>
      </c>
      <c r="M242" s="18">
        <f t="shared" ref="M242:M261" ca="1" si="9">(L242-K242+1)*B242</f>
        <v>33885</v>
      </c>
      <c r="N242" s="19">
        <f t="shared" ref="N242:N261" ca="1" si="10">H242/M242*365</f>
        <v>0.28363855393241849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40" t="s">
        <v>1030</v>
      </c>
      <c r="J243" s="33" t="s">
        <v>280</v>
      </c>
      <c r="K243" s="34">
        <f t="shared" si="7"/>
        <v>43826</v>
      </c>
      <c r="L243" s="34" t="str">
        <f t="shared" ca="1" si="8"/>
        <v>2020-09-01</v>
      </c>
      <c r="M243" s="18">
        <f t="shared" ca="1" si="9"/>
        <v>33750</v>
      </c>
      <c r="N243" s="19">
        <f t="shared" ca="1" si="10"/>
        <v>0.28622315851851837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2020-09-01</v>
      </c>
      <c r="M244" s="18">
        <f t="shared" ca="1" si="9"/>
        <v>33345</v>
      </c>
      <c r="N244" s="19">
        <f t="shared" ca="1" si="10"/>
        <v>0.26511620932673563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2020-09-01</v>
      </c>
      <c r="M245" s="18">
        <f t="shared" ca="1" si="9"/>
        <v>33210</v>
      </c>
      <c r="N245" s="19">
        <f t="shared" ca="1" si="10"/>
        <v>0.26029940379403804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2020-09-01</v>
      </c>
      <c r="M246" s="18">
        <f t="shared" ca="1" si="9"/>
        <v>32940</v>
      </c>
      <c r="N246" s="19">
        <f t="shared" ca="1" si="10"/>
        <v>0.24014739526411663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2020-09-01</v>
      </c>
      <c r="M247" s="18">
        <f t="shared" ca="1" si="9"/>
        <v>32805</v>
      </c>
      <c r="N247" s="19">
        <f t="shared" ca="1" si="10"/>
        <v>0.24393282121627799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2020-09-01</v>
      </c>
      <c r="M248" s="18">
        <f t="shared" ca="1" si="9"/>
        <v>32400</v>
      </c>
      <c r="N248" s="19">
        <f t="shared" ca="1" si="10"/>
        <v>0.25321266666666653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2020-09-01</v>
      </c>
      <c r="M249" s="18">
        <f t="shared" ca="1" si="9"/>
        <v>32265</v>
      </c>
      <c r="N249" s="19">
        <f t="shared" ca="1" si="10"/>
        <v>0.24175862389586239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2020-09-01</v>
      </c>
      <c r="M250" s="18">
        <f t="shared" ca="1" si="9"/>
        <v>32130</v>
      </c>
      <c r="N250" s="19">
        <f t="shared" ca="1" si="10"/>
        <v>0.26219473389355713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2020-09-01</v>
      </c>
      <c r="M251" s="18">
        <f t="shared" ca="1" si="9"/>
        <v>31995</v>
      </c>
      <c r="N251" s="19">
        <f t="shared" ca="1" si="10"/>
        <v>0.24207799343647429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2020-09-01</v>
      </c>
      <c r="M252" s="18">
        <f t="shared" ca="1" si="9"/>
        <v>31860</v>
      </c>
      <c r="N252" s="19">
        <f t="shared" ca="1" si="10"/>
        <v>0.24329575643440038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2020-09-01</v>
      </c>
      <c r="M253" s="18">
        <f t="shared" ca="1" si="9"/>
        <v>31455</v>
      </c>
      <c r="N253" s="19">
        <f t="shared" ca="1" si="10"/>
        <v>0.22989743443013821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2020-09-01</v>
      </c>
      <c r="M254" s="18">
        <f t="shared" ca="1" si="9"/>
        <v>31320</v>
      </c>
      <c r="N254" s="19">
        <f t="shared" ca="1" si="10"/>
        <v>0.23635731162196669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2020-09-01</v>
      </c>
      <c r="M255" s="18">
        <f t="shared" ca="1" si="9"/>
        <v>31185</v>
      </c>
      <c r="N255" s="19">
        <f t="shared" ca="1" si="10"/>
        <v>0.24699257976591318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2020-09-01</v>
      </c>
      <c r="M256" s="18">
        <f t="shared" ca="1" si="9"/>
        <v>31050</v>
      </c>
      <c r="N256" s="19">
        <f t="shared" ca="1" si="10"/>
        <v>0.25456804508856684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2020-09-01</v>
      </c>
      <c r="M257" s="18">
        <f t="shared" ca="1" si="9"/>
        <v>30915</v>
      </c>
      <c r="N257" s="19">
        <f t="shared" ca="1" si="10"/>
        <v>0.25330515930777908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2020-09-01</v>
      </c>
      <c r="M258" s="18">
        <f t="shared" ca="1" si="9"/>
        <v>30510</v>
      </c>
      <c r="N258" s="19">
        <f t="shared" ca="1" si="10"/>
        <v>0.24303329400196658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2020-09-01</v>
      </c>
      <c r="M259" s="18">
        <f t="shared" ca="1" si="9"/>
        <v>30375</v>
      </c>
      <c r="N259" s="19">
        <f t="shared" ca="1" si="10"/>
        <v>0.27452422057613185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2020-09-01</v>
      </c>
      <c r="M260" s="18">
        <f t="shared" ca="1" si="9"/>
        <v>30240</v>
      </c>
      <c r="N260" s="19">
        <f t="shared" ca="1" si="10"/>
        <v>0.26806256613756607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40" t="s">
        <v>1030</v>
      </c>
      <c r="J261" s="33" t="s">
        <v>316</v>
      </c>
      <c r="K261" s="34">
        <f t="shared" si="7"/>
        <v>43853</v>
      </c>
      <c r="L261" s="34" t="str">
        <f t="shared" ca="1" si="8"/>
        <v>2020-09-01</v>
      </c>
      <c r="M261" s="18">
        <f t="shared" ca="1" si="9"/>
        <v>30105</v>
      </c>
      <c r="N261" s="19">
        <f t="shared" ca="1" si="10"/>
        <v>0.3259580335492443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2020-09-01</v>
      </c>
      <c r="M272" s="18">
        <f t="shared" ref="M272:M280" ca="1" si="29">(L272-K272+1)*B272</f>
        <v>26730</v>
      </c>
      <c r="N272" s="19">
        <f t="shared" ref="N272:N280" ca="1" si="30">H272/M272*365</f>
        <v>0.32683517396184059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2020-09-01</v>
      </c>
      <c r="M273" s="18">
        <f t="shared" ca="1" si="29"/>
        <v>26595</v>
      </c>
      <c r="N273" s="19">
        <f t="shared" ca="1" si="30"/>
        <v>0.33815510434292134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2020-09-01</v>
      </c>
      <c r="M274" s="18">
        <f t="shared" ca="1" si="29"/>
        <v>26460</v>
      </c>
      <c r="N274" s="19">
        <f t="shared" ca="1" si="30"/>
        <v>0.34311710506424786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2020-09-01</v>
      </c>
      <c r="M275" s="18">
        <f t="shared" ca="1" si="29"/>
        <v>26325</v>
      </c>
      <c r="N275" s="19">
        <f t="shared" ca="1" si="30"/>
        <v>0.29747118708452003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2020-09-01</v>
      </c>
      <c r="M276" s="18">
        <f t="shared" ca="1" si="29"/>
        <v>26190</v>
      </c>
      <c r="N276" s="19">
        <f t="shared" ca="1" si="30"/>
        <v>0.2962016113020236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2020-09-01</v>
      </c>
      <c r="M277" s="18">
        <f t="shared" ca="1" si="29"/>
        <v>25785</v>
      </c>
      <c r="N277" s="19">
        <f t="shared" ca="1" si="30"/>
        <v>0.31034385107620704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2020-09-01</v>
      </c>
      <c r="M278" s="18">
        <f t="shared" ca="1" si="29"/>
        <v>25650</v>
      </c>
      <c r="N278" s="19">
        <f t="shared" ca="1" si="30"/>
        <v>0.31722413255360615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2020-09-01</v>
      </c>
      <c r="M279" s="18">
        <f t="shared" ca="1" si="29"/>
        <v>25515</v>
      </c>
      <c r="N279" s="19">
        <f t="shared" ca="1" si="30"/>
        <v>0.34527583774250448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2020-09-01</v>
      </c>
      <c r="M280" s="18">
        <f t="shared" ca="1" si="29"/>
        <v>25380</v>
      </c>
      <c r="N280" s="19">
        <f t="shared" ca="1" si="30"/>
        <v>0.34084557131599663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2020-09-01</v>
      </c>
      <c r="M282" s="18">
        <f t="shared" ref="M282:M289" ca="1" si="49">(L282-K282+1)*B282</f>
        <v>24840</v>
      </c>
      <c r="N282" s="19">
        <f t="shared" ref="N282:N289" ca="1" si="50">H282/M282*365</f>
        <v>0.35687478260869548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2020-09-01</v>
      </c>
      <c r="M283" s="18">
        <f t="shared" ca="1" si="49"/>
        <v>24705</v>
      </c>
      <c r="N283" s="19">
        <f t="shared" ca="1" si="50"/>
        <v>0.34619640558591364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2020-09-01</v>
      </c>
      <c r="M284" s="18">
        <f t="shared" ca="1" si="49"/>
        <v>24570</v>
      </c>
      <c r="N284" s="19">
        <f t="shared" ca="1" si="50"/>
        <v>0.33540068376068366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2020-09-01</v>
      </c>
      <c r="M285" s="18">
        <f t="shared" ca="1" si="49"/>
        <v>24435</v>
      </c>
      <c r="N285" s="19">
        <f t="shared" ca="1" si="50"/>
        <v>0.28843469613259648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2020-09-01</v>
      </c>
      <c r="M286" s="18">
        <f t="shared" ca="1" si="49"/>
        <v>24300</v>
      </c>
      <c r="N286" s="19">
        <f t="shared" ca="1" si="50"/>
        <v>0.32628837037037028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40" t="s">
        <v>1030</v>
      </c>
      <c r="J287" s="33" t="s">
        <v>845</v>
      </c>
      <c r="K287" s="34">
        <f t="shared" si="47"/>
        <v>43899</v>
      </c>
      <c r="L287" s="34" t="str">
        <f t="shared" ca="1" si="48"/>
        <v>2020-09-01</v>
      </c>
      <c r="M287" s="18">
        <f t="shared" ca="1" si="49"/>
        <v>23895</v>
      </c>
      <c r="N287" s="19">
        <f t="shared" ca="1" si="50"/>
        <v>0.41015826741996214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2020-09-01</v>
      </c>
      <c r="M288" s="18">
        <f t="shared" ca="1" si="49"/>
        <v>23760</v>
      </c>
      <c r="N288" s="19">
        <f t="shared" ca="1" si="50"/>
        <v>0.36357010942760953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2020-09-01</v>
      </c>
      <c r="M289" s="18">
        <f t="shared" ca="1" si="49"/>
        <v>23625</v>
      </c>
      <c r="N289" s="19">
        <f t="shared" ca="1" si="50"/>
        <v>0.39672016084656098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40" t="s">
        <v>1030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2020-09-01</v>
      </c>
      <c r="M308" s="18">
        <f ca="1">(L308-K308+1)*B308</f>
        <v>35280</v>
      </c>
      <c r="N308" s="19">
        <f ca="1">H308/M308*365</f>
        <v>0.6561624036281174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40" t="s">
        <v>1030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2020-09-01</v>
      </c>
      <c r="M309" s="18">
        <f ca="1">(L309-K309+1)*B309</f>
        <v>35040</v>
      </c>
      <c r="N309" s="19">
        <f ca="1">H309/M309*365</f>
        <v>0.65053083333333339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40" t="s">
        <v>1030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2020-09-01</v>
      </c>
      <c r="M310" s="18">
        <f ca="1">(L310-K310+1)*B310</f>
        <v>34800</v>
      </c>
      <c r="N310" s="19">
        <f ca="1">H310/M310*365</f>
        <v>0.67382649999999999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2020-09-01</v>
      </c>
      <c r="M313" s="18">
        <f t="shared" ref="M313:M323" ca="1" si="69">(L313-K313+1)*B313</f>
        <v>33600</v>
      </c>
      <c r="N313" s="19">
        <f t="shared" ref="N313:N323" ca="1" si="70">H313/M313*365</f>
        <v>0.67604387500000029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2020-09-01</v>
      </c>
      <c r="M314" s="18">
        <f t="shared" ca="1" si="69"/>
        <v>33360</v>
      </c>
      <c r="N314" s="19">
        <f t="shared" ca="1" si="70"/>
        <v>0.67595636690647465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2020-09-01</v>
      </c>
      <c r="M315" s="18">
        <f t="shared" ca="1" si="69"/>
        <v>33120</v>
      </c>
      <c r="N315" s="19">
        <f t="shared" ca="1" si="70"/>
        <v>0.65093253623188374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2020-09-01</v>
      </c>
      <c r="M316" s="18">
        <f t="shared" ca="1" si="69"/>
        <v>32400</v>
      </c>
      <c r="N316" s="19">
        <f t="shared" ca="1" si="70"/>
        <v>0.65274752469135799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2020-09-01</v>
      </c>
      <c r="M317" s="18">
        <f t="shared" ca="1" si="69"/>
        <v>32160</v>
      </c>
      <c r="N317" s="19">
        <f t="shared" ca="1" si="70"/>
        <v>0.69604274253731324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2020-09-01</v>
      </c>
      <c r="M318" s="18">
        <f t="shared" ca="1" si="69"/>
        <v>31920</v>
      </c>
      <c r="N318" s="19">
        <f t="shared" ca="1" si="70"/>
        <v>0.67463709273182959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2020-09-01</v>
      </c>
      <c r="M319" s="18">
        <f t="shared" ca="1" si="69"/>
        <v>31680</v>
      </c>
      <c r="N319" s="19">
        <f t="shared" ca="1" si="70"/>
        <v>0.68766506944444461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2020-09-01</v>
      </c>
      <c r="M320" s="18">
        <f t="shared" ca="1" si="69"/>
        <v>31440</v>
      </c>
      <c r="N320" s="19">
        <f t="shared" ca="1" si="70"/>
        <v>0.72112762086513948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2020-09-01</v>
      </c>
      <c r="M321" s="18">
        <f t="shared" ca="1" si="69"/>
        <v>30720</v>
      </c>
      <c r="N321" s="19">
        <f t="shared" ca="1" si="70"/>
        <v>0.71453122395833324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2020-09-01</v>
      </c>
      <c r="M322" s="18">
        <f t="shared" ca="1" si="69"/>
        <v>30480</v>
      </c>
      <c r="N322" s="19">
        <f t="shared" ca="1" si="70"/>
        <v>0.69707671259842552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2020-09-01</v>
      </c>
      <c r="M323" s="18">
        <f t="shared" ca="1" si="69"/>
        <v>30240</v>
      </c>
      <c r="N323" s="19">
        <f t="shared" ca="1" si="70"/>
        <v>0.6862231746031745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2020-09-01</v>
      </c>
      <c r="M338" s="18">
        <f ca="1">(L338-K338+1)*B338</f>
        <v>24000</v>
      </c>
      <c r="N338" s="19">
        <f ca="1">H338/M338*365</f>
        <v>0.89650265833333354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2020-09-01</v>
      </c>
      <c r="M339" s="18">
        <f ca="1">(L339-K339+1)*B339</f>
        <v>23760</v>
      </c>
      <c r="N339" s="19">
        <f ca="1">H339/M339*365</f>
        <v>0.85689710437710376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2020-09-01</v>
      </c>
      <c r="M341" s="18">
        <f t="shared" ref="M341:M370" ca="1" si="89">(L341-K341+1)*B341</f>
        <v>23280</v>
      </c>
      <c r="N341" s="19">
        <f t="shared" ref="N341:N370" ca="1" si="90">H341/M341*365</f>
        <v>0.89085713058419203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2020-09-01</v>
      </c>
      <c r="M342" s="18">
        <f t="shared" ca="1" si="89"/>
        <v>23040</v>
      </c>
      <c r="N342" s="19">
        <f t="shared" ca="1" si="90"/>
        <v>0.88579923611111111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40" t="s">
        <v>1030</v>
      </c>
      <c r="J344" s="33" t="s">
        <v>986</v>
      </c>
      <c r="K344" s="34">
        <f t="shared" si="87"/>
        <v>43984</v>
      </c>
      <c r="L344" s="34" t="str">
        <f t="shared" ca="1" si="88"/>
        <v>2020-09-01</v>
      </c>
      <c r="M344" s="18">
        <f t="shared" ca="1" si="89"/>
        <v>12420</v>
      </c>
      <c r="N344" s="19">
        <f t="shared" ca="1" si="90"/>
        <v>0.78615357487922743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40" t="s">
        <v>1030</v>
      </c>
      <c r="J345" s="33" t="s">
        <v>988</v>
      </c>
      <c r="K345" s="34">
        <f t="shared" si="87"/>
        <v>43985</v>
      </c>
      <c r="L345" s="34" t="str">
        <f t="shared" ca="1" si="88"/>
        <v>2020-09-01</v>
      </c>
      <c r="M345" s="18">
        <f t="shared" ca="1" si="89"/>
        <v>12285</v>
      </c>
      <c r="N345" s="19">
        <f t="shared" ca="1" si="90"/>
        <v>0.79379671143671071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40" t="s">
        <v>1030</v>
      </c>
      <c r="J346" s="33" t="s">
        <v>990</v>
      </c>
      <c r="K346" s="34">
        <f t="shared" si="87"/>
        <v>43986</v>
      </c>
      <c r="L346" s="34" t="str">
        <f t="shared" ca="1" si="88"/>
        <v>2020-09-01</v>
      </c>
      <c r="M346" s="18">
        <f t="shared" ca="1" si="89"/>
        <v>12150</v>
      </c>
      <c r="N346" s="19">
        <f t="shared" ca="1" si="90"/>
        <v>0.80362365432098815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40" t="s">
        <v>1030</v>
      </c>
      <c r="J347" s="33" t="s">
        <v>992</v>
      </c>
      <c r="K347" s="34">
        <f t="shared" si="87"/>
        <v>43987</v>
      </c>
      <c r="L347" s="34" t="str">
        <f t="shared" ca="1" si="88"/>
        <v>2020-09-01</v>
      </c>
      <c r="M347" s="18">
        <f t="shared" ca="1" si="89"/>
        <v>12015</v>
      </c>
      <c r="N347" s="19">
        <f t="shared" ca="1" si="90"/>
        <v>0.79075981689554709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2020-09-01</v>
      </c>
      <c r="M348" s="18">
        <f t="shared" ca="1" si="89"/>
        <v>11610</v>
      </c>
      <c r="N348" s="19">
        <f t="shared" ca="1" si="90"/>
        <v>0.79147216192937042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2020-09-01</v>
      </c>
      <c r="M349" s="18">
        <f t="shared" ca="1" si="89"/>
        <v>11475</v>
      </c>
      <c r="N349" s="19">
        <f t="shared" ca="1" si="90"/>
        <v>0.77146272766884472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2020-09-01</v>
      </c>
      <c r="M350" s="18">
        <f t="shared" ca="1" si="89"/>
        <v>11340</v>
      </c>
      <c r="N350" s="19">
        <f t="shared" ca="1" si="90"/>
        <v>0.78550188712522029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40" t="s">
        <v>1030</v>
      </c>
      <c r="J351" s="33" t="s">
        <v>1005</v>
      </c>
      <c r="K351" s="34">
        <f t="shared" si="87"/>
        <v>43993</v>
      </c>
      <c r="L351" s="34" t="str">
        <f t="shared" ca="1" si="88"/>
        <v>2020-09-01</v>
      </c>
      <c r="M351" s="18">
        <f t="shared" ca="1" si="89"/>
        <v>11205</v>
      </c>
      <c r="N351" s="19">
        <f t="shared" ca="1" si="90"/>
        <v>0.84464746095493071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2020-09-01</v>
      </c>
      <c r="M352" s="18">
        <f t="shared" ca="1" si="89"/>
        <v>11070</v>
      </c>
      <c r="N352" s="19">
        <f t="shared" ca="1" si="90"/>
        <v>0.85107976513098427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2020-09-01</v>
      </c>
      <c r="M354" s="18">
        <f t="shared" ca="1" si="89"/>
        <v>10530</v>
      </c>
      <c r="N354" s="19">
        <f t="shared" ca="1" si="90"/>
        <v>0.87729639126305836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2020-09-01</v>
      </c>
      <c r="M355" s="18">
        <f t="shared" ca="1" si="89"/>
        <v>10395</v>
      </c>
      <c r="N355" s="19">
        <f t="shared" ca="1" si="90"/>
        <v>0.88398189514189407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2020-09-01</v>
      </c>
      <c r="M356" s="18">
        <f t="shared" ca="1" si="89"/>
        <v>10260</v>
      </c>
      <c r="N356" s="19">
        <f t="shared" ca="1" si="90"/>
        <v>0.8574540155945416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2020-09-01</v>
      </c>
      <c r="M357" s="18">
        <f t="shared" ca="1" si="89"/>
        <v>10125</v>
      </c>
      <c r="N357" s="19">
        <f t="shared" ca="1" si="90"/>
        <v>0.79336327901234549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2020-09-01</v>
      </c>
      <c r="M358" s="18">
        <f t="shared" ca="1" si="89"/>
        <v>9720</v>
      </c>
      <c r="N358" s="19">
        <f t="shared" ca="1" si="90"/>
        <v>0.81949709876543197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2020-09-01</v>
      </c>
      <c r="M359" s="18">
        <f t="shared" ca="1" si="89"/>
        <v>9585</v>
      </c>
      <c r="N359" s="19">
        <f t="shared" ca="1" si="90"/>
        <v>0.80423380281690193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2020-09-01</v>
      </c>
      <c r="M360" s="18">
        <f t="shared" ca="1" si="89"/>
        <v>9450</v>
      </c>
      <c r="N360" s="19">
        <f t="shared" ca="1" si="90"/>
        <v>0.78270831746031688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2020-09-01</v>
      </c>
      <c r="M361" s="18">
        <f t="shared" ca="1" si="89"/>
        <v>8775</v>
      </c>
      <c r="N361" s="19">
        <f t="shared" ca="1" si="90"/>
        <v>0.88613930484330539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2020-09-01</v>
      </c>
      <c r="M362" s="18">
        <f t="shared" ca="1" si="89"/>
        <v>8640</v>
      </c>
      <c r="N362" s="19">
        <f t="shared" ca="1" si="90"/>
        <v>0.81360527777777769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2020-09-01</v>
      </c>
      <c r="M363" s="18">
        <f t="shared" ca="1" si="89"/>
        <v>8505</v>
      </c>
      <c r="N363" s="19">
        <f t="shared" ca="1" si="90"/>
        <v>0.70280503233392089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2020-09-01</v>
      </c>
      <c r="M364" s="18">
        <f t="shared" ca="1" si="89"/>
        <v>8370</v>
      </c>
      <c r="N364" s="19">
        <f t="shared" ca="1" si="90"/>
        <v>0.58404535244922395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2020-09-01</v>
      </c>
      <c r="M365" s="18">
        <f t="shared" ca="1" si="89"/>
        <v>8235</v>
      </c>
      <c r="N365" s="19">
        <f t="shared" ca="1" si="90"/>
        <v>0.4747632786885238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2020-09-01</v>
      </c>
      <c r="M366" s="18">
        <f t="shared" ca="1" si="89"/>
        <v>7830</v>
      </c>
      <c r="N366" s="19">
        <f t="shared" ca="1" si="90"/>
        <v>0.15087039591315454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2020-09-01</v>
      </c>
      <c r="M367" s="18">
        <f t="shared" ca="1" si="89"/>
        <v>6840</v>
      </c>
      <c r="N367" s="19">
        <f t="shared" ca="1" si="90"/>
        <v>0.11545739766081875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2020-09-01</v>
      </c>
      <c r="M368" s="18">
        <f t="shared" ca="1" si="89"/>
        <v>6720</v>
      </c>
      <c r="N368" s="19">
        <f t="shared" ca="1" si="90"/>
        <v>1.7383125000000318E-2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2020-09-01</v>
      </c>
      <c r="M369" s="18">
        <f t="shared" ca="1" si="89"/>
        <v>6600</v>
      </c>
      <c r="N369" s="19">
        <f t="shared" ca="1" si="90"/>
        <v>-7.0354303030303003E-2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2020-09-01</v>
      </c>
      <c r="M370" s="18">
        <f t="shared" ca="1" si="89"/>
        <v>6480</v>
      </c>
      <c r="N370" s="19">
        <f t="shared" ca="1" si="90"/>
        <v>3.1243549382716319E-2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2020-09-01</v>
      </c>
      <c r="M371" s="18">
        <f t="shared" ref="M371:M375" ca="1" si="109">(L371-K371+1)*B371</f>
        <v>6120</v>
      </c>
      <c r="N371" s="19">
        <f t="shared" ref="N371:N375" ca="1" si="110">H371/M371*365</f>
        <v>-0.11185699346405195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2020-09-01</v>
      </c>
      <c r="M372" s="18">
        <f t="shared" ca="1" si="109"/>
        <v>6000</v>
      </c>
      <c r="N372" s="19">
        <f t="shared" ca="1" si="110"/>
        <v>-5.0881000000000724E-2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2020-09-01</v>
      </c>
      <c r="M373" s="18">
        <f t="shared" ca="1" si="109"/>
        <v>5880</v>
      </c>
      <c r="N373" s="19">
        <f t="shared" ca="1" si="110"/>
        <v>1.9866428571428937E-2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2020-09-01</v>
      </c>
      <c r="M374" s="18">
        <f t="shared" ca="1" si="109"/>
        <v>5760</v>
      </c>
      <c r="N374" s="19">
        <f t="shared" ca="1" si="110"/>
        <v>0.38137684027777763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2020-09-01</v>
      </c>
      <c r="M375" s="18">
        <f t="shared" ca="1" si="109"/>
        <v>6345</v>
      </c>
      <c r="N375" s="19">
        <f t="shared" ca="1" si="110"/>
        <v>0.33465639085894416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2020-09-01</v>
      </c>
      <c r="M376" s="18">
        <f t="shared" ref="M376:M380" ca="1" si="129">(L376-K376+1)*B376</f>
        <v>5280</v>
      </c>
      <c r="N376" s="19">
        <f t="shared" ref="N376:N380" ca="1" si="130">H376/M376*365</f>
        <v>0.11828765151515208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2020-09-01</v>
      </c>
      <c r="M377" s="18">
        <f t="shared" ca="1" si="129"/>
        <v>5160</v>
      </c>
      <c r="N377" s="19">
        <f t="shared" ca="1" si="130"/>
        <v>0.100884302325581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2020-09-01</v>
      </c>
      <c r="M378" s="18">
        <f t="shared" ca="1" si="129"/>
        <v>5040</v>
      </c>
      <c r="N378" s="19">
        <f t="shared" ca="1" si="130"/>
        <v>5.352174603174624E-2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2020-09-01</v>
      </c>
      <c r="M379" s="18">
        <f t="shared" ca="1" si="129"/>
        <v>4920</v>
      </c>
      <c r="N379" s="19">
        <f t="shared" ca="1" si="130"/>
        <v>5.3583780487804711E-2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2020-09-01</v>
      </c>
      <c r="M380" s="18">
        <f t="shared" ca="1" si="129"/>
        <v>4800</v>
      </c>
      <c r="N380" s="19">
        <f t="shared" ca="1" si="130"/>
        <v>0.45255437500000051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2020-09-01</v>
      </c>
      <c r="M381" s="18">
        <f t="shared" ref="M381:M385" ca="1" si="149">(L381-K381+1)*B381</f>
        <v>4995</v>
      </c>
      <c r="N381" s="19">
        <f t="shared" ref="N381:N385" ca="1" si="150">H381/M381*365</f>
        <v>0.44102522522522591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2020-09-01</v>
      </c>
      <c r="M382" s="18">
        <f t="shared" ca="1" si="149"/>
        <v>4860</v>
      </c>
      <c r="N382" s="19">
        <f t="shared" ca="1" si="150"/>
        <v>0.36768267489711809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2020-09-01</v>
      </c>
      <c r="M383" s="18">
        <f t="shared" ca="1" si="149"/>
        <v>4200</v>
      </c>
      <c r="N383" s="19">
        <f t="shared" ca="1" si="150"/>
        <v>0.13268271428571515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2020-09-01</v>
      </c>
      <c r="M384" s="18">
        <f t="shared" ca="1" si="149"/>
        <v>4080</v>
      </c>
      <c r="N384" s="19">
        <f t="shared" ca="1" si="150"/>
        <v>0.18756348039215517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2020-09-01</v>
      </c>
      <c r="M385" s="18">
        <f t="shared" ca="1" si="149"/>
        <v>3960</v>
      </c>
      <c r="N385" s="19">
        <f t="shared" ca="1" si="150"/>
        <v>0.10210414141414131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2020-09-01</v>
      </c>
      <c r="M386" s="18">
        <f t="shared" ref="M386" ca="1" si="169">(L386-K386+1)*B386</f>
        <v>3600</v>
      </c>
      <c r="N386" s="19">
        <f t="shared" ref="N386" ca="1" si="170">H386/M386*365</f>
        <v>-7.1207444444444462E-2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2020-09-01</v>
      </c>
      <c r="M387" s="18">
        <f t="shared" ref="M387:M390" ca="1" si="189">(L387-K387+1)*B387</f>
        <v>3480</v>
      </c>
      <c r="N387" s="19">
        <f t="shared" ref="N387:N390" ca="1" si="190">H387/M387*365</f>
        <v>-8.5967988505747842E-2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2020-09-01</v>
      </c>
      <c r="M388" s="18">
        <f t="shared" ca="1" si="189"/>
        <v>3360</v>
      </c>
      <c r="N388" s="19">
        <f t="shared" ca="1" si="190"/>
        <v>-9.0858928571429867E-2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2020-09-01</v>
      </c>
      <c r="M389" s="18">
        <f t="shared" ca="1" si="189"/>
        <v>3240</v>
      </c>
      <c r="N389" s="19">
        <f t="shared" ca="1" si="190"/>
        <v>-5.2686172839507939E-2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2020-09-01</v>
      </c>
      <c r="M390" s="18">
        <f t="shared" ca="1" si="189"/>
        <v>3120</v>
      </c>
      <c r="N390" s="19">
        <f t="shared" ca="1" si="190"/>
        <v>9.430102564102498E-2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2020-09-01</v>
      </c>
      <c r="M391" s="18">
        <f t="shared" ref="M391:M395" ca="1" si="209">(L391-K391+1)*B391</f>
        <v>2760</v>
      </c>
      <c r="N391" s="19">
        <f t="shared" ref="N391:N395" ca="1" si="210">H391/M391*365</f>
        <v>4.897347826086669E-2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2020-09-01</v>
      </c>
      <c r="M392" s="18">
        <f t="shared" ca="1" si="209"/>
        <v>2640</v>
      </c>
      <c r="N392" s="19">
        <f t="shared" ca="1" si="210"/>
        <v>0.19486575757575608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2020-09-01</v>
      </c>
      <c r="M393" s="18">
        <f t="shared" ca="1" si="209"/>
        <v>2520</v>
      </c>
      <c r="N393" s="19">
        <f t="shared" ca="1" si="210"/>
        <v>0.32552206349206309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2020-09-01</v>
      </c>
      <c r="M394" s="18">
        <f t="shared" ca="1" si="209"/>
        <v>2400</v>
      </c>
      <c r="N394" s="19">
        <f t="shared" ca="1" si="210"/>
        <v>0.37493408333332984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2020-09-01</v>
      </c>
      <c r="M395" s="18">
        <f t="shared" ca="1" si="209"/>
        <v>2280</v>
      </c>
      <c r="N395" s="19">
        <f t="shared" ca="1" si="210"/>
        <v>0.11294508771929711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  <row r="396" spans="1:30">
      <c r="A396" s="31" t="s">
        <v>1663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-1.6188000000000122E-2</v>
      </c>
      <c r="H396" s="5">
        <f t="shared" ref="H396:H405" si="226">IF(G396="",$F$1*C396-B396,G396-B396)</f>
        <v>-1.9425600000000145</v>
      </c>
      <c r="I396" s="2" t="s">
        <v>66</v>
      </c>
      <c r="J396" s="33" t="s">
        <v>1664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2020-09-01</v>
      </c>
      <c r="M396" s="18">
        <f t="shared" ref="M396:M405" ca="1" si="229">(L396-K396+1)*B396</f>
        <v>1920</v>
      </c>
      <c r="N396" s="19">
        <f t="shared" ref="N396:N405" ca="1" si="230">H396/M396*365</f>
        <v>-0.36928875000000277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0.22618800000000014</v>
      </c>
    </row>
    <row r="397" spans="1:30">
      <c r="A397" s="31" t="s">
        <v>1665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-1.5629333333333287E-2</v>
      </c>
      <c r="H397" s="5">
        <f t="shared" si="226"/>
        <v>-1.8755199999999945</v>
      </c>
      <c r="I397" s="2" t="s">
        <v>66</v>
      </c>
      <c r="J397" s="33" t="s">
        <v>1666</v>
      </c>
      <c r="K397" s="34">
        <f t="shared" si="227"/>
        <v>44061</v>
      </c>
      <c r="L397" s="34" t="str">
        <f t="shared" ca="1" si="228"/>
        <v>2020-09-01</v>
      </c>
      <c r="M397" s="18">
        <f t="shared" ca="1" si="229"/>
        <v>1800</v>
      </c>
      <c r="N397" s="19">
        <f t="shared" ca="1" si="230"/>
        <v>-0.3803137777777767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0.22562933333333329</v>
      </c>
    </row>
    <row r="398" spans="1:30">
      <c r="A398" s="31" t="s">
        <v>1667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-1.8023333333334315E-3</v>
      </c>
      <c r="H398" s="5">
        <f t="shared" si="226"/>
        <v>-0.2162800000000118</v>
      </c>
      <c r="I398" s="2" t="s">
        <v>66</v>
      </c>
      <c r="J398" s="33" t="s">
        <v>1668</v>
      </c>
      <c r="K398" s="34">
        <f t="shared" si="227"/>
        <v>44062</v>
      </c>
      <c r="L398" s="34" t="str">
        <f t="shared" ca="1" si="228"/>
        <v>2020-09-01</v>
      </c>
      <c r="M398" s="18">
        <f t="shared" ca="1" si="229"/>
        <v>1680</v>
      </c>
      <c r="N398" s="19">
        <f t="shared" ca="1" si="230"/>
        <v>-4.698940476190732E-2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0.21180233333333345</v>
      </c>
    </row>
    <row r="399" spans="1:30">
      <c r="A399" s="31" t="s">
        <v>1669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1.0348666666666636E-2</v>
      </c>
      <c r="H399" s="5">
        <f t="shared" si="226"/>
        <v>1.2418399999999963</v>
      </c>
      <c r="I399" s="2" t="s">
        <v>66</v>
      </c>
      <c r="J399" s="33" t="s">
        <v>1670</v>
      </c>
      <c r="K399" s="34">
        <f t="shared" si="227"/>
        <v>44063</v>
      </c>
      <c r="L399" s="34" t="str">
        <f t="shared" ca="1" si="228"/>
        <v>2020-09-01</v>
      </c>
      <c r="M399" s="18">
        <f t="shared" ca="1" si="229"/>
        <v>1560</v>
      </c>
      <c r="N399" s="19">
        <f t="shared" ca="1" si="230"/>
        <v>0.29055871794871707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0.19965133333333338</v>
      </c>
    </row>
    <row r="400" spans="1:30">
      <c r="A400" s="31" t="s">
        <v>1671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2.3876666666665142E-3</v>
      </c>
      <c r="H400" s="5">
        <f t="shared" si="226"/>
        <v>0.28651999999998168</v>
      </c>
      <c r="I400" s="2" t="s">
        <v>66</v>
      </c>
      <c r="J400" s="33" t="s">
        <v>1672</v>
      </c>
      <c r="K400" s="34">
        <f t="shared" si="227"/>
        <v>44064</v>
      </c>
      <c r="L400" s="34" t="str">
        <f t="shared" ca="1" si="228"/>
        <v>2020-09-01</v>
      </c>
      <c r="M400" s="18">
        <f t="shared" ca="1" si="229"/>
        <v>1440</v>
      </c>
      <c r="N400" s="19">
        <f t="shared" ca="1" si="230"/>
        <v>7.262486111110647E-2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0.20761233333333351</v>
      </c>
    </row>
    <row r="401" spans="1:30">
      <c r="A401" s="31" t="s">
        <v>1673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-6.1320000000000853E-3</v>
      </c>
      <c r="H401" s="5">
        <f t="shared" si="226"/>
        <v>-0.73584000000001026</v>
      </c>
      <c r="I401" s="2" t="s">
        <v>66</v>
      </c>
      <c r="J401" s="33" t="s">
        <v>1674</v>
      </c>
      <c r="K401" s="34">
        <f t="shared" si="227"/>
        <v>44067</v>
      </c>
      <c r="L401" s="34" t="str">
        <f t="shared" ca="1" si="228"/>
        <v>2020-09-01</v>
      </c>
      <c r="M401" s="18">
        <f t="shared" ca="1" si="229"/>
        <v>1080</v>
      </c>
      <c r="N401" s="19">
        <f t="shared" ca="1" si="230"/>
        <v>-0.24868666666667014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0.2161320000000001</v>
      </c>
    </row>
    <row r="402" spans="1:30">
      <c r="A402" s="31" t="s">
        <v>1675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-7.3890000000001047E-3</v>
      </c>
      <c r="H402" s="5">
        <f t="shared" si="226"/>
        <v>-0.88668000000001257</v>
      </c>
      <c r="I402" s="2" t="s">
        <v>66</v>
      </c>
      <c r="J402" s="33" t="s">
        <v>1676</v>
      </c>
      <c r="K402" s="34">
        <f t="shared" si="227"/>
        <v>44068</v>
      </c>
      <c r="L402" s="34" t="str">
        <f t="shared" ca="1" si="228"/>
        <v>2020-09-01</v>
      </c>
      <c r="M402" s="18">
        <f t="shared" ca="1" si="229"/>
        <v>960</v>
      </c>
      <c r="N402" s="19">
        <f t="shared" ca="1" si="230"/>
        <v>-0.3371231250000048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0.21738900000000014</v>
      </c>
    </row>
    <row r="403" spans="1:30">
      <c r="A403" s="31" t="s">
        <v>1677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3.6446666666666515E-3</v>
      </c>
      <c r="H403" s="5">
        <f t="shared" si="226"/>
        <v>0.43735999999999819</v>
      </c>
      <c r="I403" s="2" t="s">
        <v>66</v>
      </c>
      <c r="J403" s="33" t="s">
        <v>1678</v>
      </c>
      <c r="K403" s="34">
        <f t="shared" si="227"/>
        <v>44069</v>
      </c>
      <c r="L403" s="34" t="str">
        <f t="shared" ca="1" si="228"/>
        <v>2020-09-01</v>
      </c>
      <c r="M403" s="18">
        <f t="shared" ca="1" si="229"/>
        <v>840</v>
      </c>
      <c r="N403" s="19">
        <f t="shared" ca="1" si="230"/>
        <v>0.19004333333333254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0.20635533333333336</v>
      </c>
    </row>
    <row r="404" spans="1:30">
      <c r="A404" s="31" t="s">
        <v>1679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-1.3833333333334251E-3</v>
      </c>
      <c r="H404" s="5">
        <f t="shared" si="226"/>
        <v>-0.16600000000001103</v>
      </c>
      <c r="I404" s="2" t="s">
        <v>66</v>
      </c>
      <c r="J404" s="33" t="s">
        <v>1680</v>
      </c>
      <c r="K404" s="34">
        <f t="shared" si="227"/>
        <v>44070</v>
      </c>
      <c r="L404" s="34" t="str">
        <f t="shared" ca="1" si="228"/>
        <v>2020-09-01</v>
      </c>
      <c r="M404" s="18">
        <f t="shared" ca="1" si="229"/>
        <v>720</v>
      </c>
      <c r="N404" s="19">
        <f t="shared" ca="1" si="230"/>
        <v>-8.4152777777783377E-2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0.21138333333333345</v>
      </c>
    </row>
    <row r="405" spans="1:30">
      <c r="A405" s="31" t="s">
        <v>1681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-2.3590333333333411E-2</v>
      </c>
      <c r="H405" s="5">
        <f t="shared" si="226"/>
        <v>-2.8308400000000091</v>
      </c>
      <c r="I405" s="2" t="s">
        <v>66</v>
      </c>
      <c r="J405" s="33" t="s">
        <v>1682</v>
      </c>
      <c r="K405" s="34">
        <f t="shared" si="227"/>
        <v>44071</v>
      </c>
      <c r="L405" s="34" t="str">
        <f t="shared" ca="1" si="228"/>
        <v>2020-09-01</v>
      </c>
      <c r="M405" s="18">
        <f t="shared" ca="1" si="229"/>
        <v>600</v>
      </c>
      <c r="N405" s="19">
        <f t="shared" ca="1" si="230"/>
        <v>-1.7220943333333389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0.23359033333333343</v>
      </c>
    </row>
    <row r="406" spans="1:30">
      <c r="A406" s="31" t="s">
        <v>1683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-1.8282999999999917E-2</v>
      </c>
      <c r="H406" s="5">
        <f t="shared" ref="H406" si="256">IF(G406="",$F$1*C406-B406,G406-B406)</f>
        <v>-2.1939599999999899</v>
      </c>
      <c r="I406" s="2" t="s">
        <v>66</v>
      </c>
      <c r="J406" s="33" t="s">
        <v>1684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2020-09-01</v>
      </c>
      <c r="M406" s="18">
        <f t="shared" ref="M406" ca="1" si="259">(L406-K406+1)*B406</f>
        <v>240</v>
      </c>
      <c r="N406" s="19">
        <f t="shared" ref="N406" ca="1" si="260">H406/M406*365</f>
        <v>-3.3366474999999851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0.22828299999999993</v>
      </c>
    </row>
  </sheetData>
  <autoFilter ref="A1:AD39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06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06">
    <cfRule type="dataBar" priority="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06">
    <cfRule type="dataBar" priority="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06"/>
  <sheetViews>
    <sheetView tabSelected="1" zoomScale="80" zoomScaleNormal="80" workbookViewId="0">
      <pane xSplit="1" ySplit="1" topLeftCell="B379" activePane="bottomRight" state="frozen"/>
      <selection pane="topRight" activeCell="B1" sqref="B1"/>
      <selection pane="bottomLeft" activeCell="A2" sqref="A2"/>
      <selection pane="bottomRight" activeCell="O410" sqref="O410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ROUND(SUM(H2:H19877),2)&amp;"盈利"</f>
        <v>13006.97盈利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TEXT(ROUND(SUM(H2:H19874)/SUM(M2:M19874)*365,4),"0.00%" &amp;  " 
年化")</f>
        <v>38.48%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2020/9/1</v>
      </c>
      <c r="M276" s="44">
        <f t="shared" ref="M276:M280" ca="1" si="6">(L276-K276+1)*B276</f>
        <v>26190</v>
      </c>
      <c r="N276" s="61">
        <f t="shared" ref="N276:N280" ca="1" si="7">H276/M276*365</f>
        <v>0.33121109011072947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2020/9/1</v>
      </c>
      <c r="M277" s="44">
        <f t="shared" ca="1" si="6"/>
        <v>25785</v>
      </c>
      <c r="N277" s="61">
        <f t="shared" ca="1" si="7"/>
        <v>0.30796273744425029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2020/9/1</v>
      </c>
      <c r="M278" s="44">
        <f t="shared" ca="1" si="6"/>
        <v>25650</v>
      </c>
      <c r="N278" s="61">
        <f t="shared" ca="1" si="7"/>
        <v>0.29864251617933718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2020/9/1</v>
      </c>
      <c r="M279" s="44">
        <f t="shared" ca="1" si="6"/>
        <v>25515</v>
      </c>
      <c r="N279" s="61">
        <f t="shared" ca="1" si="7"/>
        <v>0.35386672036057226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2020/9/1</v>
      </c>
      <c r="M280" s="44">
        <f t="shared" ca="1" si="6"/>
        <v>25380</v>
      </c>
      <c r="N280" s="61">
        <f t="shared" ca="1" si="7"/>
        <v>0.34779536977935405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2020/9/1</v>
      </c>
      <c r="M284" s="44">
        <f ca="1">(L284-K284+1)*B284</f>
        <v>24570</v>
      </c>
      <c r="N284" s="61">
        <f ca="1">H284/M284*365</f>
        <v>0.37749628083028097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2020/9/1</v>
      </c>
      <c r="M285" s="44">
        <f ca="1">(L285-K285+1)*B285</f>
        <v>24435</v>
      </c>
      <c r="N285" s="61">
        <f ca="1">H285/M285*365</f>
        <v>0.34552955412318415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2020/9/1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2020/9/1</v>
      </c>
      <c r="M354" s="44">
        <f t="shared" ref="M354:M370" ca="1" si="26">(L354-K354+1)*B354</f>
        <v>10530</v>
      </c>
      <c r="N354" s="61">
        <f t="shared" ref="N354:N370" ca="1" si="27">H354/M354*365</f>
        <v>0.83173007549857569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2020/9/1</v>
      </c>
      <c r="M355" s="44">
        <f t="shared" ca="1" si="26"/>
        <v>10395</v>
      </c>
      <c r="N355" s="61">
        <f t="shared" ca="1" si="27"/>
        <v>0.80795606445406409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2020/9/1</v>
      </c>
      <c r="M356" s="44">
        <f t="shared" ca="1" si="26"/>
        <v>10260</v>
      </c>
      <c r="N356" s="61">
        <f t="shared" ca="1" si="27"/>
        <v>0.81618770614035074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2020/9/1</v>
      </c>
      <c r="M357" s="44">
        <f t="shared" ca="1" si="26"/>
        <v>10125</v>
      </c>
      <c r="N357" s="61">
        <f t="shared" ca="1" si="27"/>
        <v>0.76628644345678998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2020/9/1</v>
      </c>
      <c r="M358" s="44">
        <f t="shared" ca="1" si="26"/>
        <v>9720</v>
      </c>
      <c r="N358" s="61">
        <f t="shared" ca="1" si="27"/>
        <v>0.79213666872427979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2020/9/1</v>
      </c>
      <c r="M359" s="44">
        <f t="shared" ca="1" si="26"/>
        <v>9585</v>
      </c>
      <c r="N359" s="61">
        <f t="shared" ca="1" si="27"/>
        <v>0.78223323265519074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2020/9/1</v>
      </c>
      <c r="M360" s="44">
        <f t="shared" ca="1" si="26"/>
        <v>9450</v>
      </c>
      <c r="N360" s="61">
        <f t="shared" ca="1" si="27"/>
        <v>0.80434907089947083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2020/9/1</v>
      </c>
      <c r="M361" s="44">
        <f t="shared" ca="1" si="26"/>
        <v>8775</v>
      </c>
      <c r="N361" s="61">
        <f t="shared" ca="1" si="27"/>
        <v>0.8942761219373222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2020/9/1</v>
      </c>
      <c r="M362" s="44">
        <f t="shared" ca="1" si="26"/>
        <v>8640</v>
      </c>
      <c r="N362" s="61">
        <f t="shared" ca="1" si="27"/>
        <v>0.79826856076388941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2020/9/1</v>
      </c>
      <c r="M363" s="44">
        <f t="shared" ca="1" si="26"/>
        <v>8505</v>
      </c>
      <c r="N363" s="61">
        <f t="shared" ca="1" si="27"/>
        <v>0.79125712815990612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2020/9/1</v>
      </c>
      <c r="M364" s="44">
        <f t="shared" ca="1" si="26"/>
        <v>8370</v>
      </c>
      <c r="N364" s="61">
        <f t="shared" ca="1" si="27"/>
        <v>0.69990263201911618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2020/9/1</v>
      </c>
      <c r="M365" s="44">
        <f t="shared" ca="1" si="26"/>
        <v>8235</v>
      </c>
      <c r="N365" s="61">
        <f t="shared" ca="1" si="27"/>
        <v>0.62946783060109301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2020/9/1</v>
      </c>
      <c r="M366" s="44">
        <f t="shared" ca="1" si="26"/>
        <v>6960</v>
      </c>
      <c r="N366" s="61">
        <f t="shared" ca="1" si="27"/>
        <v>0.39463034339080488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2020/9/1</v>
      </c>
      <c r="M367" s="44">
        <f t="shared" ca="1" si="26"/>
        <v>6840</v>
      </c>
      <c r="N367" s="61">
        <f t="shared" ca="1" si="27"/>
        <v>0.31373713742690024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2020/9/1</v>
      </c>
      <c r="M368" s="44">
        <f t="shared" ca="1" si="26"/>
        <v>6720</v>
      </c>
      <c r="N368" s="61">
        <f t="shared" ca="1" si="27"/>
        <v>0.16841132589285754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2020/9/1</v>
      </c>
      <c r="M369" s="44">
        <f t="shared" ca="1" si="26"/>
        <v>6600</v>
      </c>
      <c r="N369" s="61">
        <f t="shared" ca="1" si="27"/>
        <v>1.7054956818181834E-2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2020/9/1</v>
      </c>
      <c r="M370" s="44">
        <f t="shared" ca="1" si="26"/>
        <v>6480</v>
      </c>
      <c r="N370" s="61">
        <f t="shared" ca="1" si="27"/>
        <v>2.6488354166666592E-2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2020/9/1</v>
      </c>
      <c r="M371" s="44">
        <f t="shared" ref="M371:M375" ca="1" si="46">(L371-K371+1)*B371</f>
        <v>6120</v>
      </c>
      <c r="N371" s="61">
        <f t="shared" ref="N371:N375" ca="1" si="47">H371/M371*365</f>
        <v>-0.18755709885620955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2020/9/1</v>
      </c>
      <c r="M372" s="44">
        <f t="shared" ca="1" si="46"/>
        <v>6000</v>
      </c>
      <c r="N372" s="61">
        <f t="shared" ca="1" si="47"/>
        <v>-0.10186493000000003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2020/9/1</v>
      </c>
      <c r="M373" s="44">
        <f t="shared" ca="1" si="46"/>
        <v>5880</v>
      </c>
      <c r="N373" s="61">
        <f t="shared" ca="1" si="47"/>
        <v>4.007650340135991E-2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2020/9/1</v>
      </c>
      <c r="M374" s="44">
        <f t="shared" ca="1" si="46"/>
        <v>5760</v>
      </c>
      <c r="N374" s="61">
        <f t="shared" ca="1" si="47"/>
        <v>0.404189403645833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2020/9/1</v>
      </c>
      <c r="M375" s="44">
        <f t="shared" ca="1" si="46"/>
        <v>5640</v>
      </c>
      <c r="N375" s="61">
        <f t="shared" ca="1" si="47"/>
        <v>0.3769978865248223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2020/9/1</v>
      </c>
      <c r="M376" s="44">
        <f t="shared" ref="M376:M380" ca="1" si="65">(L376-K376+1)*B376</f>
        <v>5280</v>
      </c>
      <c r="N376" s="61">
        <f t="shared" ref="N376:N380" ca="1" si="66">H376/M376*365</f>
        <v>0.16678529829545408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2020/9/1</v>
      </c>
      <c r="M377" s="44">
        <f t="shared" ca="1" si="65"/>
        <v>5160</v>
      </c>
      <c r="N377" s="61">
        <f t="shared" ca="1" si="66"/>
        <v>0.12104751065891474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2020/9/1</v>
      </c>
      <c r="M378" s="44">
        <f t="shared" ca="1" si="65"/>
        <v>5040</v>
      </c>
      <c r="N378" s="61">
        <f t="shared" ca="1" si="66"/>
        <v>3.5033337301586684E-2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2020/9/1</v>
      </c>
      <c r="M379" s="44">
        <f t="shared" ca="1" si="65"/>
        <v>4920</v>
      </c>
      <c r="N379" s="61">
        <f t="shared" ca="1" si="66"/>
        <v>3.4887100609756E-2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2020/9/1</v>
      </c>
      <c r="M380" s="44">
        <f t="shared" ca="1" si="65"/>
        <v>4800</v>
      </c>
      <c r="N380" s="61">
        <f t="shared" ca="1" si="66"/>
        <v>0.4963102708333334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2020/9/1</v>
      </c>
      <c r="M381" s="44">
        <f t="shared" ref="M381:M385" ca="1" si="84">(L381-K381+1)*B381</f>
        <v>4440</v>
      </c>
      <c r="N381" s="61">
        <f t="shared" ref="N381:N385" ca="1" si="85">H381/M381*365</f>
        <v>0.51770046283783755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2020/9/1</v>
      </c>
      <c r="M382" s="44">
        <f t="shared" ca="1" si="84"/>
        <v>4320</v>
      </c>
      <c r="N382" s="61">
        <f t="shared" ca="1" si="85"/>
        <v>0.43862599189814877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2020/9/1</v>
      </c>
      <c r="M383" s="44">
        <f t="shared" ca="1" si="84"/>
        <v>4200</v>
      </c>
      <c r="N383" s="61">
        <f t="shared" ca="1" si="85"/>
        <v>0.16629938809523731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2020/9/1</v>
      </c>
      <c r="M384" s="44">
        <f t="shared" ca="1" si="84"/>
        <v>4080</v>
      </c>
      <c r="N384" s="61">
        <f t="shared" ca="1" si="85"/>
        <v>0.20015222303921584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2020/9/1</v>
      </c>
      <c r="M385" s="44">
        <f t="shared" ca="1" si="84"/>
        <v>3960</v>
      </c>
      <c r="N385" s="61">
        <f t="shared" ca="1" si="85"/>
        <v>8.3130316919191399E-2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2020/9/1</v>
      </c>
      <c r="M386" s="44">
        <f t="shared" ref="M386" ca="1" si="103">(L386-K386+1)*B386</f>
        <v>3600</v>
      </c>
      <c r="N386" s="61">
        <f t="shared" ref="N386" ca="1" si="104">H386/M386*365</f>
        <v>-0.18481886527777841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2020/9/1</v>
      </c>
      <c r="M387" s="44">
        <f t="shared" ref="M387:M390" ca="1" si="122">(L387-K387+1)*B387</f>
        <v>3480</v>
      </c>
      <c r="N387" s="61">
        <f t="shared" ref="N387:N390" ca="1" si="123">H387/M387*365</f>
        <v>-0.12045220258620679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2020/9/1</v>
      </c>
      <c r="M388" s="44">
        <f t="shared" ca="1" si="122"/>
        <v>3360</v>
      </c>
      <c r="N388" s="61">
        <f t="shared" ca="1" si="123"/>
        <v>-0.25516780654761995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2020/9/1</v>
      </c>
      <c r="M389" s="44">
        <f t="shared" ca="1" si="122"/>
        <v>3240</v>
      </c>
      <c r="N389" s="61">
        <f t="shared" ca="1" si="123"/>
        <v>-0.26461846604938366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2020/9/1</v>
      </c>
      <c r="M390" s="44">
        <f t="shared" ca="1" si="122"/>
        <v>3120</v>
      </c>
      <c r="N390" s="61">
        <f t="shared" ca="1" si="123"/>
        <v>-0.12172621314102565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2020/9/1</v>
      </c>
      <c r="M391" s="44">
        <f t="shared" ref="M391:M395" ca="1" si="141">(L391-K391+1)*B391</f>
        <v>2760</v>
      </c>
      <c r="N391" s="61">
        <f t="shared" ref="N391:N395" ca="1" si="142">H391/M391*365</f>
        <v>-0.23214872826086957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2020/9/1</v>
      </c>
      <c r="M392" s="44">
        <f t="shared" ca="1" si="141"/>
        <v>2640</v>
      </c>
      <c r="N392" s="61">
        <f t="shared" ca="1" si="142"/>
        <v>4.4502348484849491E-2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2020/9/1</v>
      </c>
      <c r="M393" s="44">
        <f t="shared" ca="1" si="141"/>
        <v>2520</v>
      </c>
      <c r="N393" s="61">
        <f t="shared" ca="1" si="142"/>
        <v>0.23613660515873031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2020/9/1</v>
      </c>
      <c r="M394" s="44">
        <f t="shared" ca="1" si="141"/>
        <v>2400</v>
      </c>
      <c r="N394" s="61">
        <f t="shared" ca="1" si="142"/>
        <v>0.17614261249999766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2020/9/1</v>
      </c>
      <c r="M395" s="44">
        <f t="shared" ca="1" si="141"/>
        <v>2280</v>
      </c>
      <c r="N395" s="61">
        <f t="shared" ca="1" si="142"/>
        <v>-1.7572508771930229E-2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  <row r="396" spans="1:30">
      <c r="A396" s="63" t="s">
        <v>1685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-1.8113208333333356E-2</v>
      </c>
      <c r="H396" s="58">
        <f t="shared" ref="H396:H406" si="157">IF(G396="",$F$1*C396-B396,G396-B396)</f>
        <v>-2.1735850000000028</v>
      </c>
      <c r="I396" s="2" t="s">
        <v>66</v>
      </c>
      <c r="J396" s="33" t="s">
        <v>1664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2020/9/1</v>
      </c>
      <c r="M396" s="44">
        <f t="shared" ref="M396:M406" ca="1" si="160">(L396-K396+1)*B396</f>
        <v>1920</v>
      </c>
      <c r="N396" s="61">
        <f t="shared" ref="N396:N406" ca="1" si="161">H396/M396*365</f>
        <v>-0.41320756510416717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0.22811320833333337</v>
      </c>
    </row>
    <row r="397" spans="1:30">
      <c r="A397" s="63" t="s">
        <v>1686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-2.4183258333333294E-2</v>
      </c>
      <c r="H397" s="58">
        <f t="shared" si="157"/>
        <v>-2.9019909999999953</v>
      </c>
      <c r="I397" s="2" t="s">
        <v>66</v>
      </c>
      <c r="J397" s="33" t="s">
        <v>1666</v>
      </c>
      <c r="K397" s="59">
        <f t="shared" si="158"/>
        <v>44061</v>
      </c>
      <c r="L397" s="60" t="str">
        <f t="shared" ca="1" si="159"/>
        <v>2020/9/1</v>
      </c>
      <c r="M397" s="44">
        <f t="shared" ca="1" si="160"/>
        <v>1800</v>
      </c>
      <c r="N397" s="61">
        <f t="shared" ca="1" si="161"/>
        <v>-0.58845928611111009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0.23418325833333331</v>
      </c>
    </row>
    <row r="398" spans="1:30">
      <c r="A398" s="63" t="s">
        <v>1687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-7.4344166666667393E-3</v>
      </c>
      <c r="H398" s="58">
        <f t="shared" si="157"/>
        <v>-0.89213000000000875</v>
      </c>
      <c r="I398" s="2" t="s">
        <v>66</v>
      </c>
      <c r="J398" s="33" t="s">
        <v>1668</v>
      </c>
      <c r="K398" s="59">
        <f t="shared" si="158"/>
        <v>44062</v>
      </c>
      <c r="L398" s="60" t="str">
        <f t="shared" ca="1" si="159"/>
        <v>2020/9/1</v>
      </c>
      <c r="M398" s="44">
        <f t="shared" ca="1" si="160"/>
        <v>1680</v>
      </c>
      <c r="N398" s="61">
        <f t="shared" ca="1" si="161"/>
        <v>-0.19382586309523997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0.21743441666666677</v>
      </c>
    </row>
    <row r="399" spans="1:30">
      <c r="A399" s="63" t="s">
        <v>1688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2.3451083333333382E-3</v>
      </c>
      <c r="H399" s="58">
        <f t="shared" si="157"/>
        <v>0.28141300000000058</v>
      </c>
      <c r="I399" s="2" t="s">
        <v>66</v>
      </c>
      <c r="J399" s="33" t="s">
        <v>1670</v>
      </c>
      <c r="K399" s="59">
        <f t="shared" si="158"/>
        <v>44063</v>
      </c>
      <c r="L399" s="60" t="str">
        <f t="shared" ca="1" si="159"/>
        <v>2020/9/1</v>
      </c>
      <c r="M399" s="44">
        <f t="shared" ca="1" si="160"/>
        <v>1560</v>
      </c>
      <c r="N399" s="61">
        <f t="shared" ca="1" si="161"/>
        <v>6.584342628205142E-2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0.20765489166666667</v>
      </c>
    </row>
    <row r="400" spans="1:30">
      <c r="A400" s="63" t="s">
        <v>1689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-4.2869833333333196E-3</v>
      </c>
      <c r="H400" s="58">
        <f t="shared" si="157"/>
        <v>-0.5144379999999984</v>
      </c>
      <c r="I400" s="2" t="s">
        <v>66</v>
      </c>
      <c r="J400" s="33" t="s">
        <v>1672</v>
      </c>
      <c r="K400" s="59">
        <f t="shared" si="158"/>
        <v>44064</v>
      </c>
      <c r="L400" s="60" t="str">
        <f t="shared" ca="1" si="159"/>
        <v>2020/9/1</v>
      </c>
      <c r="M400" s="44">
        <f t="shared" ca="1" si="160"/>
        <v>1440</v>
      </c>
      <c r="N400" s="61">
        <f t="shared" ca="1" si="161"/>
        <v>-0.13039574305555515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0.21428698333333335</v>
      </c>
    </row>
    <row r="401" spans="1:30">
      <c r="A401" s="63" t="s">
        <v>1690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-1.4066508333333397E-2</v>
      </c>
      <c r="H401" s="58">
        <f t="shared" si="157"/>
        <v>-1.6879810000000077</v>
      </c>
      <c r="I401" s="2" t="s">
        <v>66</v>
      </c>
      <c r="J401" s="33" t="s">
        <v>1674</v>
      </c>
      <c r="K401" s="59">
        <f t="shared" si="158"/>
        <v>44067</v>
      </c>
      <c r="L401" s="60" t="str">
        <f t="shared" ca="1" si="159"/>
        <v>2020/9/1</v>
      </c>
      <c r="M401" s="44">
        <f t="shared" ca="1" si="160"/>
        <v>1080</v>
      </c>
      <c r="N401" s="61">
        <f t="shared" ca="1" si="161"/>
        <v>-0.57047506018518779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0.22406650833333341</v>
      </c>
    </row>
    <row r="402" spans="1:30">
      <c r="A402" s="63" t="s">
        <v>1691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-9.232950000000054E-3</v>
      </c>
      <c r="H402" s="58">
        <f t="shared" si="157"/>
        <v>-1.1079540000000065</v>
      </c>
      <c r="I402" s="2" t="s">
        <v>66</v>
      </c>
      <c r="J402" s="33" t="s">
        <v>1676</v>
      </c>
      <c r="K402" s="59">
        <f t="shared" si="158"/>
        <v>44068</v>
      </c>
      <c r="L402" s="60" t="str">
        <f t="shared" ca="1" si="159"/>
        <v>2020/9/1</v>
      </c>
      <c r="M402" s="44">
        <f t="shared" ca="1" si="160"/>
        <v>960</v>
      </c>
      <c r="N402" s="61">
        <f t="shared" ca="1" si="161"/>
        <v>-0.42125334375000245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0.21923295000000007</v>
      </c>
    </row>
    <row r="403" spans="1:30">
      <c r="A403" s="63" t="s">
        <v>1692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1.2210249999998978E-3</v>
      </c>
      <c r="H403" s="58">
        <f t="shared" si="157"/>
        <v>0.14652299999998775</v>
      </c>
      <c r="I403" s="2" t="s">
        <v>66</v>
      </c>
      <c r="J403" s="33" t="s">
        <v>1678</v>
      </c>
      <c r="K403" s="59">
        <f t="shared" si="158"/>
        <v>44069</v>
      </c>
      <c r="L403" s="60" t="str">
        <f t="shared" ca="1" si="159"/>
        <v>2020/9/1</v>
      </c>
      <c r="M403" s="44">
        <f t="shared" ca="1" si="160"/>
        <v>840</v>
      </c>
      <c r="N403" s="61">
        <f t="shared" ca="1" si="161"/>
        <v>6.3667732142851818E-2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0.20877897500000012</v>
      </c>
    </row>
    <row r="404" spans="1:30">
      <c r="A404" s="63" t="s">
        <v>1693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8.4151583333332766E-3</v>
      </c>
      <c r="H404" s="58">
        <f t="shared" si="157"/>
        <v>1.0098189999999931</v>
      </c>
      <c r="I404" s="2" t="s">
        <v>66</v>
      </c>
      <c r="J404" s="33" t="s">
        <v>1680</v>
      </c>
      <c r="K404" s="59">
        <f t="shared" si="158"/>
        <v>44070</v>
      </c>
      <c r="L404" s="60" t="str">
        <f t="shared" ca="1" si="159"/>
        <v>2020/9/1</v>
      </c>
      <c r="M404" s="44">
        <f t="shared" ca="1" si="160"/>
        <v>720</v>
      </c>
      <c r="N404" s="61">
        <f t="shared" ca="1" si="161"/>
        <v>0.51192213194444092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0.20158484166666674</v>
      </c>
    </row>
    <row r="405" spans="1:30">
      <c r="A405" s="63" t="s">
        <v>1694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-1.5865041666666711E-2</v>
      </c>
      <c r="H405" s="58">
        <f t="shared" si="157"/>
        <v>-1.9038050000000055</v>
      </c>
      <c r="I405" s="2" t="s">
        <v>66</v>
      </c>
      <c r="J405" s="33" t="s">
        <v>1682</v>
      </c>
      <c r="K405" s="59">
        <f t="shared" si="158"/>
        <v>44071</v>
      </c>
      <c r="L405" s="60" t="str">
        <f t="shared" ca="1" si="159"/>
        <v>2020/9/1</v>
      </c>
      <c r="M405" s="44">
        <f t="shared" ca="1" si="160"/>
        <v>600</v>
      </c>
      <c r="N405" s="61">
        <f t="shared" ca="1" si="161"/>
        <v>-1.1581480416666701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0.22586504166666674</v>
      </c>
    </row>
    <row r="406" spans="1:30">
      <c r="A406" s="63" t="s">
        <v>1695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-1.2830016666666803E-2</v>
      </c>
      <c r="H406" s="58">
        <f t="shared" si="157"/>
        <v>-1.5396020000000163</v>
      </c>
      <c r="I406" s="2" t="s">
        <v>66</v>
      </c>
      <c r="J406" s="33" t="s">
        <v>1696</v>
      </c>
      <c r="K406" s="59">
        <f t="shared" si="158"/>
        <v>44074</v>
      </c>
      <c r="L406" s="60" t="str">
        <f t="shared" ca="1" si="159"/>
        <v>2020/9/1</v>
      </c>
      <c r="M406" s="44">
        <f t="shared" ca="1" si="160"/>
        <v>240</v>
      </c>
      <c r="N406" s="61">
        <f t="shared" ca="1" si="161"/>
        <v>-2.3414780416666914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0.22283001666666682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06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06">
    <cfRule type="dataBar" priority="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06">
    <cfRule type="dataBar" priority="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N8" sqref="N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1">
        <f>F1+K1+P1</f>
        <v>7919.170000000001</v>
      </c>
      <c r="B1" s="241"/>
      <c r="C1" s="241"/>
      <c r="D1" s="242"/>
      <c r="E1" s="67" t="s">
        <v>686</v>
      </c>
      <c r="F1" s="243">
        <f>SUM(I3:I10052)</f>
        <v>5590.924</v>
      </c>
      <c r="G1" s="243"/>
      <c r="H1" s="243"/>
      <c r="I1" s="244"/>
      <c r="J1" s="67" t="s">
        <v>1622</v>
      </c>
      <c r="K1" s="243">
        <f>SUM(N3:N10052)</f>
        <v>823.59600000000012</v>
      </c>
      <c r="L1" s="243"/>
      <c r="M1" s="243"/>
      <c r="N1" s="244"/>
      <c r="O1" s="67" t="s">
        <v>1657</v>
      </c>
      <c r="P1" s="243">
        <f>SUM(S3:S10052)</f>
        <v>1504.6500000000003</v>
      </c>
      <c r="Q1" s="243"/>
      <c r="R1" s="243"/>
      <c r="S1" s="244"/>
    </row>
    <row r="2" spans="1:19 1028:1029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70" t="s">
        <v>1659</v>
      </c>
      <c r="F2" s="210" t="s">
        <v>693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0" t="s">
        <v>693</v>
      </c>
      <c r="L2" s="211" t="s">
        <v>1624</v>
      </c>
      <c r="M2" s="211" t="s">
        <v>1656</v>
      </c>
      <c r="N2" s="212" t="s">
        <v>695</v>
      </c>
      <c r="O2" s="70" t="s">
        <v>1659</v>
      </c>
      <c r="P2" s="210" t="s">
        <v>693</v>
      </c>
      <c r="Q2" s="211" t="s">
        <v>1624</v>
      </c>
      <c r="R2" s="211" t="s">
        <v>1656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0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0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0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A4" s="2">
        <v>601702</v>
      </c>
      <c r="B4" s="65" t="s">
        <v>1662</v>
      </c>
      <c r="C4" s="65">
        <v>3.69</v>
      </c>
      <c r="D4" s="81">
        <v>44071</v>
      </c>
      <c r="E4" s="82">
        <v>706</v>
      </c>
      <c r="F4" s="83"/>
      <c r="G4" s="84"/>
      <c r="H4" s="84"/>
      <c r="I4" s="85"/>
      <c r="J4" s="82">
        <v>104</v>
      </c>
      <c r="K4" s="83"/>
      <c r="L4" s="84"/>
      <c r="M4" s="84"/>
      <c r="N4" s="85"/>
      <c r="O4" s="82">
        <v>190</v>
      </c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5">
        <f>E1+K1</f>
        <v>8518.09</v>
      </c>
      <c r="B1" s="245"/>
      <c r="C1" s="247"/>
      <c r="D1" s="67" t="s">
        <v>686</v>
      </c>
      <c r="E1" s="245">
        <f>G3</f>
        <v>4080.7200000000003</v>
      </c>
      <c r="F1" s="245"/>
      <c r="G1" s="68" t="s">
        <v>687</v>
      </c>
      <c r="H1" s="246">
        <f>G3/I3*365</f>
        <v>2.4140401944894654</v>
      </c>
      <c r="I1" s="246"/>
      <c r="J1" s="67" t="s">
        <v>688</v>
      </c>
      <c r="K1" s="245">
        <f>M3</f>
        <v>4437.3700000000008</v>
      </c>
      <c r="L1" s="245"/>
      <c r="M1" s="68" t="s">
        <v>687</v>
      </c>
      <c r="N1" s="246">
        <f>M3/O3*365</f>
        <v>2.103428636363637</v>
      </c>
      <c r="O1" s="246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441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1661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2020-09-01T07:45:46Z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