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20730" windowHeight="9030" activeTab="5"/>
  </bookViews>
  <sheets>
    <sheet name="27 juli FINAL " sheetId="10" r:id="rId1"/>
    <sheet name="22 juli FINAL" sheetId="9" r:id="rId2"/>
    <sheet name="22 juli pak kadis  (2)" sheetId="8" r:id="rId3"/>
    <sheet name="22 juli pak kadis " sheetId="7" r:id="rId4"/>
    <sheet name="8 juli pak kadis" sheetId="6" r:id="rId5"/>
    <sheet name="8 juli" sheetId="5" r:id="rId6"/>
    <sheet name="Sheet1 (2)" sheetId="4" r:id="rId7"/>
    <sheet name="Sheet1" sheetId="1" r:id="rId8"/>
    <sheet name="Sheet2" sheetId="2" r:id="rId9"/>
    <sheet name="Sheet3" sheetId="3" r:id="rId10"/>
  </sheets>
  <calcPr calcId="144525"/>
</workbook>
</file>

<file path=xl/calcChain.xml><?xml version="1.0" encoding="utf-8"?>
<calcChain xmlns="http://schemas.openxmlformats.org/spreadsheetml/2006/main">
  <c r="J13" i="10" l="1"/>
  <c r="J12" i="10"/>
  <c r="J9" i="10"/>
  <c r="I18" i="10"/>
  <c r="L18" i="10"/>
  <c r="H18" i="10"/>
  <c r="G18" i="10"/>
  <c r="F18" i="10"/>
  <c r="D18" i="10"/>
  <c r="C18" i="10"/>
  <c r="J16" i="10"/>
  <c r="J15" i="10"/>
  <c r="J14" i="10"/>
  <c r="J11" i="10"/>
  <c r="J10" i="10"/>
  <c r="J8" i="10"/>
  <c r="J18" i="10" l="1"/>
  <c r="L18" i="9"/>
  <c r="I18" i="9"/>
  <c r="H18" i="9"/>
  <c r="G18" i="9"/>
  <c r="F18" i="9"/>
  <c r="D18" i="9"/>
  <c r="C18" i="9"/>
  <c r="J16" i="9"/>
  <c r="J15" i="9"/>
  <c r="J14" i="9"/>
  <c r="J13" i="9"/>
  <c r="J12" i="9"/>
  <c r="J11" i="9"/>
  <c r="J10" i="9"/>
  <c r="J9" i="9"/>
  <c r="J8" i="9"/>
  <c r="I18" i="8"/>
  <c r="L18" i="8"/>
  <c r="H18" i="8"/>
  <c r="G18" i="8"/>
  <c r="F18" i="8"/>
  <c r="D18" i="8"/>
  <c r="C18" i="8"/>
  <c r="J16" i="8"/>
  <c r="J15" i="8"/>
  <c r="J14" i="8"/>
  <c r="J13" i="8"/>
  <c r="J12" i="8"/>
  <c r="J11" i="8"/>
  <c r="J10" i="8"/>
  <c r="J9" i="8"/>
  <c r="J8" i="8"/>
  <c r="I13" i="7"/>
  <c r="I9" i="7"/>
  <c r="I11" i="7"/>
  <c r="H18" i="7"/>
  <c r="K18" i="7"/>
  <c r="G18" i="7"/>
  <c r="F18" i="7"/>
  <c r="D18" i="7"/>
  <c r="C18" i="7"/>
  <c r="I16" i="7"/>
  <c r="I15" i="7"/>
  <c r="I14" i="7"/>
  <c r="I12" i="7"/>
  <c r="I10" i="7"/>
  <c r="I8" i="7"/>
  <c r="K13" i="10" l="1"/>
  <c r="K9" i="10"/>
  <c r="K15" i="10"/>
  <c r="K11" i="10"/>
  <c r="K14" i="10"/>
  <c r="K16" i="10"/>
  <c r="K8" i="10"/>
  <c r="K10" i="10"/>
  <c r="K12" i="10"/>
  <c r="J18" i="9"/>
  <c r="K11" i="9" s="1"/>
  <c r="J18" i="8"/>
  <c r="K14" i="8" s="1"/>
  <c r="I18" i="7"/>
  <c r="J11" i="7" s="1"/>
  <c r="H9" i="6"/>
  <c r="H10" i="6"/>
  <c r="H11" i="6"/>
  <c r="H12" i="6"/>
  <c r="H13" i="6"/>
  <c r="H14" i="6"/>
  <c r="H15" i="6"/>
  <c r="H16" i="6"/>
  <c r="H8" i="6"/>
  <c r="G18" i="6"/>
  <c r="F18" i="6"/>
  <c r="K18" i="10" l="1"/>
  <c r="K12" i="9"/>
  <c r="K13" i="9"/>
  <c r="K8" i="9"/>
  <c r="K10" i="9"/>
  <c r="K9" i="9"/>
  <c r="K15" i="9"/>
  <c r="K14" i="9"/>
  <c r="K16" i="9"/>
  <c r="K13" i="8"/>
  <c r="K10" i="8"/>
  <c r="K16" i="8"/>
  <c r="K15" i="8"/>
  <c r="K9" i="8"/>
  <c r="K12" i="8"/>
  <c r="K11" i="8"/>
  <c r="K8" i="8"/>
  <c r="J14" i="7"/>
  <c r="J16" i="7"/>
  <c r="J13" i="7"/>
  <c r="J15" i="7"/>
  <c r="J12" i="7"/>
  <c r="J9" i="7"/>
  <c r="J8" i="7"/>
  <c r="J10" i="7"/>
  <c r="J18" i="6"/>
  <c r="H18" i="6"/>
  <c r="I14" i="6" s="1"/>
  <c r="D18" i="6"/>
  <c r="C18" i="6"/>
  <c r="K18" i="9" l="1"/>
  <c r="K18" i="8"/>
  <c r="J18" i="7"/>
  <c r="I11" i="6"/>
  <c r="I15" i="6"/>
  <c r="I8" i="6"/>
  <c r="I12" i="6"/>
  <c r="I16" i="6"/>
  <c r="I9" i="6"/>
  <c r="I13" i="6"/>
  <c r="I10" i="6"/>
  <c r="G18" i="5"/>
  <c r="E18" i="5"/>
  <c r="F16" i="5" s="1"/>
  <c r="D18" i="5"/>
  <c r="C18" i="5"/>
  <c r="I18" i="6" l="1"/>
  <c r="F15" i="5"/>
  <c r="F13" i="5"/>
  <c r="F9" i="5"/>
  <c r="F10" i="5"/>
  <c r="F11" i="5"/>
  <c r="F14" i="5"/>
  <c r="F8" i="5"/>
  <c r="F12" i="5"/>
  <c r="C18" i="4"/>
  <c r="G18" i="4"/>
  <c r="E18" i="4"/>
  <c r="F8" i="4" s="1"/>
  <c r="D18" i="4"/>
  <c r="F18" i="5" l="1"/>
  <c r="F11" i="4"/>
  <c r="F15" i="4"/>
  <c r="F10" i="4"/>
  <c r="F12" i="4"/>
  <c r="F16" i="4"/>
  <c r="F14" i="4"/>
  <c r="F9" i="4"/>
  <c r="F13" i="4"/>
  <c r="F18" i="4" l="1"/>
  <c r="E15" i="1" l="1"/>
  <c r="D15" i="1" l="1"/>
  <c r="E3" i="1" s="1"/>
  <c r="C15" i="1"/>
</calcChain>
</file>

<file path=xl/sharedStrings.xml><?xml version="1.0" encoding="utf-8"?>
<sst xmlns="http://schemas.openxmlformats.org/spreadsheetml/2006/main" count="180" uniqueCount="34">
  <si>
    <t>SDA</t>
  </si>
  <si>
    <t>BINA MARGA</t>
  </si>
  <si>
    <t>CIPTA KARYA</t>
  </si>
  <si>
    <t>PERUMAHAN</t>
  </si>
  <si>
    <t>BINA TEKNIK TATA RUANG</t>
  </si>
  <si>
    <t>SEKRETARIAT</t>
  </si>
  <si>
    <t>UPTD JAKON</t>
  </si>
  <si>
    <t>UPTD ALKAL</t>
  </si>
  <si>
    <t>UPTD PENGUJIAN</t>
  </si>
  <si>
    <t>rev 19 Juni</t>
  </si>
  <si>
    <t>REKAPITULASI DISTRIBUSI PAGU INDIKATIF</t>
  </si>
  <si>
    <t>DINAS PU PROVINSI JAMBI T.A 2016</t>
  </si>
  <si>
    <t>BIDANG / UPTD</t>
  </si>
  <si>
    <t>TOTAL DINAS PU</t>
  </si>
  <si>
    <t>TOTAL PAGU Rp. 890.004.221.000,-</t>
  </si>
  <si>
    <t>TOTAL</t>
  </si>
  <si>
    <t>ANGGARAN 2015 (Rp)</t>
  </si>
  <si>
    <t>DISTRIBUSI ANGGARAN TA. 2016 (Rp)</t>
  </si>
  <si>
    <t>NO</t>
  </si>
  <si>
    <t>USULAN RENJA 2016 (Rp)</t>
  </si>
  <si>
    <t>PERSENTASE ALOKASI (%)</t>
  </si>
  <si>
    <t>USULAN INDIKATIF AWAL TA. 2016 (Rp)</t>
  </si>
  <si>
    <t>FINALISASI DISTRIBUSI ANGGARAN TA. 2016 (Rp)</t>
  </si>
  <si>
    <t>TAMBAH / KURANG I (8 Juli, Oleh Kadis )</t>
  </si>
  <si>
    <t>TAMBAH / KURANG II (8 Juli, Oleh Kadis )</t>
  </si>
  <si>
    <t>TAMBAH / KURANG I (8 Juli, Bappeda )</t>
  </si>
  <si>
    <r>
      <rPr>
        <b/>
        <sz val="12"/>
        <color rgb="FFFF0000"/>
        <rFont val="Calibri"/>
        <family val="2"/>
        <scheme val="minor"/>
      </rPr>
      <t>TAMBAH</t>
    </r>
    <r>
      <rPr>
        <b/>
        <sz val="12"/>
        <color theme="1"/>
        <rFont val="Calibri"/>
        <family val="2"/>
        <scheme val="minor"/>
      </rPr>
      <t xml:space="preserve"> / KURANG II (8 Juli, Bappeda )</t>
    </r>
  </si>
  <si>
    <t>TAMBAH / KURANG III (22 Juli,  Oleh Bpk. Kadis )</t>
  </si>
  <si>
    <t>FINALISASI DISTRIBUSI ARAHAN KADIS    22 JULI (Rp)</t>
  </si>
  <si>
    <t>DISTRIBUSI ARAHAN BAPPEDA 8 JULI (Rp)</t>
  </si>
  <si>
    <t>DISTRIBUSI - 8 JULI (Rp)</t>
  </si>
  <si>
    <t>DISTRIBUSI KUA-PPAS (Rp)</t>
  </si>
  <si>
    <t>TAMBAH / KURANG III (27 Juli,  Oleh Bpk. Kadis )</t>
  </si>
  <si>
    <t>PASTI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</si>
</sst>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41" fontId="0" fillId="0" borderId="0" xfId="1" applyFont="1"/>
    <xf numFmtId="41" fontId="0" fillId="0" borderId="0" xfId="1" applyFon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41" fontId="3" fillId="0" borderId="0" xfId="1" applyFont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41" fontId="0" fillId="0" borderId="0" xfId="1" applyFont="1" applyAlignment="1">
      <alignment vertical="center"/>
    </xf>
    <xf numFmtId="41" fontId="2" fillId="0" borderId="0" xfId="1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41" fontId="3" fillId="0" borderId="1" xfId="1" applyFont="1" applyBorder="1" applyAlignment="1">
      <alignment horizontal="center" vertical="center" wrapText="1"/>
    </xf>
    <xf numFmtId="41" fontId="3" fillId="0" borderId="2" xfId="1" applyFont="1" applyBorder="1" applyAlignment="1">
      <alignment horizontal="center" vertical="center" wrapText="1"/>
    </xf>
    <xf numFmtId="41" fontId="0" fillId="0" borderId="3" xfId="1" applyFont="1" applyBorder="1" applyAlignment="1">
      <alignment vertical="center"/>
    </xf>
    <xf numFmtId="10" fontId="0" fillId="0" borderId="4" xfId="2" applyNumberFormat="1" applyFont="1" applyBorder="1" applyAlignment="1">
      <alignment horizontal="center" vertical="center"/>
    </xf>
    <xf numFmtId="41" fontId="6" fillId="0" borderId="5" xfId="1" applyFont="1" applyBorder="1" applyAlignment="1">
      <alignment vertical="center"/>
    </xf>
    <xf numFmtId="10" fontId="2" fillId="0" borderId="6" xfId="2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1" fontId="2" fillId="0" borderId="0" xfId="1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1" fontId="0" fillId="2" borderId="0" xfId="1" applyFont="1" applyFill="1" applyAlignment="1">
      <alignment vertical="center"/>
    </xf>
    <xf numFmtId="41" fontId="0" fillId="2" borderId="3" xfId="1" applyFont="1" applyFill="1" applyBorder="1" applyAlignment="1">
      <alignment vertical="center"/>
    </xf>
    <xf numFmtId="0" fontId="4" fillId="0" borderId="0" xfId="0" applyFont="1" applyAlignment="1">
      <alignment horizontal="center"/>
    </xf>
    <xf numFmtId="41" fontId="7" fillId="2" borderId="0" xfId="1" applyFont="1" applyFill="1" applyAlignment="1">
      <alignment vertical="center"/>
    </xf>
    <xf numFmtId="41" fontId="2" fillId="2" borderId="0" xfId="1" applyFont="1" applyFill="1" applyAlignment="1">
      <alignment vertical="center"/>
    </xf>
    <xf numFmtId="41" fontId="8" fillId="2" borderId="0" xfId="1" applyFont="1" applyFill="1" applyAlignment="1">
      <alignment vertical="center"/>
    </xf>
    <xf numFmtId="41" fontId="10" fillId="2" borderId="0" xfId="1" applyFont="1" applyFill="1" applyAlignment="1">
      <alignment vertical="center"/>
    </xf>
    <xf numFmtId="41" fontId="10" fillId="0" borderId="0" xfId="1" applyFont="1" applyAlignment="1">
      <alignment vertical="center"/>
    </xf>
    <xf numFmtId="41" fontId="3" fillId="0" borderId="0" xfId="1" applyFont="1" applyBorder="1" applyAlignment="1">
      <alignment horizontal="center" vertical="center" wrapText="1"/>
    </xf>
    <xf numFmtId="41" fontId="0" fillId="2" borderId="0" xfId="1" applyFont="1" applyFill="1" applyBorder="1" applyAlignment="1">
      <alignment vertical="center"/>
    </xf>
    <xf numFmtId="10" fontId="0" fillId="0" borderId="0" xfId="2" applyNumberFormat="1" applyFont="1" applyBorder="1" applyAlignment="1">
      <alignment horizontal="center" vertical="center"/>
    </xf>
    <xf numFmtId="41" fontId="0" fillId="0" borderId="0" xfId="1" applyFont="1" applyBorder="1" applyAlignment="1">
      <alignment vertical="center"/>
    </xf>
    <xf numFmtId="41" fontId="6" fillId="0" borderId="0" xfId="1" applyFont="1" applyBorder="1" applyAlignment="1">
      <alignment vertical="center"/>
    </xf>
    <xf numFmtId="10" fontId="2" fillId="0" borderId="0" xfId="2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1" fontId="3" fillId="3" borderId="0" xfId="1" applyFont="1" applyFill="1" applyAlignment="1">
      <alignment horizontal="center" vertical="center" wrapText="1"/>
    </xf>
    <xf numFmtId="41" fontId="0" fillId="3" borderId="0" xfId="1" applyFont="1" applyFill="1" applyAlignment="1">
      <alignment vertical="center"/>
    </xf>
    <xf numFmtId="41" fontId="2" fillId="3" borderId="0" xfId="1" applyFont="1" applyFill="1" applyAlignment="1">
      <alignment vertical="center"/>
    </xf>
    <xf numFmtId="41" fontId="5" fillId="0" borderId="0" xfId="1" applyFont="1" applyAlignment="1">
      <alignment horizontal="center"/>
    </xf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25"/>
  <sheetViews>
    <sheetView view="pageLayout" topLeftCell="A4" zoomScaleNormal="100" workbookViewId="0">
      <selection activeCell="J9" sqref="J9"/>
    </sheetView>
  </sheetViews>
  <sheetFormatPr defaultRowHeight="15" x14ac:dyDescent="0.25"/>
  <cols>
    <col min="1" max="1" width="4.28515625" customWidth="1"/>
    <col min="2" max="2" width="26.140625" customWidth="1"/>
    <col min="3" max="5" width="17.85546875" style="1" customWidth="1"/>
    <col min="6" max="9" width="17.85546875" style="1" hidden="1" customWidth="1"/>
    <col min="10" max="10" width="17.85546875" style="1" customWidth="1"/>
    <col min="11" max="11" width="17.85546875" style="2" customWidth="1"/>
    <col min="12" max="12" width="17.85546875" style="1" hidden="1" customWidth="1"/>
  </cols>
  <sheetData>
    <row r="2" spans="1:12" ht="18.75" x14ac:dyDescent="0.3">
      <c r="B2" s="37" t="s">
        <v>10</v>
      </c>
      <c r="C2" s="37"/>
      <c r="D2" s="37"/>
      <c r="E2" s="37"/>
      <c r="F2" s="37"/>
      <c r="G2" s="37"/>
      <c r="H2" s="37"/>
      <c r="I2" s="37"/>
      <c r="J2" s="37"/>
      <c r="K2" s="37"/>
      <c r="L2" s="37"/>
    </row>
    <row r="3" spans="1:12" ht="18.75" x14ac:dyDescent="0.3">
      <c r="B3" s="37" t="s">
        <v>11</v>
      </c>
      <c r="C3" s="37"/>
      <c r="D3" s="37"/>
      <c r="E3" s="37"/>
      <c r="F3" s="37"/>
      <c r="G3" s="37"/>
      <c r="H3" s="37"/>
      <c r="I3" s="37"/>
      <c r="J3" s="37"/>
      <c r="K3" s="37"/>
      <c r="L3" s="37"/>
    </row>
    <row r="4" spans="1:12" x14ac:dyDescent="0.25">
      <c r="B4" s="38" t="s">
        <v>14</v>
      </c>
      <c r="C4" s="38"/>
      <c r="D4" s="38"/>
      <c r="E4" s="38"/>
      <c r="F4" s="38"/>
      <c r="G4" s="38"/>
      <c r="H4" s="38"/>
      <c r="I4" s="38"/>
      <c r="J4" s="38"/>
      <c r="K4" s="38"/>
      <c r="L4" s="38"/>
    </row>
    <row r="5" spans="1:12" x14ac:dyDescent="0.25"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</row>
    <row r="7" spans="1:12" ht="80.45" customHeight="1" x14ac:dyDescent="0.25">
      <c r="A7" s="10" t="s">
        <v>18</v>
      </c>
      <c r="B7" s="4" t="s">
        <v>12</v>
      </c>
      <c r="C7" s="5" t="s">
        <v>16</v>
      </c>
      <c r="D7" s="5" t="s">
        <v>19</v>
      </c>
      <c r="E7" s="5" t="s">
        <v>21</v>
      </c>
      <c r="F7" s="5" t="s">
        <v>25</v>
      </c>
      <c r="G7" s="5" t="s">
        <v>26</v>
      </c>
      <c r="H7" s="5" t="s">
        <v>27</v>
      </c>
      <c r="I7" s="5" t="s">
        <v>32</v>
      </c>
      <c r="J7" s="30" t="s">
        <v>31</v>
      </c>
      <c r="K7" s="30" t="s">
        <v>20</v>
      </c>
      <c r="L7" s="1" t="s">
        <v>9</v>
      </c>
    </row>
    <row r="8" spans="1:12" ht="28.15" customHeight="1" x14ac:dyDescent="0.25">
      <c r="A8" s="3">
        <v>1</v>
      </c>
      <c r="B8" s="6" t="s">
        <v>0</v>
      </c>
      <c r="C8" s="8">
        <v>178014006600</v>
      </c>
      <c r="D8" s="8">
        <v>183393884000</v>
      </c>
      <c r="E8" s="22">
        <v>100000000000</v>
      </c>
      <c r="F8" s="25">
        <v>36000000000</v>
      </c>
      <c r="G8" s="26">
        <v>0</v>
      </c>
      <c r="H8" s="26">
        <v>0</v>
      </c>
      <c r="I8" s="26">
        <v>0</v>
      </c>
      <c r="J8" s="31">
        <f>E8+F8+G8</f>
        <v>136000000000</v>
      </c>
      <c r="K8" s="32">
        <f>J8/J18</f>
        <v>0.15280826404080616</v>
      </c>
      <c r="L8" s="1">
        <v>100000000000</v>
      </c>
    </row>
    <row r="9" spans="1:12" ht="28.15" customHeight="1" x14ac:dyDescent="0.25">
      <c r="A9" s="3">
        <v>2</v>
      </c>
      <c r="B9" s="6" t="s">
        <v>1</v>
      </c>
      <c r="C9" s="8">
        <v>406787996000</v>
      </c>
      <c r="D9" s="8">
        <v>745018126000</v>
      </c>
      <c r="E9" s="22">
        <v>602554000000</v>
      </c>
      <c r="F9" s="26">
        <v>0</v>
      </c>
      <c r="G9" s="25">
        <v>35800000000</v>
      </c>
      <c r="H9" s="27">
        <v>-17700000000</v>
      </c>
      <c r="I9" s="27">
        <v>-1061000000</v>
      </c>
      <c r="J9" s="31">
        <f>E9+F9+G9+H9+I9</f>
        <v>619593000000</v>
      </c>
      <c r="K9" s="32">
        <f>J9/J18</f>
        <v>0.69616860839584715</v>
      </c>
      <c r="L9" s="1">
        <v>602554000000</v>
      </c>
    </row>
    <row r="10" spans="1:12" ht="28.15" customHeight="1" x14ac:dyDescent="0.25">
      <c r="A10" s="3">
        <v>3</v>
      </c>
      <c r="B10" s="6" t="s">
        <v>2</v>
      </c>
      <c r="C10" s="8">
        <v>97362266000</v>
      </c>
      <c r="D10" s="8">
        <v>189371500000</v>
      </c>
      <c r="E10" s="22">
        <v>99600000000</v>
      </c>
      <c r="F10" s="27">
        <v>-11000000000</v>
      </c>
      <c r="G10" s="27">
        <v>-20000000000</v>
      </c>
      <c r="H10" s="27">
        <v>0</v>
      </c>
      <c r="I10" s="27">
        <v>0</v>
      </c>
      <c r="J10" s="31">
        <f t="shared" ref="J10:J16" si="0">E10+F10+G10</f>
        <v>68600000000</v>
      </c>
      <c r="K10" s="32">
        <f>J10/J18</f>
        <v>7.7078286126465459E-2</v>
      </c>
      <c r="L10" s="1">
        <v>99600000000</v>
      </c>
    </row>
    <row r="11" spans="1:12" ht="28.15" customHeight="1" x14ac:dyDescent="0.25">
      <c r="A11" s="3">
        <v>4</v>
      </c>
      <c r="B11" s="6" t="s">
        <v>3</v>
      </c>
      <c r="C11" s="8">
        <v>28447002000</v>
      </c>
      <c r="D11" s="8">
        <v>41819072000</v>
      </c>
      <c r="E11" s="22">
        <v>41800000000</v>
      </c>
      <c r="F11" s="27">
        <v>-20000000000</v>
      </c>
      <c r="G11" s="27">
        <v>-10000000000</v>
      </c>
      <c r="H11" s="25">
        <v>16200000000</v>
      </c>
      <c r="I11" s="25">
        <v>0</v>
      </c>
      <c r="J11" s="31">
        <f>E11+F11+G11+H11</f>
        <v>28000000000</v>
      </c>
      <c r="K11" s="32">
        <f>J11/J18</f>
        <v>3.1460524949577739E-2</v>
      </c>
      <c r="L11" s="1">
        <v>41819072000</v>
      </c>
    </row>
    <row r="12" spans="1:12" ht="28.15" customHeight="1" x14ac:dyDescent="0.25">
      <c r="A12" s="3">
        <v>5</v>
      </c>
      <c r="B12" s="6" t="s">
        <v>4</v>
      </c>
      <c r="C12" s="8">
        <v>7498800000</v>
      </c>
      <c r="D12" s="8">
        <v>15000000000</v>
      </c>
      <c r="E12" s="22">
        <v>11800000000</v>
      </c>
      <c r="F12" s="27">
        <v>-4000000000</v>
      </c>
      <c r="G12" s="27">
        <v>-1800000000</v>
      </c>
      <c r="H12" s="27">
        <v>0</v>
      </c>
      <c r="I12" s="25">
        <v>1200000000</v>
      </c>
      <c r="J12" s="31">
        <f>E12+F12+G12+H12+I12</f>
        <v>7200000000</v>
      </c>
      <c r="K12" s="32">
        <f>J12/J18</f>
        <v>8.0898492727485612E-3</v>
      </c>
      <c r="L12" s="1">
        <v>11800000000</v>
      </c>
    </row>
    <row r="13" spans="1:12" ht="28.15" customHeight="1" x14ac:dyDescent="0.25">
      <c r="A13" s="3">
        <v>6</v>
      </c>
      <c r="B13" s="6" t="s">
        <v>5</v>
      </c>
      <c r="C13" s="8">
        <v>11463434900</v>
      </c>
      <c r="D13" s="8">
        <v>15000000000</v>
      </c>
      <c r="E13" s="22">
        <v>11619551000</v>
      </c>
      <c r="F13" s="27">
        <v>0</v>
      </c>
      <c r="G13" s="27">
        <v>-3000000000</v>
      </c>
      <c r="H13" s="25">
        <v>1500000000</v>
      </c>
      <c r="I13" s="27">
        <v>-139000000</v>
      </c>
      <c r="J13" s="31">
        <f>E13+F13+G13+H13+I13</f>
        <v>9980551000</v>
      </c>
      <c r="K13" s="32">
        <f>J13/J18</f>
        <v>1.1214049062358324E-2</v>
      </c>
      <c r="L13" s="1">
        <v>11600479000</v>
      </c>
    </row>
    <row r="14" spans="1:12" ht="28.15" customHeight="1" x14ac:dyDescent="0.25">
      <c r="A14" s="3">
        <v>7</v>
      </c>
      <c r="B14" s="6" t="s">
        <v>6</v>
      </c>
      <c r="C14" s="8">
        <v>6593432900</v>
      </c>
      <c r="D14" s="8">
        <v>10380000000</v>
      </c>
      <c r="E14" s="22">
        <v>8000000000</v>
      </c>
      <c r="F14" s="27">
        <v>-1000000000</v>
      </c>
      <c r="G14" s="27">
        <v>-1000000000</v>
      </c>
      <c r="H14" s="27">
        <v>0</v>
      </c>
      <c r="I14" s="27">
        <v>0</v>
      </c>
      <c r="J14" s="31">
        <f t="shared" si="0"/>
        <v>6000000000</v>
      </c>
      <c r="K14" s="32">
        <f>J14/J18</f>
        <v>6.7415410606238013E-3</v>
      </c>
      <c r="L14" s="1">
        <v>8000000000</v>
      </c>
    </row>
    <row r="15" spans="1:12" ht="28.15" customHeight="1" x14ac:dyDescent="0.25">
      <c r="A15" s="3">
        <v>8</v>
      </c>
      <c r="B15" s="6" t="s">
        <v>7</v>
      </c>
      <c r="C15" s="8">
        <v>15263400000</v>
      </c>
      <c r="D15" s="8">
        <v>11830670000</v>
      </c>
      <c r="E15" s="8">
        <v>10830670000</v>
      </c>
      <c r="F15" s="9">
        <v>0</v>
      </c>
      <c r="G15" s="9">
        <v>0</v>
      </c>
      <c r="H15" s="9">
        <v>0</v>
      </c>
      <c r="I15" s="9">
        <v>0</v>
      </c>
      <c r="J15" s="31">
        <f t="shared" si="0"/>
        <v>10830670000</v>
      </c>
      <c r="K15" s="32">
        <f>J15/J18</f>
        <v>1.2169234419844398E-2</v>
      </c>
      <c r="L15" s="1">
        <v>10830670000</v>
      </c>
    </row>
    <row r="16" spans="1:12" ht="28.15" customHeight="1" x14ac:dyDescent="0.25">
      <c r="A16" s="3">
        <v>9</v>
      </c>
      <c r="B16" s="6" t="s">
        <v>8</v>
      </c>
      <c r="C16" s="8">
        <v>5043665500</v>
      </c>
      <c r="D16" s="8">
        <v>3800000000</v>
      </c>
      <c r="E16" s="8">
        <v>3800000000</v>
      </c>
      <c r="F16" s="9">
        <v>0</v>
      </c>
      <c r="G16" s="9">
        <v>0</v>
      </c>
      <c r="H16" s="9">
        <v>0</v>
      </c>
      <c r="I16" s="9">
        <v>0</v>
      </c>
      <c r="J16" s="31">
        <f t="shared" si="0"/>
        <v>3800000000</v>
      </c>
      <c r="K16" s="32">
        <f>J16/J18</f>
        <v>4.2696426717284078E-3</v>
      </c>
      <c r="L16" s="1">
        <v>3800000000</v>
      </c>
    </row>
    <row r="17" spans="1:12" ht="6.6" customHeight="1" x14ac:dyDescent="0.25">
      <c r="A17" s="6"/>
      <c r="B17" s="6"/>
      <c r="C17" s="8"/>
      <c r="D17" s="8"/>
      <c r="E17" s="8"/>
      <c r="F17" s="8"/>
      <c r="G17" s="8"/>
      <c r="H17" s="8"/>
      <c r="I17" s="8"/>
      <c r="J17" s="33"/>
      <c r="K17" s="32"/>
    </row>
    <row r="18" spans="1:12" s="10" customFormat="1" ht="28.15" customHeight="1" x14ac:dyDescent="0.25">
      <c r="B18" s="7" t="s">
        <v>15</v>
      </c>
      <c r="C18" s="9">
        <f>SUM(C8:C17)</f>
        <v>756474003900</v>
      </c>
      <c r="D18" s="9">
        <f>SUM(D8:D17)</f>
        <v>1215613252000</v>
      </c>
      <c r="E18" s="9">
        <v>890004221000</v>
      </c>
      <c r="F18" s="9">
        <f>SUM(F8:F16)</f>
        <v>0</v>
      </c>
      <c r="G18" s="9">
        <f>SUM(G8:G16)</f>
        <v>0</v>
      </c>
      <c r="H18" s="9">
        <f>SUM(H8:H16)</f>
        <v>0</v>
      </c>
      <c r="I18" s="9">
        <f>SUM(I8:I16)</f>
        <v>0</v>
      </c>
      <c r="J18" s="34">
        <f>SUM(J8:J17)</f>
        <v>890004221000</v>
      </c>
      <c r="K18" s="35">
        <f>SUM(K8:K16)</f>
        <v>1.0000000000000002</v>
      </c>
      <c r="L18" s="9">
        <f>SUM(L8:L17)</f>
        <v>890004221000</v>
      </c>
    </row>
    <row r="20" spans="1:12" hidden="1" x14ac:dyDescent="0.25">
      <c r="B20" t="s">
        <v>13</v>
      </c>
      <c r="J20" s="1">
        <v>890004221000</v>
      </c>
    </row>
    <row r="25" spans="1:12" x14ac:dyDescent="0.25">
      <c r="D25" s="19"/>
      <c r="E25" s="19"/>
      <c r="F25" s="19"/>
      <c r="G25" s="19"/>
      <c r="H25" s="19"/>
      <c r="I25" s="19"/>
      <c r="J25" s="19"/>
    </row>
  </sheetData>
  <mergeCells count="3">
    <mergeCell ref="B2:L2"/>
    <mergeCell ref="B3:L3"/>
    <mergeCell ref="B4:L4"/>
  </mergeCells>
  <pageMargins left="0.7" right="0.7" top="0.75" bottom="0.75" header="0.3" footer="0.3"/>
  <pageSetup paperSize="9" orientation="landscape" horizontalDpi="4294967293" verticalDpi="0" r:id="rId1"/>
  <headerFooter>
    <oddFooter xml:space="preserve">&amp;CStatus : 22 Juli 2015
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25"/>
  <sheetViews>
    <sheetView view="pageLayout" topLeftCell="A7" zoomScaleNormal="100" workbookViewId="0">
      <selection activeCell="D7" sqref="D1:D1048576"/>
    </sheetView>
  </sheetViews>
  <sheetFormatPr defaultRowHeight="15" x14ac:dyDescent="0.25"/>
  <cols>
    <col min="1" max="1" width="4.28515625" customWidth="1"/>
    <col min="2" max="2" width="26.140625" customWidth="1"/>
    <col min="3" max="4" width="17.85546875" style="1" customWidth="1"/>
    <col min="5" max="9" width="17.85546875" style="1" hidden="1" customWidth="1"/>
    <col min="10" max="10" width="17.85546875" style="1" customWidth="1"/>
    <col min="11" max="11" width="17.85546875" style="2" customWidth="1"/>
    <col min="12" max="12" width="17.85546875" style="1" hidden="1" customWidth="1"/>
  </cols>
  <sheetData>
    <row r="2" spans="1:12" ht="18.75" x14ac:dyDescent="0.3">
      <c r="B2" s="37" t="s">
        <v>10</v>
      </c>
      <c r="C2" s="37"/>
      <c r="D2" s="37"/>
      <c r="E2" s="37"/>
      <c r="F2" s="37"/>
      <c r="G2" s="37"/>
      <c r="H2" s="37"/>
      <c r="I2" s="37"/>
      <c r="J2" s="37"/>
      <c r="K2" s="37"/>
      <c r="L2" s="37"/>
    </row>
    <row r="3" spans="1:12" ht="18.75" x14ac:dyDescent="0.3">
      <c r="B3" s="37" t="s">
        <v>11</v>
      </c>
      <c r="C3" s="37"/>
      <c r="D3" s="37"/>
      <c r="E3" s="37"/>
      <c r="F3" s="37"/>
      <c r="G3" s="37"/>
      <c r="H3" s="37"/>
      <c r="I3" s="37"/>
      <c r="J3" s="37"/>
      <c r="K3" s="37"/>
      <c r="L3" s="37"/>
    </row>
    <row r="4" spans="1:12" x14ac:dyDescent="0.25">
      <c r="B4" s="38" t="s">
        <v>14</v>
      </c>
      <c r="C4" s="38"/>
      <c r="D4" s="38"/>
      <c r="E4" s="38"/>
      <c r="F4" s="38"/>
      <c r="G4" s="38"/>
      <c r="H4" s="38"/>
      <c r="I4" s="38"/>
      <c r="J4" s="38"/>
      <c r="K4" s="38"/>
      <c r="L4" s="38"/>
    </row>
    <row r="5" spans="1:12" x14ac:dyDescent="0.25"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</row>
    <row r="7" spans="1:12" ht="80.45" customHeight="1" x14ac:dyDescent="0.25">
      <c r="A7" s="10" t="s">
        <v>18</v>
      </c>
      <c r="B7" s="4" t="s">
        <v>12</v>
      </c>
      <c r="C7" s="5" t="s">
        <v>16</v>
      </c>
      <c r="D7" s="5" t="s">
        <v>19</v>
      </c>
      <c r="E7" s="5" t="s">
        <v>21</v>
      </c>
      <c r="F7" s="5" t="s">
        <v>25</v>
      </c>
      <c r="G7" s="5" t="s">
        <v>26</v>
      </c>
      <c r="H7" s="5" t="s">
        <v>27</v>
      </c>
      <c r="I7" s="5" t="s">
        <v>30</v>
      </c>
      <c r="J7" s="30" t="s">
        <v>31</v>
      </c>
      <c r="K7" s="30" t="s">
        <v>20</v>
      </c>
      <c r="L7" s="1" t="s">
        <v>9</v>
      </c>
    </row>
    <row r="8" spans="1:12" ht="28.15" customHeight="1" x14ac:dyDescent="0.25">
      <c r="A8" s="3">
        <v>1</v>
      </c>
      <c r="B8" s="6" t="s">
        <v>0</v>
      </c>
      <c r="C8" s="8">
        <v>178014006600</v>
      </c>
      <c r="D8" s="8">
        <v>183393884000</v>
      </c>
      <c r="E8" s="22">
        <v>100000000000</v>
      </c>
      <c r="F8" s="25">
        <v>36000000000</v>
      </c>
      <c r="G8" s="26">
        <v>0</v>
      </c>
      <c r="H8" s="26">
        <v>0</v>
      </c>
      <c r="I8" s="28">
        <v>136000000000</v>
      </c>
      <c r="J8" s="31">
        <f>E8+F8+G8</f>
        <v>136000000000</v>
      </c>
      <c r="K8" s="32">
        <f>J8/J18</f>
        <v>0.15280826404080616</v>
      </c>
      <c r="L8" s="1">
        <v>100000000000</v>
      </c>
    </row>
    <row r="9" spans="1:12" ht="28.15" customHeight="1" x14ac:dyDescent="0.25">
      <c r="A9" s="3">
        <v>2</v>
      </c>
      <c r="B9" s="6" t="s">
        <v>1</v>
      </c>
      <c r="C9" s="8">
        <v>406787996000</v>
      </c>
      <c r="D9" s="8">
        <v>745018126000</v>
      </c>
      <c r="E9" s="22">
        <v>602554000000</v>
      </c>
      <c r="F9" s="26">
        <v>0</v>
      </c>
      <c r="G9" s="25">
        <v>35800000000</v>
      </c>
      <c r="H9" s="27">
        <v>-17700000000</v>
      </c>
      <c r="I9" s="28">
        <v>638354000000</v>
      </c>
      <c r="J9" s="31">
        <f>E9+F9+G9+H9</f>
        <v>620654000000</v>
      </c>
      <c r="K9" s="32">
        <f>J9/J18</f>
        <v>0.69736073757340078</v>
      </c>
      <c r="L9" s="1">
        <v>602554000000</v>
      </c>
    </row>
    <row r="10" spans="1:12" ht="28.15" customHeight="1" x14ac:dyDescent="0.25">
      <c r="A10" s="3">
        <v>3</v>
      </c>
      <c r="B10" s="6" t="s">
        <v>2</v>
      </c>
      <c r="C10" s="8">
        <v>97362266000</v>
      </c>
      <c r="D10" s="8">
        <v>189371500000</v>
      </c>
      <c r="E10" s="22">
        <v>99600000000</v>
      </c>
      <c r="F10" s="27">
        <v>-11000000000</v>
      </c>
      <c r="G10" s="27">
        <v>-20000000000</v>
      </c>
      <c r="H10" s="27">
        <v>0</v>
      </c>
      <c r="I10" s="28">
        <v>68600000000</v>
      </c>
      <c r="J10" s="31">
        <f t="shared" ref="J10:J16" si="0">E10+F10+G10</f>
        <v>68600000000</v>
      </c>
      <c r="K10" s="32">
        <f>J10/J18</f>
        <v>7.7078286126465459E-2</v>
      </c>
      <c r="L10" s="1">
        <v>99600000000</v>
      </c>
    </row>
    <row r="11" spans="1:12" ht="28.15" customHeight="1" x14ac:dyDescent="0.25">
      <c r="A11" s="3">
        <v>4</v>
      </c>
      <c r="B11" s="6" t="s">
        <v>3</v>
      </c>
      <c r="C11" s="8">
        <v>28447002000</v>
      </c>
      <c r="D11" s="8">
        <v>41819072000</v>
      </c>
      <c r="E11" s="22">
        <v>41800000000</v>
      </c>
      <c r="F11" s="27">
        <v>-20000000000</v>
      </c>
      <c r="G11" s="27">
        <v>-10000000000</v>
      </c>
      <c r="H11" s="25">
        <v>16200000000</v>
      </c>
      <c r="I11" s="28">
        <v>11800000000</v>
      </c>
      <c r="J11" s="31">
        <f>E11+F11+G11+H11</f>
        <v>28000000000</v>
      </c>
      <c r="K11" s="32">
        <f>J11/J18</f>
        <v>3.1460524949577739E-2</v>
      </c>
      <c r="L11" s="1">
        <v>41819072000</v>
      </c>
    </row>
    <row r="12" spans="1:12" ht="28.15" customHeight="1" x14ac:dyDescent="0.25">
      <c r="A12" s="3">
        <v>5</v>
      </c>
      <c r="B12" s="6" t="s">
        <v>4</v>
      </c>
      <c r="C12" s="8">
        <v>7498800000</v>
      </c>
      <c r="D12" s="8">
        <v>15000000000</v>
      </c>
      <c r="E12" s="22">
        <v>11800000000</v>
      </c>
      <c r="F12" s="27">
        <v>-4000000000</v>
      </c>
      <c r="G12" s="27">
        <v>-1800000000</v>
      </c>
      <c r="H12" s="27">
        <v>0</v>
      </c>
      <c r="I12" s="28">
        <v>6000000000</v>
      </c>
      <c r="J12" s="31">
        <f t="shared" si="0"/>
        <v>6000000000</v>
      </c>
      <c r="K12" s="32">
        <f>J12/J18</f>
        <v>6.7415410606238013E-3</v>
      </c>
      <c r="L12" s="1">
        <v>11800000000</v>
      </c>
    </row>
    <row r="13" spans="1:12" ht="28.15" customHeight="1" x14ac:dyDescent="0.25">
      <c r="A13" s="3">
        <v>6</v>
      </c>
      <c r="B13" s="6" t="s">
        <v>5</v>
      </c>
      <c r="C13" s="8">
        <v>11463434900</v>
      </c>
      <c r="D13" s="8">
        <v>15000000000</v>
      </c>
      <c r="E13" s="22">
        <v>11619551000</v>
      </c>
      <c r="F13" s="27">
        <v>0</v>
      </c>
      <c r="G13" s="27">
        <v>-3000000000</v>
      </c>
      <c r="H13" s="25">
        <v>1500000000</v>
      </c>
      <c r="I13" s="28">
        <v>8619551000</v>
      </c>
      <c r="J13" s="31">
        <f>E13+F13+G13+H13</f>
        <v>10119551000</v>
      </c>
      <c r="K13" s="32">
        <f>J13/J18</f>
        <v>1.1370228096929441E-2</v>
      </c>
      <c r="L13" s="1">
        <v>11600479000</v>
      </c>
    </row>
    <row r="14" spans="1:12" ht="28.15" customHeight="1" x14ac:dyDescent="0.25">
      <c r="A14" s="3">
        <v>7</v>
      </c>
      <c r="B14" s="6" t="s">
        <v>6</v>
      </c>
      <c r="C14" s="8">
        <v>6593432900</v>
      </c>
      <c r="D14" s="8">
        <v>10380000000</v>
      </c>
      <c r="E14" s="22">
        <v>8000000000</v>
      </c>
      <c r="F14" s="27">
        <v>-1000000000</v>
      </c>
      <c r="G14" s="27">
        <v>-1000000000</v>
      </c>
      <c r="H14" s="27">
        <v>0</v>
      </c>
      <c r="I14" s="28">
        <v>6000000000</v>
      </c>
      <c r="J14" s="31">
        <f t="shared" si="0"/>
        <v>6000000000</v>
      </c>
      <c r="K14" s="32">
        <f>J14/J18</f>
        <v>6.7415410606238013E-3</v>
      </c>
      <c r="L14" s="1">
        <v>8000000000</v>
      </c>
    </row>
    <row r="15" spans="1:12" ht="28.15" customHeight="1" x14ac:dyDescent="0.25">
      <c r="A15" s="3">
        <v>8</v>
      </c>
      <c r="B15" s="6" t="s">
        <v>7</v>
      </c>
      <c r="C15" s="8">
        <v>15263400000</v>
      </c>
      <c r="D15" s="8">
        <v>11830670000</v>
      </c>
      <c r="E15" s="8">
        <v>10830670000</v>
      </c>
      <c r="F15" s="9">
        <v>0</v>
      </c>
      <c r="G15" s="9">
        <v>0</v>
      </c>
      <c r="H15" s="9">
        <v>0</v>
      </c>
      <c r="I15" s="29">
        <v>10830670000</v>
      </c>
      <c r="J15" s="31">
        <f t="shared" si="0"/>
        <v>10830670000</v>
      </c>
      <c r="K15" s="32">
        <f>J15/J18</f>
        <v>1.2169234419844398E-2</v>
      </c>
      <c r="L15" s="1">
        <v>10830670000</v>
      </c>
    </row>
    <row r="16" spans="1:12" ht="28.15" customHeight="1" x14ac:dyDescent="0.25">
      <c r="A16" s="3">
        <v>9</v>
      </c>
      <c r="B16" s="6" t="s">
        <v>8</v>
      </c>
      <c r="C16" s="8">
        <v>5043665500</v>
      </c>
      <c r="D16" s="8">
        <v>3800000000</v>
      </c>
      <c r="E16" s="8">
        <v>3800000000</v>
      </c>
      <c r="F16" s="9">
        <v>0</v>
      </c>
      <c r="G16" s="9">
        <v>0</v>
      </c>
      <c r="H16" s="9">
        <v>0</v>
      </c>
      <c r="I16" s="29">
        <v>3800000000</v>
      </c>
      <c r="J16" s="31">
        <f t="shared" si="0"/>
        <v>3800000000</v>
      </c>
      <c r="K16" s="32">
        <f>J16/J18</f>
        <v>4.2696426717284078E-3</v>
      </c>
      <c r="L16" s="1">
        <v>3800000000</v>
      </c>
    </row>
    <row r="17" spans="1:12" ht="6.6" customHeight="1" x14ac:dyDescent="0.25">
      <c r="A17" s="6"/>
      <c r="B17" s="6"/>
      <c r="C17" s="8"/>
      <c r="D17" s="8"/>
      <c r="E17" s="8"/>
      <c r="F17" s="8"/>
      <c r="G17" s="8"/>
      <c r="H17" s="8"/>
      <c r="I17" s="8"/>
      <c r="J17" s="33"/>
      <c r="K17" s="32"/>
    </row>
    <row r="18" spans="1:12" s="10" customFormat="1" ht="28.15" customHeight="1" x14ac:dyDescent="0.25">
      <c r="B18" s="7" t="s">
        <v>15</v>
      </c>
      <c r="C18" s="9">
        <f>SUM(C8:C17)</f>
        <v>756474003900</v>
      </c>
      <c r="D18" s="9">
        <f>SUM(D8:D17)</f>
        <v>1215613252000</v>
      </c>
      <c r="E18" s="9">
        <v>890004221000</v>
      </c>
      <c r="F18" s="9">
        <f>SUM(F8:F16)</f>
        <v>0</v>
      </c>
      <c r="G18" s="9">
        <f>SUM(G8:G16)</f>
        <v>0</v>
      </c>
      <c r="H18" s="9">
        <f>SUM(H8:H16)</f>
        <v>0</v>
      </c>
      <c r="I18" s="9">
        <f>SUM(I8:I16)</f>
        <v>890004221000</v>
      </c>
      <c r="J18" s="34">
        <f>SUM(J8:J17)</f>
        <v>890004221000</v>
      </c>
      <c r="K18" s="35">
        <f>SUM(K8:K16)</f>
        <v>0.99999999999999989</v>
      </c>
      <c r="L18" s="9">
        <f>SUM(L8:L17)</f>
        <v>890004221000</v>
      </c>
    </row>
    <row r="20" spans="1:12" hidden="1" x14ac:dyDescent="0.25">
      <c r="B20" t="s">
        <v>13</v>
      </c>
      <c r="J20" s="1">
        <v>890004221000</v>
      </c>
    </row>
    <row r="25" spans="1:12" x14ac:dyDescent="0.25">
      <c r="D25" s="19"/>
      <c r="E25" s="19"/>
      <c r="F25" s="19"/>
      <c r="G25" s="19"/>
      <c r="H25" s="19"/>
      <c r="I25" s="19"/>
      <c r="J25" s="19"/>
    </row>
  </sheetData>
  <mergeCells count="3">
    <mergeCell ref="B2:L2"/>
    <mergeCell ref="B3:L3"/>
    <mergeCell ref="B4:L4"/>
  </mergeCells>
  <pageMargins left="0.7" right="0.7" top="0.75" bottom="0.75" header="0.3" footer="0.3"/>
  <pageSetup paperSize="9" orientation="landscape" horizontalDpi="4294967293" verticalDpi="0" r:id="rId1"/>
  <headerFooter>
    <oddFooter xml:space="preserve">&amp;CStatus : 22 Juli 2015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25"/>
  <sheetViews>
    <sheetView view="pageLayout" topLeftCell="A7" zoomScaleNormal="100" workbookViewId="0">
      <selection activeCell="J16" sqref="J16"/>
    </sheetView>
  </sheetViews>
  <sheetFormatPr defaultRowHeight="15" x14ac:dyDescent="0.25"/>
  <cols>
    <col min="1" max="1" width="4.28515625" customWidth="1"/>
    <col min="2" max="2" width="26.140625" customWidth="1"/>
    <col min="3" max="5" width="17.85546875" style="1" customWidth="1"/>
    <col min="6" max="8" width="17.85546875" style="1" hidden="1" customWidth="1"/>
    <col min="9" max="10" width="17.85546875" style="1" customWidth="1"/>
    <col min="11" max="11" width="17.85546875" style="2" customWidth="1"/>
    <col min="12" max="12" width="17.85546875" style="1" hidden="1" customWidth="1"/>
  </cols>
  <sheetData>
    <row r="2" spans="1:12" ht="18.75" x14ac:dyDescent="0.3">
      <c r="B2" s="37" t="s">
        <v>10</v>
      </c>
      <c r="C2" s="37"/>
      <c r="D2" s="37"/>
      <c r="E2" s="37"/>
      <c r="F2" s="37"/>
      <c r="G2" s="37"/>
      <c r="H2" s="37"/>
      <c r="I2" s="37"/>
      <c r="J2" s="37"/>
      <c r="K2" s="37"/>
      <c r="L2" s="37"/>
    </row>
    <row r="3" spans="1:12" ht="18.75" x14ac:dyDescent="0.3">
      <c r="B3" s="37" t="s">
        <v>11</v>
      </c>
      <c r="C3" s="37"/>
      <c r="D3" s="37"/>
      <c r="E3" s="37"/>
      <c r="F3" s="37"/>
      <c r="G3" s="37"/>
      <c r="H3" s="37"/>
      <c r="I3" s="37"/>
      <c r="J3" s="37"/>
      <c r="K3" s="37"/>
      <c r="L3" s="37"/>
    </row>
    <row r="4" spans="1:12" x14ac:dyDescent="0.25">
      <c r="B4" s="38" t="s">
        <v>14</v>
      </c>
      <c r="C4" s="38"/>
      <c r="D4" s="38"/>
      <c r="E4" s="38"/>
      <c r="F4" s="38"/>
      <c r="G4" s="38"/>
      <c r="H4" s="38"/>
      <c r="I4" s="38"/>
      <c r="J4" s="38"/>
      <c r="K4" s="38"/>
      <c r="L4" s="38"/>
    </row>
    <row r="5" spans="1:12" x14ac:dyDescent="0.25"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</row>
    <row r="7" spans="1:12" ht="80.45" customHeight="1" x14ac:dyDescent="0.25">
      <c r="A7" s="10" t="s">
        <v>18</v>
      </c>
      <c r="B7" s="4" t="s">
        <v>12</v>
      </c>
      <c r="C7" s="5" t="s">
        <v>16</v>
      </c>
      <c r="D7" s="5" t="s">
        <v>19</v>
      </c>
      <c r="E7" s="5" t="s">
        <v>21</v>
      </c>
      <c r="F7" s="5" t="s">
        <v>25</v>
      </c>
      <c r="G7" s="5" t="s">
        <v>26</v>
      </c>
      <c r="H7" s="5" t="s">
        <v>27</v>
      </c>
      <c r="I7" s="5" t="s">
        <v>29</v>
      </c>
      <c r="J7" s="30" t="s">
        <v>28</v>
      </c>
      <c r="K7" s="30" t="s">
        <v>20</v>
      </c>
      <c r="L7" s="1" t="s">
        <v>9</v>
      </c>
    </row>
    <row r="8" spans="1:12" ht="28.15" customHeight="1" x14ac:dyDescent="0.25">
      <c r="A8" s="3">
        <v>1</v>
      </c>
      <c r="B8" s="6" t="s">
        <v>0</v>
      </c>
      <c r="C8" s="8">
        <v>178014006600</v>
      </c>
      <c r="D8" s="8">
        <v>183393884000</v>
      </c>
      <c r="E8" s="22">
        <v>100000000000</v>
      </c>
      <c r="F8" s="25">
        <v>36000000000</v>
      </c>
      <c r="G8" s="26">
        <v>0</v>
      </c>
      <c r="H8" s="26">
        <v>0</v>
      </c>
      <c r="I8" s="28">
        <v>136000000000</v>
      </c>
      <c r="J8" s="31">
        <f>E8+F8+G8</f>
        <v>136000000000</v>
      </c>
      <c r="K8" s="32">
        <f>J8/J18</f>
        <v>0.15280826404080616</v>
      </c>
      <c r="L8" s="1">
        <v>100000000000</v>
      </c>
    </row>
    <row r="9" spans="1:12" ht="28.15" customHeight="1" x14ac:dyDescent="0.25">
      <c r="A9" s="3">
        <v>2</v>
      </c>
      <c r="B9" s="6" t="s">
        <v>1</v>
      </c>
      <c r="C9" s="8">
        <v>406787996000</v>
      </c>
      <c r="D9" s="8">
        <v>745018126000</v>
      </c>
      <c r="E9" s="22">
        <v>602554000000</v>
      </c>
      <c r="F9" s="26">
        <v>0</v>
      </c>
      <c r="G9" s="25">
        <v>35800000000</v>
      </c>
      <c r="H9" s="27">
        <v>-17700000000</v>
      </c>
      <c r="I9" s="28">
        <v>638354000000</v>
      </c>
      <c r="J9" s="31">
        <f>E9+F9+G9+H9</f>
        <v>620654000000</v>
      </c>
      <c r="K9" s="32">
        <f>J9/J18</f>
        <v>0.69736073757340078</v>
      </c>
      <c r="L9" s="1">
        <v>602554000000</v>
      </c>
    </row>
    <row r="10" spans="1:12" ht="28.15" customHeight="1" x14ac:dyDescent="0.25">
      <c r="A10" s="3">
        <v>3</v>
      </c>
      <c r="B10" s="6" t="s">
        <v>2</v>
      </c>
      <c r="C10" s="8">
        <v>97362266000</v>
      </c>
      <c r="D10" s="8">
        <v>189371500000</v>
      </c>
      <c r="E10" s="22">
        <v>99600000000</v>
      </c>
      <c r="F10" s="27">
        <v>-11000000000</v>
      </c>
      <c r="G10" s="27">
        <v>-20000000000</v>
      </c>
      <c r="H10" s="27">
        <v>0</v>
      </c>
      <c r="I10" s="28">
        <v>68600000000</v>
      </c>
      <c r="J10" s="31">
        <f t="shared" ref="J10:J16" si="0">E10+F10+G10</f>
        <v>68600000000</v>
      </c>
      <c r="K10" s="32">
        <f>J10/J18</f>
        <v>7.7078286126465459E-2</v>
      </c>
      <c r="L10" s="1">
        <v>99600000000</v>
      </c>
    </row>
    <row r="11" spans="1:12" ht="28.15" customHeight="1" x14ac:dyDescent="0.25">
      <c r="A11" s="3">
        <v>4</v>
      </c>
      <c r="B11" s="6" t="s">
        <v>3</v>
      </c>
      <c r="C11" s="8">
        <v>28447002000</v>
      </c>
      <c r="D11" s="8">
        <v>41819072000</v>
      </c>
      <c r="E11" s="22">
        <v>41800000000</v>
      </c>
      <c r="F11" s="27">
        <v>-20000000000</v>
      </c>
      <c r="G11" s="27">
        <v>-10000000000</v>
      </c>
      <c r="H11" s="25">
        <v>16200000000</v>
      </c>
      <c r="I11" s="28">
        <v>11800000000</v>
      </c>
      <c r="J11" s="31">
        <f>E11+F11+G11+H11</f>
        <v>28000000000</v>
      </c>
      <c r="K11" s="32">
        <f>J11/J18</f>
        <v>3.1460524949577739E-2</v>
      </c>
      <c r="L11" s="1">
        <v>41819072000</v>
      </c>
    </row>
    <row r="12" spans="1:12" ht="28.15" customHeight="1" x14ac:dyDescent="0.25">
      <c r="A12" s="3">
        <v>5</v>
      </c>
      <c r="B12" s="6" t="s">
        <v>4</v>
      </c>
      <c r="C12" s="8">
        <v>7498800000</v>
      </c>
      <c r="D12" s="8">
        <v>15000000000</v>
      </c>
      <c r="E12" s="22">
        <v>11800000000</v>
      </c>
      <c r="F12" s="27">
        <v>-4000000000</v>
      </c>
      <c r="G12" s="27">
        <v>-1800000000</v>
      </c>
      <c r="H12" s="27">
        <v>0</v>
      </c>
      <c r="I12" s="28">
        <v>6000000000</v>
      </c>
      <c r="J12" s="31">
        <f t="shared" si="0"/>
        <v>6000000000</v>
      </c>
      <c r="K12" s="32">
        <f>J12/J18</f>
        <v>6.7415410606238013E-3</v>
      </c>
      <c r="L12" s="1">
        <v>11800000000</v>
      </c>
    </row>
    <row r="13" spans="1:12" ht="28.15" customHeight="1" x14ac:dyDescent="0.25">
      <c r="A13" s="3">
        <v>6</v>
      </c>
      <c r="B13" s="6" t="s">
        <v>5</v>
      </c>
      <c r="C13" s="8">
        <v>11463434900</v>
      </c>
      <c r="D13" s="8">
        <v>15000000000</v>
      </c>
      <c r="E13" s="22">
        <v>11619551000</v>
      </c>
      <c r="F13" s="27">
        <v>0</v>
      </c>
      <c r="G13" s="27">
        <v>-3000000000</v>
      </c>
      <c r="H13" s="25">
        <v>1500000000</v>
      </c>
      <c r="I13" s="28">
        <v>8619551000</v>
      </c>
      <c r="J13" s="31">
        <f>E13+F13+G13+H13</f>
        <v>10119551000</v>
      </c>
      <c r="K13" s="32">
        <f>J13/J18</f>
        <v>1.1370228096929441E-2</v>
      </c>
      <c r="L13" s="1">
        <v>11600479000</v>
      </c>
    </row>
    <row r="14" spans="1:12" ht="28.15" customHeight="1" x14ac:dyDescent="0.25">
      <c r="A14" s="3">
        <v>7</v>
      </c>
      <c r="B14" s="6" t="s">
        <v>6</v>
      </c>
      <c r="C14" s="8">
        <v>6593432900</v>
      </c>
      <c r="D14" s="8">
        <v>10380000000</v>
      </c>
      <c r="E14" s="22">
        <v>8000000000</v>
      </c>
      <c r="F14" s="27">
        <v>-1000000000</v>
      </c>
      <c r="G14" s="27">
        <v>-1000000000</v>
      </c>
      <c r="H14" s="27">
        <v>0</v>
      </c>
      <c r="I14" s="28">
        <v>6000000000</v>
      </c>
      <c r="J14" s="31">
        <f t="shared" si="0"/>
        <v>6000000000</v>
      </c>
      <c r="K14" s="32">
        <f>J14/J18</f>
        <v>6.7415410606238013E-3</v>
      </c>
      <c r="L14" s="1">
        <v>8000000000</v>
      </c>
    </row>
    <row r="15" spans="1:12" ht="28.15" customHeight="1" x14ac:dyDescent="0.25">
      <c r="A15" s="3">
        <v>8</v>
      </c>
      <c r="B15" s="6" t="s">
        <v>7</v>
      </c>
      <c r="C15" s="8">
        <v>15263400000</v>
      </c>
      <c r="D15" s="8">
        <v>11830670000</v>
      </c>
      <c r="E15" s="8">
        <v>10830670000</v>
      </c>
      <c r="F15" s="9">
        <v>0</v>
      </c>
      <c r="G15" s="9">
        <v>0</v>
      </c>
      <c r="H15" s="9">
        <v>0</v>
      </c>
      <c r="I15" s="29">
        <v>10830670000</v>
      </c>
      <c r="J15" s="31">
        <f t="shared" si="0"/>
        <v>10830670000</v>
      </c>
      <c r="K15" s="32">
        <f>J15/J18</f>
        <v>1.2169234419844398E-2</v>
      </c>
      <c r="L15" s="1">
        <v>10830670000</v>
      </c>
    </row>
    <row r="16" spans="1:12" ht="28.15" customHeight="1" x14ac:dyDescent="0.25">
      <c r="A16" s="3">
        <v>9</v>
      </c>
      <c r="B16" s="6" t="s">
        <v>8</v>
      </c>
      <c r="C16" s="8">
        <v>5043665500</v>
      </c>
      <c r="D16" s="8">
        <v>3800000000</v>
      </c>
      <c r="E16" s="8">
        <v>3800000000</v>
      </c>
      <c r="F16" s="9">
        <v>0</v>
      </c>
      <c r="G16" s="9">
        <v>0</v>
      </c>
      <c r="H16" s="9">
        <v>0</v>
      </c>
      <c r="I16" s="29">
        <v>3800000000</v>
      </c>
      <c r="J16" s="31">
        <f t="shared" si="0"/>
        <v>3800000000</v>
      </c>
      <c r="K16" s="32">
        <f>J16/J18</f>
        <v>4.2696426717284078E-3</v>
      </c>
      <c r="L16" s="1">
        <v>3800000000</v>
      </c>
    </row>
    <row r="17" spans="1:12" ht="6.6" customHeight="1" x14ac:dyDescent="0.25">
      <c r="A17" s="6"/>
      <c r="B17" s="6"/>
      <c r="C17" s="8"/>
      <c r="D17" s="8"/>
      <c r="E17" s="8"/>
      <c r="F17" s="8"/>
      <c r="G17" s="8"/>
      <c r="H17" s="8"/>
      <c r="I17" s="8"/>
      <c r="J17" s="33"/>
      <c r="K17" s="32"/>
    </row>
    <row r="18" spans="1:12" s="10" customFormat="1" ht="28.15" customHeight="1" x14ac:dyDescent="0.25">
      <c r="B18" s="7" t="s">
        <v>15</v>
      </c>
      <c r="C18" s="9">
        <f>SUM(C8:C17)</f>
        <v>756474003900</v>
      </c>
      <c r="D18" s="9">
        <f>SUM(D8:D17)</f>
        <v>1215613252000</v>
      </c>
      <c r="E18" s="9">
        <v>890004221000</v>
      </c>
      <c r="F18" s="9">
        <f>SUM(F8:F16)</f>
        <v>0</v>
      </c>
      <c r="G18" s="9">
        <f>SUM(G8:G16)</f>
        <v>0</v>
      </c>
      <c r="H18" s="9">
        <f>SUM(H8:H16)</f>
        <v>0</v>
      </c>
      <c r="I18" s="9">
        <f>SUM(I8:I16)</f>
        <v>890004221000</v>
      </c>
      <c r="J18" s="34">
        <f>SUM(J8:J17)</f>
        <v>890004221000</v>
      </c>
      <c r="K18" s="35">
        <f>SUM(K8:K16)</f>
        <v>0.99999999999999989</v>
      </c>
      <c r="L18" s="9">
        <f>SUM(L8:L17)</f>
        <v>890004221000</v>
      </c>
    </row>
    <row r="20" spans="1:12" hidden="1" x14ac:dyDescent="0.25">
      <c r="B20" t="s">
        <v>13</v>
      </c>
      <c r="J20" s="1">
        <v>890004221000</v>
      </c>
    </row>
    <row r="25" spans="1:12" x14ac:dyDescent="0.25">
      <c r="D25" s="19"/>
      <c r="E25" s="19"/>
      <c r="F25" s="19"/>
      <c r="G25" s="19"/>
      <c r="H25" s="19"/>
      <c r="I25" s="19"/>
      <c r="J25" s="19"/>
    </row>
  </sheetData>
  <mergeCells count="3">
    <mergeCell ref="B2:L2"/>
    <mergeCell ref="B3:L3"/>
    <mergeCell ref="B4:L4"/>
  </mergeCells>
  <pageMargins left="0.7" right="0.7" top="0.75" bottom="0.75" header="0.3" footer="0.3"/>
  <pageSetup paperSize="9" scale="95" orientation="landscape" horizontalDpi="4294967293" verticalDpi="0" r:id="rId1"/>
  <headerFooter>
    <oddFooter xml:space="preserve">&amp;CStatus : 22 Juli 2015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25"/>
  <sheetViews>
    <sheetView view="pageLayout" topLeftCell="A4" zoomScaleNormal="100" workbookViewId="0">
      <selection activeCell="I8" sqref="I8"/>
    </sheetView>
  </sheetViews>
  <sheetFormatPr defaultRowHeight="15" x14ac:dyDescent="0.25"/>
  <cols>
    <col min="1" max="1" width="4.28515625" customWidth="1"/>
    <col min="2" max="2" width="26.140625" customWidth="1"/>
    <col min="3" max="9" width="17.85546875" style="1" customWidth="1"/>
    <col min="10" max="10" width="17.85546875" style="2" customWidth="1"/>
    <col min="11" max="11" width="17.85546875" style="1" hidden="1" customWidth="1"/>
  </cols>
  <sheetData>
    <row r="2" spans="1:11" ht="18.75" x14ac:dyDescent="0.3">
      <c r="B2" s="37" t="s">
        <v>10</v>
      </c>
      <c r="C2" s="37"/>
      <c r="D2" s="37"/>
      <c r="E2" s="37"/>
      <c r="F2" s="37"/>
      <c r="G2" s="37"/>
      <c r="H2" s="37"/>
      <c r="I2" s="37"/>
      <c r="J2" s="37"/>
      <c r="K2" s="37"/>
    </row>
    <row r="3" spans="1:11" ht="18.75" x14ac:dyDescent="0.3">
      <c r="B3" s="37" t="s">
        <v>11</v>
      </c>
      <c r="C3" s="37"/>
      <c r="D3" s="37"/>
      <c r="E3" s="37"/>
      <c r="F3" s="37"/>
      <c r="G3" s="37"/>
      <c r="H3" s="37"/>
      <c r="I3" s="37"/>
      <c r="J3" s="37"/>
      <c r="K3" s="37"/>
    </row>
    <row r="4" spans="1:11" x14ac:dyDescent="0.25">
      <c r="B4" s="38" t="s">
        <v>14</v>
      </c>
      <c r="C4" s="38"/>
      <c r="D4" s="38"/>
      <c r="E4" s="38"/>
      <c r="F4" s="38"/>
      <c r="G4" s="38"/>
      <c r="H4" s="38"/>
      <c r="I4" s="38"/>
      <c r="J4" s="38"/>
      <c r="K4" s="38"/>
    </row>
    <row r="5" spans="1:11" x14ac:dyDescent="0.25">
      <c r="B5" s="24"/>
      <c r="C5" s="24"/>
      <c r="D5" s="24"/>
      <c r="E5" s="24"/>
      <c r="F5" s="24"/>
      <c r="G5" s="24"/>
      <c r="H5" s="24"/>
      <c r="I5" s="24"/>
      <c r="J5" s="24"/>
      <c r="K5" s="24"/>
    </row>
    <row r="7" spans="1:11" ht="80.45" customHeight="1" x14ac:dyDescent="0.25">
      <c r="A7" s="10" t="s">
        <v>18</v>
      </c>
      <c r="B7" s="4" t="s">
        <v>12</v>
      </c>
      <c r="C7" s="5" t="s">
        <v>16</v>
      </c>
      <c r="D7" s="5" t="s">
        <v>19</v>
      </c>
      <c r="E7" s="5" t="s">
        <v>21</v>
      </c>
      <c r="F7" s="5" t="s">
        <v>25</v>
      </c>
      <c r="G7" s="5" t="s">
        <v>26</v>
      </c>
      <c r="H7" s="5" t="s">
        <v>27</v>
      </c>
      <c r="I7" s="12" t="s">
        <v>22</v>
      </c>
      <c r="J7" s="13" t="s">
        <v>20</v>
      </c>
      <c r="K7" s="1" t="s">
        <v>9</v>
      </c>
    </row>
    <row r="8" spans="1:11" ht="28.15" customHeight="1" x14ac:dyDescent="0.25">
      <c r="A8" s="3">
        <v>1</v>
      </c>
      <c r="B8" s="6" t="s">
        <v>0</v>
      </c>
      <c r="C8" s="8">
        <v>178014006600</v>
      </c>
      <c r="D8" s="8">
        <v>183393884000</v>
      </c>
      <c r="E8" s="22">
        <v>100000000000</v>
      </c>
      <c r="F8" s="25">
        <v>36000000000</v>
      </c>
      <c r="G8" s="26">
        <v>0</v>
      </c>
      <c r="H8" s="26">
        <v>0</v>
      </c>
      <c r="I8" s="23">
        <f>E8+F8+G8</f>
        <v>136000000000</v>
      </c>
      <c r="J8" s="15">
        <f>I8/I18</f>
        <v>0.15280826404080616</v>
      </c>
      <c r="K8" s="1">
        <v>100000000000</v>
      </c>
    </row>
    <row r="9" spans="1:11" ht="28.15" customHeight="1" x14ac:dyDescent="0.25">
      <c r="A9" s="3">
        <v>2</v>
      </c>
      <c r="B9" s="6" t="s">
        <v>1</v>
      </c>
      <c r="C9" s="8">
        <v>406787996000</v>
      </c>
      <c r="D9" s="8">
        <v>745018126000</v>
      </c>
      <c r="E9" s="22">
        <v>602554000000</v>
      </c>
      <c r="F9" s="26">
        <v>0</v>
      </c>
      <c r="G9" s="25">
        <v>35800000000</v>
      </c>
      <c r="H9" s="27">
        <v>-17700000000</v>
      </c>
      <c r="I9" s="23">
        <f>E9+F9+G9+H9</f>
        <v>620654000000</v>
      </c>
      <c r="J9" s="15">
        <f>I9/I18</f>
        <v>0.69736073757340078</v>
      </c>
      <c r="K9" s="1">
        <v>602554000000</v>
      </c>
    </row>
    <row r="10" spans="1:11" ht="28.15" customHeight="1" x14ac:dyDescent="0.25">
      <c r="A10" s="3">
        <v>3</v>
      </c>
      <c r="B10" s="6" t="s">
        <v>2</v>
      </c>
      <c r="C10" s="8">
        <v>97362266000</v>
      </c>
      <c r="D10" s="8">
        <v>189371500000</v>
      </c>
      <c r="E10" s="22">
        <v>99600000000</v>
      </c>
      <c r="F10" s="27">
        <v>-11000000000</v>
      </c>
      <c r="G10" s="27">
        <v>-20000000000</v>
      </c>
      <c r="H10" s="27">
        <v>0</v>
      </c>
      <c r="I10" s="23">
        <f t="shared" ref="I10:I16" si="0">E10+F10+G10</f>
        <v>68600000000</v>
      </c>
      <c r="J10" s="15">
        <f>I10/I18</f>
        <v>7.7078286126465459E-2</v>
      </c>
      <c r="K10" s="1">
        <v>99600000000</v>
      </c>
    </row>
    <row r="11" spans="1:11" ht="28.15" customHeight="1" x14ac:dyDescent="0.25">
      <c r="A11" s="3">
        <v>4</v>
      </c>
      <c r="B11" s="6" t="s">
        <v>3</v>
      </c>
      <c r="C11" s="8">
        <v>28447002000</v>
      </c>
      <c r="D11" s="8">
        <v>41819072000</v>
      </c>
      <c r="E11" s="22">
        <v>41800000000</v>
      </c>
      <c r="F11" s="27">
        <v>-20000000000</v>
      </c>
      <c r="G11" s="27">
        <v>-10000000000</v>
      </c>
      <c r="H11" s="25">
        <v>16200000000</v>
      </c>
      <c r="I11" s="23">
        <f>E11+F11+G11+H11</f>
        <v>28000000000</v>
      </c>
      <c r="J11" s="15">
        <f>I11/I18</f>
        <v>3.1460524949577739E-2</v>
      </c>
      <c r="K11" s="1">
        <v>41819072000</v>
      </c>
    </row>
    <row r="12" spans="1:11" ht="28.15" customHeight="1" x14ac:dyDescent="0.25">
      <c r="A12" s="3">
        <v>5</v>
      </c>
      <c r="B12" s="6" t="s">
        <v>4</v>
      </c>
      <c r="C12" s="8">
        <v>7498800000</v>
      </c>
      <c r="D12" s="8">
        <v>15000000000</v>
      </c>
      <c r="E12" s="22">
        <v>11800000000</v>
      </c>
      <c r="F12" s="27">
        <v>-4000000000</v>
      </c>
      <c r="G12" s="27">
        <v>-1800000000</v>
      </c>
      <c r="H12" s="27">
        <v>0</v>
      </c>
      <c r="I12" s="23">
        <f t="shared" si="0"/>
        <v>6000000000</v>
      </c>
      <c r="J12" s="15">
        <f>I12/I18</f>
        <v>6.7415410606238013E-3</v>
      </c>
      <c r="K12" s="1">
        <v>11800000000</v>
      </c>
    </row>
    <row r="13" spans="1:11" ht="28.15" customHeight="1" x14ac:dyDescent="0.25">
      <c r="A13" s="3">
        <v>6</v>
      </c>
      <c r="B13" s="6" t="s">
        <v>5</v>
      </c>
      <c r="C13" s="8">
        <v>11463434900</v>
      </c>
      <c r="D13" s="8">
        <v>15000000000</v>
      </c>
      <c r="E13" s="22">
        <v>11619551000</v>
      </c>
      <c r="F13" s="27">
        <v>0</v>
      </c>
      <c r="G13" s="27">
        <v>-3000000000</v>
      </c>
      <c r="H13" s="25">
        <v>1500000000</v>
      </c>
      <c r="I13" s="23">
        <f>E13+F13+G13+H13</f>
        <v>10119551000</v>
      </c>
      <c r="J13" s="15">
        <f>I13/I18</f>
        <v>1.1370228096929441E-2</v>
      </c>
      <c r="K13" s="1">
        <v>11600479000</v>
      </c>
    </row>
    <row r="14" spans="1:11" ht="28.15" customHeight="1" x14ac:dyDescent="0.25">
      <c r="A14" s="3">
        <v>7</v>
      </c>
      <c r="B14" s="6" t="s">
        <v>6</v>
      </c>
      <c r="C14" s="8">
        <v>6593432900</v>
      </c>
      <c r="D14" s="8">
        <v>10380000000</v>
      </c>
      <c r="E14" s="22">
        <v>8000000000</v>
      </c>
      <c r="F14" s="27">
        <v>-1000000000</v>
      </c>
      <c r="G14" s="27">
        <v>-1000000000</v>
      </c>
      <c r="H14" s="27">
        <v>0</v>
      </c>
      <c r="I14" s="23">
        <f t="shared" si="0"/>
        <v>6000000000</v>
      </c>
      <c r="J14" s="15">
        <f>I14/I18</f>
        <v>6.7415410606238013E-3</v>
      </c>
      <c r="K14" s="1">
        <v>8000000000</v>
      </c>
    </row>
    <row r="15" spans="1:11" ht="28.15" customHeight="1" x14ac:dyDescent="0.25">
      <c r="A15" s="3">
        <v>8</v>
      </c>
      <c r="B15" s="6" t="s">
        <v>7</v>
      </c>
      <c r="C15" s="8">
        <v>15263400000</v>
      </c>
      <c r="D15" s="8">
        <v>11830670000</v>
      </c>
      <c r="E15" s="8">
        <v>10830670000</v>
      </c>
      <c r="F15" s="9">
        <v>0</v>
      </c>
      <c r="G15" s="9">
        <v>0</v>
      </c>
      <c r="H15" s="9">
        <v>0</v>
      </c>
      <c r="I15" s="23">
        <f t="shared" si="0"/>
        <v>10830670000</v>
      </c>
      <c r="J15" s="15">
        <f>I15/I18</f>
        <v>1.2169234419844398E-2</v>
      </c>
      <c r="K15" s="1">
        <v>10830670000</v>
      </c>
    </row>
    <row r="16" spans="1:11" ht="28.15" customHeight="1" x14ac:dyDescent="0.25">
      <c r="A16" s="3">
        <v>9</v>
      </c>
      <c r="B16" s="6" t="s">
        <v>8</v>
      </c>
      <c r="C16" s="8">
        <v>5043665500</v>
      </c>
      <c r="D16" s="8">
        <v>3800000000</v>
      </c>
      <c r="E16" s="8">
        <v>3800000000</v>
      </c>
      <c r="F16" s="9">
        <v>0</v>
      </c>
      <c r="G16" s="9">
        <v>0</v>
      </c>
      <c r="H16" s="9">
        <v>0</v>
      </c>
      <c r="I16" s="23">
        <f t="shared" si="0"/>
        <v>3800000000</v>
      </c>
      <c r="J16" s="15">
        <f>I16/I18</f>
        <v>4.2696426717284078E-3</v>
      </c>
      <c r="K16" s="1">
        <v>3800000000</v>
      </c>
    </row>
    <row r="17" spans="1:11" ht="6.6" customHeight="1" x14ac:dyDescent="0.25">
      <c r="A17" s="6"/>
      <c r="B17" s="6"/>
      <c r="C17" s="8"/>
      <c r="D17" s="8"/>
      <c r="E17" s="8"/>
      <c r="F17" s="8"/>
      <c r="G17" s="8"/>
      <c r="H17" s="8"/>
      <c r="I17" s="14"/>
      <c r="J17" s="15"/>
    </row>
    <row r="18" spans="1:11" s="10" customFormat="1" ht="28.15" customHeight="1" x14ac:dyDescent="0.25">
      <c r="B18" s="7" t="s">
        <v>15</v>
      </c>
      <c r="C18" s="9">
        <f>SUM(C8:C17)</f>
        <v>756474003900</v>
      </c>
      <c r="D18" s="9">
        <f>SUM(D8:D17)</f>
        <v>1215613252000</v>
      </c>
      <c r="E18" s="9">
        <v>890004221000</v>
      </c>
      <c r="F18" s="9">
        <f>SUM(F8:F16)</f>
        <v>0</v>
      </c>
      <c r="G18" s="9">
        <f>SUM(G8:G16)</f>
        <v>0</v>
      </c>
      <c r="H18" s="9">
        <f>SUM(H8:H16)</f>
        <v>0</v>
      </c>
      <c r="I18" s="16">
        <f>SUM(I8:I17)</f>
        <v>890004221000</v>
      </c>
      <c r="J18" s="17">
        <f>SUM(J8:J16)</f>
        <v>0.99999999999999989</v>
      </c>
      <c r="K18" s="9">
        <f>SUM(K8:K17)</f>
        <v>890004221000</v>
      </c>
    </row>
    <row r="20" spans="1:11" hidden="1" x14ac:dyDescent="0.25">
      <c r="B20" t="s">
        <v>13</v>
      </c>
      <c r="I20" s="1">
        <v>890004221000</v>
      </c>
    </row>
    <row r="25" spans="1:11" x14ac:dyDescent="0.25">
      <c r="D25" s="19"/>
      <c r="E25" s="19"/>
      <c r="F25" s="19"/>
      <c r="G25" s="19"/>
      <c r="H25" s="19"/>
      <c r="I25" s="19"/>
    </row>
  </sheetData>
  <mergeCells count="3">
    <mergeCell ref="B2:K2"/>
    <mergeCell ref="B3:K3"/>
    <mergeCell ref="B4:K4"/>
  </mergeCells>
  <pageMargins left="0.7" right="0.7" top="0.75" bottom="0.75" header="0.3" footer="0.3"/>
  <pageSetup paperSize="9" scale="75" orientation="landscape" horizontalDpi="4294967293" verticalDpi="0" r:id="rId1"/>
  <headerFooter>
    <oddFooter xml:space="preserve">&amp;CStatus : 22 Juli 2015
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25"/>
  <sheetViews>
    <sheetView view="pageLayout" topLeftCell="A13" zoomScaleNormal="100" workbookViewId="0">
      <selection activeCell="F12" sqref="F12"/>
    </sheetView>
  </sheetViews>
  <sheetFormatPr defaultRowHeight="15" x14ac:dyDescent="0.25"/>
  <cols>
    <col min="1" max="1" width="4.28515625" customWidth="1"/>
    <col min="2" max="2" width="26.140625" customWidth="1"/>
    <col min="3" max="8" width="17.85546875" style="1" customWidth="1"/>
    <col min="9" max="9" width="17.85546875" style="2" customWidth="1"/>
    <col min="10" max="10" width="17.85546875" style="1" hidden="1" customWidth="1"/>
  </cols>
  <sheetData>
    <row r="2" spans="1:10" ht="18.75" x14ac:dyDescent="0.3">
      <c r="B2" s="37" t="s">
        <v>10</v>
      </c>
      <c r="C2" s="37"/>
      <c r="D2" s="37"/>
      <c r="E2" s="37"/>
      <c r="F2" s="37"/>
      <c r="G2" s="37"/>
      <c r="H2" s="37"/>
      <c r="I2" s="37"/>
      <c r="J2" s="37"/>
    </row>
    <row r="3" spans="1:10" ht="18.75" x14ac:dyDescent="0.3">
      <c r="B3" s="37" t="s">
        <v>11</v>
      </c>
      <c r="C3" s="37"/>
      <c r="D3" s="37"/>
      <c r="E3" s="37"/>
      <c r="F3" s="37"/>
      <c r="G3" s="37"/>
      <c r="H3" s="37"/>
      <c r="I3" s="37"/>
      <c r="J3" s="37"/>
    </row>
    <row r="4" spans="1:10" x14ac:dyDescent="0.25">
      <c r="B4" s="38" t="s">
        <v>14</v>
      </c>
      <c r="C4" s="38"/>
      <c r="D4" s="38"/>
      <c r="E4" s="38"/>
      <c r="F4" s="38"/>
      <c r="G4" s="38"/>
      <c r="H4" s="38"/>
      <c r="I4" s="38"/>
      <c r="J4" s="38"/>
    </row>
    <row r="5" spans="1:10" x14ac:dyDescent="0.25">
      <c r="B5" s="20"/>
      <c r="C5" s="20"/>
      <c r="D5" s="20"/>
      <c r="E5" s="20"/>
      <c r="F5" s="21"/>
      <c r="G5" s="21"/>
      <c r="H5" s="20"/>
      <c r="I5" s="20"/>
      <c r="J5" s="20"/>
    </row>
    <row r="7" spans="1:10" ht="63" x14ac:dyDescent="0.25">
      <c r="A7" s="10" t="s">
        <v>18</v>
      </c>
      <c r="B7" s="4" t="s">
        <v>12</v>
      </c>
      <c r="C7" s="5" t="s">
        <v>16</v>
      </c>
      <c r="D7" s="5" t="s">
        <v>19</v>
      </c>
      <c r="E7" s="5" t="s">
        <v>21</v>
      </c>
      <c r="F7" s="5" t="s">
        <v>23</v>
      </c>
      <c r="G7" s="5" t="s">
        <v>24</v>
      </c>
      <c r="H7" s="12" t="s">
        <v>22</v>
      </c>
      <c r="I7" s="13" t="s">
        <v>20</v>
      </c>
      <c r="J7" s="1" t="s">
        <v>9</v>
      </c>
    </row>
    <row r="8" spans="1:10" ht="28.15" customHeight="1" x14ac:dyDescent="0.25">
      <c r="A8" s="3">
        <v>1</v>
      </c>
      <c r="B8" s="6" t="s">
        <v>0</v>
      </c>
      <c r="C8" s="8">
        <v>178014006600</v>
      </c>
      <c r="D8" s="8">
        <v>183393884000</v>
      </c>
      <c r="E8" s="22">
        <v>100000000000</v>
      </c>
      <c r="F8" s="25">
        <v>36000000000</v>
      </c>
      <c r="G8" s="26">
        <v>0</v>
      </c>
      <c r="H8" s="23">
        <f>E8+F8+G8</f>
        <v>136000000000</v>
      </c>
      <c r="I8" s="15">
        <f>H8/H18</f>
        <v>0.15280826404080616</v>
      </c>
      <c r="J8" s="1">
        <v>100000000000</v>
      </c>
    </row>
    <row r="9" spans="1:10" ht="28.15" customHeight="1" x14ac:dyDescent="0.25">
      <c r="A9" s="3">
        <v>2</v>
      </c>
      <c r="B9" s="6" t="s">
        <v>1</v>
      </c>
      <c r="C9" s="8">
        <v>406787996000</v>
      </c>
      <c r="D9" s="8">
        <v>745018126000</v>
      </c>
      <c r="E9" s="22">
        <v>602554000000</v>
      </c>
      <c r="F9" s="26">
        <v>0</v>
      </c>
      <c r="G9" s="25">
        <v>35800000000</v>
      </c>
      <c r="H9" s="23">
        <f t="shared" ref="H9:H16" si="0">E9+F9+G9</f>
        <v>638354000000</v>
      </c>
      <c r="I9" s="15">
        <f>H9/H18</f>
        <v>0.71724828370224103</v>
      </c>
      <c r="J9" s="1">
        <v>602554000000</v>
      </c>
    </row>
    <row r="10" spans="1:10" ht="28.15" customHeight="1" x14ac:dyDescent="0.25">
      <c r="A10" s="3">
        <v>3</v>
      </c>
      <c r="B10" s="6" t="s">
        <v>2</v>
      </c>
      <c r="C10" s="8">
        <v>97362266000</v>
      </c>
      <c r="D10" s="8">
        <v>189371500000</v>
      </c>
      <c r="E10" s="22">
        <v>99600000000</v>
      </c>
      <c r="F10" s="27">
        <v>-11000000000</v>
      </c>
      <c r="G10" s="27">
        <v>-20000000000</v>
      </c>
      <c r="H10" s="23">
        <f t="shared" si="0"/>
        <v>68600000000</v>
      </c>
      <c r="I10" s="15">
        <f>H10/H18</f>
        <v>7.7078286126465459E-2</v>
      </c>
      <c r="J10" s="1">
        <v>99600000000</v>
      </c>
    </row>
    <row r="11" spans="1:10" ht="28.15" customHeight="1" x14ac:dyDescent="0.25">
      <c r="A11" s="3">
        <v>4</v>
      </c>
      <c r="B11" s="6" t="s">
        <v>3</v>
      </c>
      <c r="C11" s="8">
        <v>28447002000</v>
      </c>
      <c r="D11" s="8">
        <v>41819072000</v>
      </c>
      <c r="E11" s="22">
        <v>41800000000</v>
      </c>
      <c r="F11" s="27">
        <v>-20000000000</v>
      </c>
      <c r="G11" s="27">
        <v>-10000000000</v>
      </c>
      <c r="H11" s="23">
        <f t="shared" si="0"/>
        <v>11800000000</v>
      </c>
      <c r="I11" s="15">
        <f>H11/H18</f>
        <v>1.3258364085893476E-2</v>
      </c>
      <c r="J11" s="1">
        <v>41819072000</v>
      </c>
    </row>
    <row r="12" spans="1:10" ht="28.15" customHeight="1" x14ac:dyDescent="0.25">
      <c r="A12" s="3">
        <v>5</v>
      </c>
      <c r="B12" s="6" t="s">
        <v>4</v>
      </c>
      <c r="C12" s="8">
        <v>7498800000</v>
      </c>
      <c r="D12" s="8">
        <v>15000000000</v>
      </c>
      <c r="E12" s="22">
        <v>11800000000</v>
      </c>
      <c r="F12" s="27">
        <v>-4000000000</v>
      </c>
      <c r="G12" s="27">
        <v>-1800000000</v>
      </c>
      <c r="H12" s="23">
        <f t="shared" si="0"/>
        <v>6000000000</v>
      </c>
      <c r="I12" s="15">
        <f>H12/H18</f>
        <v>6.7415410606238013E-3</v>
      </c>
      <c r="J12" s="1">
        <v>11800000000</v>
      </c>
    </row>
    <row r="13" spans="1:10" ht="28.15" customHeight="1" x14ac:dyDescent="0.25">
      <c r="A13" s="3">
        <v>6</v>
      </c>
      <c r="B13" s="6" t="s">
        <v>5</v>
      </c>
      <c r="C13" s="8">
        <v>11463434900</v>
      </c>
      <c r="D13" s="8">
        <v>15000000000</v>
      </c>
      <c r="E13" s="22">
        <v>11619551000</v>
      </c>
      <c r="F13" s="27"/>
      <c r="G13" s="27">
        <v>-3000000000</v>
      </c>
      <c r="H13" s="23">
        <f t="shared" si="0"/>
        <v>8619551000</v>
      </c>
      <c r="I13" s="15">
        <f>H13/H18</f>
        <v>9.6848428317734912E-3</v>
      </c>
      <c r="J13" s="1">
        <v>11600479000</v>
      </c>
    </row>
    <row r="14" spans="1:10" ht="28.15" customHeight="1" x14ac:dyDescent="0.25">
      <c r="A14" s="3">
        <v>7</v>
      </c>
      <c r="B14" s="6" t="s">
        <v>6</v>
      </c>
      <c r="C14" s="8">
        <v>6593432900</v>
      </c>
      <c r="D14" s="8">
        <v>10380000000</v>
      </c>
      <c r="E14" s="22">
        <v>8000000000</v>
      </c>
      <c r="F14" s="27">
        <v>-1000000000</v>
      </c>
      <c r="G14" s="27">
        <v>-1000000000</v>
      </c>
      <c r="H14" s="23">
        <f t="shared" si="0"/>
        <v>6000000000</v>
      </c>
      <c r="I14" s="15">
        <f>H14/H18</f>
        <v>6.7415410606238013E-3</v>
      </c>
      <c r="J14" s="1">
        <v>8000000000</v>
      </c>
    </row>
    <row r="15" spans="1:10" ht="28.15" customHeight="1" x14ac:dyDescent="0.25">
      <c r="A15" s="3">
        <v>8</v>
      </c>
      <c r="B15" s="6" t="s">
        <v>7</v>
      </c>
      <c r="C15" s="8">
        <v>15263400000</v>
      </c>
      <c r="D15" s="8">
        <v>11830670000</v>
      </c>
      <c r="E15" s="8">
        <v>10830670000</v>
      </c>
      <c r="F15" s="9">
        <v>0</v>
      </c>
      <c r="G15" s="9">
        <v>0</v>
      </c>
      <c r="H15" s="23">
        <f t="shared" si="0"/>
        <v>10830670000</v>
      </c>
      <c r="I15" s="15">
        <f>H15/H18</f>
        <v>1.2169234419844398E-2</v>
      </c>
      <c r="J15" s="1">
        <v>10830670000</v>
      </c>
    </row>
    <row r="16" spans="1:10" ht="28.15" customHeight="1" x14ac:dyDescent="0.25">
      <c r="A16" s="3">
        <v>9</v>
      </c>
      <c r="B16" s="6" t="s">
        <v>8</v>
      </c>
      <c r="C16" s="8">
        <v>5043665500</v>
      </c>
      <c r="D16" s="8">
        <v>3800000000</v>
      </c>
      <c r="E16" s="8">
        <v>3800000000</v>
      </c>
      <c r="F16" s="9">
        <v>0</v>
      </c>
      <c r="G16" s="9">
        <v>0</v>
      </c>
      <c r="H16" s="23">
        <f t="shared" si="0"/>
        <v>3800000000</v>
      </c>
      <c r="I16" s="15">
        <f>H16/H18</f>
        <v>4.2696426717284078E-3</v>
      </c>
      <c r="J16" s="1">
        <v>3800000000</v>
      </c>
    </row>
    <row r="17" spans="1:10" ht="6.6" customHeight="1" x14ac:dyDescent="0.25">
      <c r="A17" s="6"/>
      <c r="B17" s="6"/>
      <c r="C17" s="8"/>
      <c r="D17" s="8"/>
      <c r="E17" s="8"/>
      <c r="F17" s="8"/>
      <c r="G17" s="8"/>
      <c r="H17" s="14"/>
      <c r="I17" s="15"/>
    </row>
    <row r="18" spans="1:10" s="10" customFormat="1" ht="28.15" customHeight="1" x14ac:dyDescent="0.25">
      <c r="B18" s="7" t="s">
        <v>15</v>
      </c>
      <c r="C18" s="9">
        <f>SUM(C8:C17)</f>
        <v>756474003900</v>
      </c>
      <c r="D18" s="9">
        <f>SUM(D8:D17)</f>
        <v>1215613252000</v>
      </c>
      <c r="E18" s="9">
        <v>890004221000</v>
      </c>
      <c r="F18" s="9">
        <f>SUM(F8:F16)</f>
        <v>0</v>
      </c>
      <c r="G18" s="9">
        <f>SUM(G8:G16)</f>
        <v>0</v>
      </c>
      <c r="H18" s="16">
        <f>SUM(H8:H17)</f>
        <v>890004221000</v>
      </c>
      <c r="I18" s="17">
        <f>SUM(I8:I16)</f>
        <v>0.99999999999999989</v>
      </c>
      <c r="J18" s="9">
        <f>SUM(J8:J17)</f>
        <v>890004221000</v>
      </c>
    </row>
    <row r="20" spans="1:10" hidden="1" x14ac:dyDescent="0.25">
      <c r="B20" t="s">
        <v>13</v>
      </c>
      <c r="H20" s="1">
        <v>890004221000</v>
      </c>
    </row>
    <row r="25" spans="1:10" x14ac:dyDescent="0.25">
      <c r="D25" s="19"/>
      <c r="E25" s="19"/>
      <c r="F25" s="19"/>
      <c r="G25" s="19"/>
      <c r="H25" s="19"/>
    </row>
  </sheetData>
  <mergeCells count="3">
    <mergeCell ref="B2:J2"/>
    <mergeCell ref="B3:J3"/>
    <mergeCell ref="B4:J4"/>
  </mergeCells>
  <pageMargins left="0.7" right="0.7" top="0.75" bottom="0.75" header="0.3" footer="0.3"/>
  <pageSetup paperSize="9" scale="84" orientation="landscape" horizontalDpi="4294967293" verticalDpi="0" r:id="rId1"/>
  <headerFooter>
    <oddFooter xml:space="preserve">&amp;CStatus : 9 Juli 2015
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25"/>
  <sheetViews>
    <sheetView tabSelected="1" zoomScale="85" zoomScaleNormal="85" workbookViewId="0">
      <selection activeCell="E6" sqref="E6"/>
    </sheetView>
  </sheetViews>
  <sheetFormatPr defaultRowHeight="15" x14ac:dyDescent="0.25"/>
  <cols>
    <col min="1" max="1" width="4.28515625" customWidth="1"/>
    <col min="2" max="2" width="26.140625" customWidth="1"/>
    <col min="3" max="4" width="17.85546875" style="1" customWidth="1"/>
    <col min="5" max="5" width="19.5703125" style="1" bestFit="1" customWidth="1"/>
    <col min="6" max="6" width="17.85546875" style="2" customWidth="1"/>
    <col min="7" max="7" width="17.85546875" style="1" hidden="1" customWidth="1"/>
  </cols>
  <sheetData>
    <row r="2" spans="1:7" ht="18.75" x14ac:dyDescent="0.3">
      <c r="B2" s="37" t="s">
        <v>10</v>
      </c>
      <c r="C2" s="37"/>
      <c r="D2" s="37"/>
      <c r="E2" s="37"/>
      <c r="F2" s="37"/>
      <c r="G2" s="37"/>
    </row>
    <row r="3" spans="1:7" ht="18.75" x14ac:dyDescent="0.3">
      <c r="B3" s="37" t="s">
        <v>11</v>
      </c>
      <c r="C3" s="37"/>
      <c r="D3" s="37"/>
      <c r="E3" s="37"/>
      <c r="F3" s="37"/>
      <c r="G3" s="37"/>
    </row>
    <row r="4" spans="1:7" x14ac:dyDescent="0.25">
      <c r="B4" s="38" t="s">
        <v>14</v>
      </c>
      <c r="C4" s="38"/>
      <c r="D4" s="38"/>
      <c r="E4" s="38"/>
      <c r="F4" s="38"/>
      <c r="G4" s="38"/>
    </row>
    <row r="5" spans="1:7" x14ac:dyDescent="0.25">
      <c r="B5" s="18"/>
      <c r="C5" s="18"/>
      <c r="D5" s="18"/>
      <c r="E5" s="18"/>
      <c r="F5" s="18"/>
      <c r="G5" s="18"/>
    </row>
    <row r="6" spans="1:7" ht="18.75" x14ac:dyDescent="0.3">
      <c r="C6" s="42" t="s">
        <v>33</v>
      </c>
    </row>
    <row r="7" spans="1:7" ht="47.25" x14ac:dyDescent="0.25">
      <c r="A7" s="10" t="s">
        <v>18</v>
      </c>
      <c r="B7" s="4" t="s">
        <v>12</v>
      </c>
      <c r="C7" s="39" t="s">
        <v>16</v>
      </c>
      <c r="D7" s="5" t="s">
        <v>19</v>
      </c>
      <c r="E7" s="12" t="s">
        <v>17</v>
      </c>
      <c r="F7" s="13" t="s">
        <v>20</v>
      </c>
      <c r="G7" s="1" t="s">
        <v>9</v>
      </c>
    </row>
    <row r="8" spans="1:7" ht="28.15" customHeight="1" x14ac:dyDescent="0.25">
      <c r="A8" s="3">
        <v>1</v>
      </c>
      <c r="B8" s="6" t="s">
        <v>0</v>
      </c>
      <c r="C8" s="40">
        <v>178014006600</v>
      </c>
      <c r="D8" s="8">
        <v>183393884000</v>
      </c>
      <c r="E8" s="14">
        <v>100000000000</v>
      </c>
      <c r="F8" s="15">
        <f>E8/E18</f>
        <v>0.11235901767706336</v>
      </c>
      <c r="G8" s="1">
        <v>100000000000</v>
      </c>
    </row>
    <row r="9" spans="1:7" ht="28.15" customHeight="1" x14ac:dyDescent="0.25">
      <c r="A9" s="3">
        <v>2</v>
      </c>
      <c r="B9" s="6" t="s">
        <v>1</v>
      </c>
      <c r="C9" s="40">
        <v>406787996000</v>
      </c>
      <c r="D9" s="8">
        <v>745018126000</v>
      </c>
      <c r="E9" s="14">
        <v>602554000000</v>
      </c>
      <c r="F9" s="15">
        <f>E9/E18</f>
        <v>0.67702375537385229</v>
      </c>
      <c r="G9" s="1">
        <v>602554000000</v>
      </c>
    </row>
    <row r="10" spans="1:7" ht="28.15" customHeight="1" x14ac:dyDescent="0.25">
      <c r="A10" s="3">
        <v>3</v>
      </c>
      <c r="B10" s="6" t="s">
        <v>2</v>
      </c>
      <c r="C10" s="40">
        <v>97362266000</v>
      </c>
      <c r="D10" s="8">
        <v>189371500000</v>
      </c>
      <c r="E10" s="14">
        <v>99600000000</v>
      </c>
      <c r="F10" s="15">
        <f>E10/E18</f>
        <v>0.1119095816063551</v>
      </c>
      <c r="G10" s="1">
        <v>99600000000</v>
      </c>
    </row>
    <row r="11" spans="1:7" ht="28.15" customHeight="1" x14ac:dyDescent="0.25">
      <c r="A11" s="3">
        <v>4</v>
      </c>
      <c r="B11" s="6" t="s">
        <v>3</v>
      </c>
      <c r="C11" s="40">
        <v>28447002000</v>
      </c>
      <c r="D11" s="8">
        <v>41819072000</v>
      </c>
      <c r="E11" s="14">
        <v>41800000000</v>
      </c>
      <c r="F11" s="15">
        <f>E11/E18</f>
        <v>4.6966069389012481E-2</v>
      </c>
      <c r="G11" s="1">
        <v>41819072000</v>
      </c>
    </row>
    <row r="12" spans="1:7" ht="28.15" customHeight="1" x14ac:dyDescent="0.25">
      <c r="A12" s="3">
        <v>5</v>
      </c>
      <c r="B12" s="6" t="s">
        <v>4</v>
      </c>
      <c r="C12" s="40">
        <v>7498800000</v>
      </c>
      <c r="D12" s="8">
        <v>15000000000</v>
      </c>
      <c r="E12" s="14">
        <v>11800000000</v>
      </c>
      <c r="F12" s="15">
        <f>E12/E18</f>
        <v>1.3258364085893476E-2</v>
      </c>
      <c r="G12" s="1">
        <v>11800000000</v>
      </c>
    </row>
    <row r="13" spans="1:7" ht="28.15" customHeight="1" x14ac:dyDescent="0.25">
      <c r="A13" s="3">
        <v>6</v>
      </c>
      <c r="B13" s="6" t="s">
        <v>5</v>
      </c>
      <c r="C13" s="40">
        <v>11463434900</v>
      </c>
      <c r="D13" s="8">
        <v>15000000000</v>
      </c>
      <c r="E13" s="14">
        <v>11619551000</v>
      </c>
      <c r="F13" s="15">
        <f>E13/E18</f>
        <v>1.3055613362085392E-2</v>
      </c>
      <c r="G13" s="1">
        <v>11600479000</v>
      </c>
    </row>
    <row r="14" spans="1:7" ht="28.15" customHeight="1" x14ac:dyDescent="0.25">
      <c r="A14" s="3">
        <v>7</v>
      </c>
      <c r="B14" s="6" t="s">
        <v>6</v>
      </c>
      <c r="C14" s="40">
        <v>6593432900</v>
      </c>
      <c r="D14" s="8">
        <v>10380000000</v>
      </c>
      <c r="E14" s="14">
        <v>8000000000</v>
      </c>
      <c r="F14" s="15">
        <f>E14/E18</f>
        <v>8.9887214141650684E-3</v>
      </c>
      <c r="G14" s="1">
        <v>8000000000</v>
      </c>
    </row>
    <row r="15" spans="1:7" ht="28.15" customHeight="1" x14ac:dyDescent="0.25">
      <c r="A15" s="3">
        <v>8</v>
      </c>
      <c r="B15" s="6" t="s">
        <v>7</v>
      </c>
      <c r="C15" s="40">
        <v>15263400000</v>
      </c>
      <c r="D15" s="8">
        <v>11830670000</v>
      </c>
      <c r="E15" s="14">
        <v>10830670000</v>
      </c>
      <c r="F15" s="15">
        <f>E15/E18</f>
        <v>1.2169234419844398E-2</v>
      </c>
      <c r="G15" s="1">
        <v>10830670000</v>
      </c>
    </row>
    <row r="16" spans="1:7" ht="28.15" customHeight="1" x14ac:dyDescent="0.25">
      <c r="A16" s="3">
        <v>9</v>
      </c>
      <c r="B16" s="6" t="s">
        <v>8</v>
      </c>
      <c r="C16" s="40">
        <v>5043665500</v>
      </c>
      <c r="D16" s="8">
        <v>3800000000</v>
      </c>
      <c r="E16" s="14">
        <v>3800000000</v>
      </c>
      <c r="F16" s="15">
        <f>E16/E18</f>
        <v>4.2696426717284078E-3</v>
      </c>
      <c r="G16" s="1">
        <v>3800000000</v>
      </c>
    </row>
    <row r="17" spans="1:7" ht="6.6" customHeight="1" x14ac:dyDescent="0.25">
      <c r="A17" s="6"/>
      <c r="B17" s="6"/>
      <c r="C17" s="40"/>
      <c r="D17" s="8"/>
      <c r="E17" s="14"/>
      <c r="F17" s="15"/>
    </row>
    <row r="18" spans="1:7" s="10" customFormat="1" ht="28.15" customHeight="1" x14ac:dyDescent="0.25">
      <c r="B18" s="7" t="s">
        <v>15</v>
      </c>
      <c r="C18" s="41">
        <f>SUM(C8:C17)</f>
        <v>756474003900</v>
      </c>
      <c r="D18" s="9">
        <f>SUM(D8:D17)</f>
        <v>1215613252000</v>
      </c>
      <c r="E18" s="16">
        <f>SUM(E8:E17)</f>
        <v>890004221000</v>
      </c>
      <c r="F18" s="17">
        <f>SUM(F8:F16)</f>
        <v>0.99999999999999989</v>
      </c>
      <c r="G18" s="9">
        <f>SUM(G8:G17)</f>
        <v>890004221000</v>
      </c>
    </row>
    <row r="20" spans="1:7" hidden="1" x14ac:dyDescent="0.25">
      <c r="B20" t="s">
        <v>13</v>
      </c>
      <c r="E20" s="1">
        <v>890004221000</v>
      </c>
    </row>
    <row r="25" spans="1:7" x14ac:dyDescent="0.25">
      <c r="D25" s="19"/>
      <c r="E25" s="19"/>
    </row>
  </sheetData>
  <mergeCells count="3">
    <mergeCell ref="B2:G2"/>
    <mergeCell ref="B3:G3"/>
    <mergeCell ref="B4:G4"/>
  </mergeCells>
  <pageMargins left="0.7" right="0.7" top="0.75" bottom="0.75" header="0.3" footer="0.3"/>
  <pageSetup paperSize="9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25"/>
  <sheetViews>
    <sheetView workbookViewId="0">
      <selection activeCell="E13" sqref="E13"/>
    </sheetView>
  </sheetViews>
  <sheetFormatPr defaultRowHeight="15" x14ac:dyDescent="0.25"/>
  <cols>
    <col min="1" max="1" width="4.28515625" customWidth="1"/>
    <col min="2" max="2" width="26.140625" customWidth="1"/>
    <col min="3" max="5" width="17.85546875" style="1" customWidth="1"/>
    <col min="6" max="6" width="17.85546875" style="2" customWidth="1"/>
    <col min="7" max="7" width="17.85546875" style="1" hidden="1" customWidth="1"/>
  </cols>
  <sheetData>
    <row r="2" spans="1:7" ht="18.75" x14ac:dyDescent="0.3">
      <c r="B2" s="37" t="s">
        <v>10</v>
      </c>
      <c r="C2" s="37"/>
      <c r="D2" s="37"/>
      <c r="E2" s="37"/>
      <c r="F2" s="37"/>
      <c r="G2" s="37"/>
    </row>
    <row r="3" spans="1:7" ht="18.75" x14ac:dyDescent="0.3">
      <c r="B3" s="37" t="s">
        <v>11</v>
      </c>
      <c r="C3" s="37"/>
      <c r="D3" s="37"/>
      <c r="E3" s="37"/>
      <c r="F3" s="37"/>
      <c r="G3" s="37"/>
    </row>
    <row r="4" spans="1:7" x14ac:dyDescent="0.25">
      <c r="B4" s="38" t="s">
        <v>14</v>
      </c>
      <c r="C4" s="38"/>
      <c r="D4" s="38"/>
      <c r="E4" s="38"/>
      <c r="F4" s="38"/>
      <c r="G4" s="38"/>
    </row>
    <row r="5" spans="1:7" x14ac:dyDescent="0.25">
      <c r="B5" s="11"/>
      <c r="C5" s="11"/>
      <c r="D5" s="11"/>
      <c r="E5" s="11"/>
      <c r="F5" s="11"/>
      <c r="G5" s="11"/>
    </row>
    <row r="7" spans="1:7" ht="47.25" x14ac:dyDescent="0.25">
      <c r="A7" s="10" t="s">
        <v>18</v>
      </c>
      <c r="B7" s="4" t="s">
        <v>12</v>
      </c>
      <c r="C7" s="5" t="s">
        <v>16</v>
      </c>
      <c r="D7" s="5" t="s">
        <v>19</v>
      </c>
      <c r="E7" s="12" t="s">
        <v>17</v>
      </c>
      <c r="F7" s="13" t="s">
        <v>20</v>
      </c>
      <c r="G7" s="1" t="s">
        <v>9</v>
      </c>
    </row>
    <row r="8" spans="1:7" ht="28.15" customHeight="1" x14ac:dyDescent="0.25">
      <c r="A8" s="3">
        <v>1</v>
      </c>
      <c r="B8" s="6" t="s">
        <v>0</v>
      </c>
      <c r="C8" s="8">
        <v>178014006600</v>
      </c>
      <c r="D8" s="8">
        <v>183393884000</v>
      </c>
      <c r="E8" s="14">
        <v>100000000000</v>
      </c>
      <c r="F8" s="15">
        <f>E8/E18</f>
        <v>0.11235901767706336</v>
      </c>
      <c r="G8" s="1">
        <v>100000000000</v>
      </c>
    </row>
    <row r="9" spans="1:7" ht="28.15" customHeight="1" x14ac:dyDescent="0.25">
      <c r="A9" s="3">
        <v>2</v>
      </c>
      <c r="B9" s="6" t="s">
        <v>1</v>
      </c>
      <c r="C9" s="8">
        <v>406787996000</v>
      </c>
      <c r="D9" s="8">
        <v>745018126000</v>
      </c>
      <c r="E9" s="14">
        <v>602554000000</v>
      </c>
      <c r="F9" s="15">
        <f>E9/E18</f>
        <v>0.67702375537385229</v>
      </c>
      <c r="G9" s="1">
        <v>602554000000</v>
      </c>
    </row>
    <row r="10" spans="1:7" ht="28.15" customHeight="1" x14ac:dyDescent="0.25">
      <c r="A10" s="3">
        <v>3</v>
      </c>
      <c r="B10" s="6" t="s">
        <v>2</v>
      </c>
      <c r="C10" s="8">
        <v>97362266000</v>
      </c>
      <c r="D10" s="8">
        <v>189371500000</v>
      </c>
      <c r="E10" s="14">
        <v>99600000000</v>
      </c>
      <c r="F10" s="15">
        <f>E10/E18</f>
        <v>0.1119095816063551</v>
      </c>
      <c r="G10" s="1">
        <v>99600000000</v>
      </c>
    </row>
    <row r="11" spans="1:7" ht="28.15" customHeight="1" x14ac:dyDescent="0.25">
      <c r="A11" s="3">
        <v>4</v>
      </c>
      <c r="B11" s="6" t="s">
        <v>3</v>
      </c>
      <c r="C11" s="8">
        <v>28447002000</v>
      </c>
      <c r="D11" s="8">
        <v>41819072000</v>
      </c>
      <c r="E11" s="14">
        <v>41800000000</v>
      </c>
      <c r="F11" s="15">
        <f>E11/E18</f>
        <v>4.6966069389012481E-2</v>
      </c>
      <c r="G11" s="1">
        <v>41819072000</v>
      </c>
    </row>
    <row r="12" spans="1:7" ht="28.15" customHeight="1" x14ac:dyDescent="0.25">
      <c r="A12" s="3">
        <v>5</v>
      </c>
      <c r="B12" s="6" t="s">
        <v>4</v>
      </c>
      <c r="C12" s="8">
        <v>7498800000</v>
      </c>
      <c r="D12" s="8">
        <v>15000000000</v>
      </c>
      <c r="E12" s="14">
        <v>11819072000</v>
      </c>
      <c r="F12" s="15">
        <f>E12/E18</f>
        <v>1.3279793197744845E-2</v>
      </c>
      <c r="G12" s="1">
        <v>11800000000</v>
      </c>
    </row>
    <row r="13" spans="1:7" ht="28.15" customHeight="1" x14ac:dyDescent="0.25">
      <c r="A13" s="3">
        <v>6</v>
      </c>
      <c r="B13" s="6" t="s">
        <v>5</v>
      </c>
      <c r="C13" s="8">
        <v>11463434900</v>
      </c>
      <c r="D13" s="8">
        <v>15000000000</v>
      </c>
      <c r="E13" s="14">
        <v>11600479000</v>
      </c>
      <c r="F13" s="15">
        <f>E13/E18</f>
        <v>1.3034184250234022E-2</v>
      </c>
      <c r="G13" s="1">
        <v>11600479000</v>
      </c>
    </row>
    <row r="14" spans="1:7" ht="28.15" customHeight="1" x14ac:dyDescent="0.25">
      <c r="A14" s="3">
        <v>7</v>
      </c>
      <c r="B14" s="6" t="s">
        <v>6</v>
      </c>
      <c r="C14" s="8">
        <v>6593432900</v>
      </c>
      <c r="D14" s="8">
        <v>10380000000</v>
      </c>
      <c r="E14" s="14">
        <v>8000000000</v>
      </c>
      <c r="F14" s="15">
        <f>E14/E18</f>
        <v>8.9887214141650684E-3</v>
      </c>
      <c r="G14" s="1">
        <v>8000000000</v>
      </c>
    </row>
    <row r="15" spans="1:7" ht="28.15" customHeight="1" x14ac:dyDescent="0.25">
      <c r="A15" s="3">
        <v>8</v>
      </c>
      <c r="B15" s="6" t="s">
        <v>7</v>
      </c>
      <c r="C15" s="8">
        <v>15263400000</v>
      </c>
      <c r="D15" s="8">
        <v>11830670000</v>
      </c>
      <c r="E15" s="14">
        <v>10830670000</v>
      </c>
      <c r="F15" s="15">
        <f>E15/E18</f>
        <v>1.2169234419844398E-2</v>
      </c>
      <c r="G15" s="1">
        <v>10830670000</v>
      </c>
    </row>
    <row r="16" spans="1:7" ht="28.15" customHeight="1" x14ac:dyDescent="0.25">
      <c r="A16" s="3">
        <v>9</v>
      </c>
      <c r="B16" s="6" t="s">
        <v>8</v>
      </c>
      <c r="C16" s="8">
        <v>5043665500</v>
      </c>
      <c r="D16" s="8">
        <v>3800000000</v>
      </c>
      <c r="E16" s="14">
        <v>3800000000</v>
      </c>
      <c r="F16" s="15">
        <f>E16/E18</f>
        <v>4.2696426717284078E-3</v>
      </c>
      <c r="G16" s="1">
        <v>3800000000</v>
      </c>
    </row>
    <row r="17" spans="1:7" ht="6.6" customHeight="1" x14ac:dyDescent="0.25">
      <c r="A17" s="6"/>
      <c r="B17" s="6"/>
      <c r="C17" s="8"/>
      <c r="D17" s="8"/>
      <c r="E17" s="14"/>
      <c r="F17" s="15"/>
    </row>
    <row r="18" spans="1:7" s="10" customFormat="1" ht="28.15" customHeight="1" x14ac:dyDescent="0.25">
      <c r="B18" s="7" t="s">
        <v>15</v>
      </c>
      <c r="C18" s="9">
        <f>SUM(C8:C17)</f>
        <v>756474003900</v>
      </c>
      <c r="D18" s="9">
        <f>SUM(D8:D17)</f>
        <v>1215613252000</v>
      </c>
      <c r="E18" s="16">
        <f>SUM(E8:E17)</f>
        <v>890004221000</v>
      </c>
      <c r="F18" s="17">
        <f>SUM(F8:F16)</f>
        <v>1</v>
      </c>
      <c r="G18" s="9">
        <f>SUM(G8:G17)</f>
        <v>890004221000</v>
      </c>
    </row>
    <row r="20" spans="1:7" hidden="1" x14ac:dyDescent="0.25">
      <c r="B20" t="s">
        <v>13</v>
      </c>
      <c r="E20" s="1">
        <v>890004221000</v>
      </c>
    </row>
    <row r="25" spans="1:7" x14ac:dyDescent="0.25">
      <c r="D25" s="19"/>
      <c r="E25" s="19"/>
    </row>
  </sheetData>
  <mergeCells count="3">
    <mergeCell ref="B2:G2"/>
    <mergeCell ref="B3:G3"/>
    <mergeCell ref="B4:G4"/>
  </mergeCells>
  <pageMargins left="0.7" right="0.7" top="0.75" bottom="0.75" header="0.3" footer="0.3"/>
  <pageSetup paperSize="9" scale="86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5"/>
  <sheetViews>
    <sheetView workbookViewId="0">
      <selection activeCell="B20" sqref="B20"/>
    </sheetView>
  </sheetViews>
  <sheetFormatPr defaultRowHeight="15" x14ac:dyDescent="0.25"/>
  <cols>
    <col min="1" max="1" width="4.28515625" customWidth="1"/>
    <col min="2" max="2" width="26.140625" customWidth="1"/>
    <col min="3" max="5" width="17.85546875" style="1" customWidth="1"/>
  </cols>
  <sheetData>
    <row r="3" spans="2:5" x14ac:dyDescent="0.25">
      <c r="D3" s="1">
        <v>890004221000</v>
      </c>
      <c r="E3" s="1">
        <f>D3-D15</f>
        <v>0</v>
      </c>
    </row>
    <row r="4" spans="2:5" x14ac:dyDescent="0.25">
      <c r="E4" s="1" t="s">
        <v>9</v>
      </c>
    </row>
    <row r="5" spans="2:5" x14ac:dyDescent="0.25">
      <c r="B5" t="s">
        <v>0</v>
      </c>
      <c r="C5" s="1">
        <v>183393884000</v>
      </c>
      <c r="D5" s="1">
        <v>100000000000</v>
      </c>
      <c r="E5" s="1">
        <v>100000000000</v>
      </c>
    </row>
    <row r="6" spans="2:5" x14ac:dyDescent="0.25">
      <c r="B6" t="s">
        <v>1</v>
      </c>
      <c r="C6" s="1">
        <v>745018126000</v>
      </c>
      <c r="D6" s="1">
        <v>602554000000</v>
      </c>
      <c r="E6" s="1">
        <v>602554000000</v>
      </c>
    </row>
    <row r="7" spans="2:5" x14ac:dyDescent="0.25">
      <c r="B7" t="s">
        <v>2</v>
      </c>
      <c r="C7" s="1">
        <v>189371500000</v>
      </c>
      <c r="D7" s="1">
        <v>100000000000</v>
      </c>
      <c r="E7" s="1">
        <v>99600000000</v>
      </c>
    </row>
    <row r="8" spans="2:5" x14ac:dyDescent="0.25">
      <c r="B8" t="s">
        <v>3</v>
      </c>
      <c r="C8" s="1">
        <v>41819072000</v>
      </c>
      <c r="D8" s="1">
        <v>41819072000</v>
      </c>
      <c r="E8" s="1">
        <v>41819072000</v>
      </c>
    </row>
    <row r="9" spans="2:5" x14ac:dyDescent="0.25">
      <c r="B9" t="s">
        <v>4</v>
      </c>
      <c r="C9" s="1">
        <v>15000000000</v>
      </c>
      <c r="D9" s="1">
        <v>10000000000</v>
      </c>
      <c r="E9" s="1">
        <v>11800000000</v>
      </c>
    </row>
    <row r="10" spans="2:5" x14ac:dyDescent="0.25">
      <c r="B10" t="s">
        <v>5</v>
      </c>
      <c r="C10" s="1">
        <v>15000000000</v>
      </c>
      <c r="D10" s="1">
        <v>13000479000</v>
      </c>
      <c r="E10" s="1">
        <v>11600479000</v>
      </c>
    </row>
    <row r="11" spans="2:5" x14ac:dyDescent="0.25">
      <c r="B11" t="s">
        <v>6</v>
      </c>
      <c r="C11" s="1">
        <v>10380000000</v>
      </c>
      <c r="D11" s="1">
        <v>8000000000</v>
      </c>
      <c r="E11" s="1">
        <v>8000000000</v>
      </c>
    </row>
    <row r="12" spans="2:5" x14ac:dyDescent="0.25">
      <c r="B12" t="s">
        <v>7</v>
      </c>
      <c r="C12" s="1">
        <v>11830670000</v>
      </c>
      <c r="D12" s="1">
        <v>10830670000</v>
      </c>
      <c r="E12" s="1">
        <v>10830670000</v>
      </c>
    </row>
    <row r="13" spans="2:5" x14ac:dyDescent="0.25">
      <c r="B13" t="s">
        <v>8</v>
      </c>
      <c r="C13" s="1">
        <v>3800000000</v>
      </c>
      <c r="D13" s="1">
        <v>3800000000</v>
      </c>
      <c r="E13" s="1">
        <v>3800000000</v>
      </c>
    </row>
    <row r="15" spans="2:5" x14ac:dyDescent="0.25">
      <c r="C15" s="1">
        <f>SUM(C5:C14)</f>
        <v>1215613252000</v>
      </c>
      <c r="D15" s="1">
        <f>SUM(D5:D14)</f>
        <v>890004221000</v>
      </c>
      <c r="E15" s="1">
        <f>SUM(E5:E14)</f>
        <v>890004221000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27 juli FINAL </vt:lpstr>
      <vt:lpstr>22 juli FINAL</vt:lpstr>
      <vt:lpstr>22 juli pak kadis  (2)</vt:lpstr>
      <vt:lpstr>22 juli pak kadis </vt:lpstr>
      <vt:lpstr>8 juli pak kadis</vt:lpstr>
      <vt:lpstr>8 juli</vt:lpstr>
      <vt:lpstr>Sheet1 (2)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Sonyvaio</dc:creator>
  <cp:lastModifiedBy>IT-SOFT</cp:lastModifiedBy>
  <cp:lastPrinted>2015-07-23T02:09:17Z</cp:lastPrinted>
  <dcterms:created xsi:type="dcterms:W3CDTF">2015-06-16T08:56:01Z</dcterms:created>
  <dcterms:modified xsi:type="dcterms:W3CDTF">2016-06-10T02:56:47Z</dcterms:modified>
</cp:coreProperties>
</file>