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75" windowHeight="12210" activeTab="1"/>
  </bookViews>
  <sheets>
    <sheet name="Sheet1" sheetId="2" r:id="rId1"/>
    <sheet name="CAR INVENTORY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<sst xmlns="http://schemas.openxmlformats.org/spreadsheetml/2006/main" count="224" uniqueCount="124">
  <si>
    <t>Driver</t>
  </si>
  <si>
    <t>Sum of Miles</t>
  </si>
  <si>
    <t>Bard</t>
  </si>
  <si>
    <t>Chan</t>
  </si>
  <si>
    <t>Ewenty</t>
  </si>
  <si>
    <t>Gaul</t>
  </si>
  <si>
    <t>Howard</t>
  </si>
  <si>
    <t>Hulinski</t>
  </si>
  <si>
    <t>Jones</t>
  </si>
  <si>
    <t>Lyon</t>
  </si>
  <si>
    <t>McCall</t>
  </si>
  <si>
    <t>Praulty</t>
  </si>
  <si>
    <t>Rodriguez</t>
  </si>
  <si>
    <t>Santos</t>
  </si>
  <si>
    <t>Smith</t>
  </si>
  <si>
    <t>Swartz</t>
  </si>
  <si>
    <t>Torrens</t>
  </si>
  <si>
    <t>Vizzini</t>
  </si>
  <si>
    <t>Yousef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</si>
  <si>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</si>
  <si>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</si>
  <si>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</si>
  <si>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</si>
  <si>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</si>
  <si>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</si>
  <si>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</si>
  <si>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</si>
  <si>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</si>
  <si>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</si>
  <si>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</si>
  <si>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Warantee Miles</t>
  </si>
  <si>
    <t>Covered?</t>
  </si>
  <si>
    <t>New Car ID</t>
  </si>
  <si>
    <t>TY14COR027</t>
  </si>
  <si>
    <t>Blue</t>
  </si>
  <si>
    <t>GM14CMR016</t>
  </si>
  <si>
    <t>White</t>
  </si>
  <si>
    <t>FD13FCS009</t>
  </si>
  <si>
    <t>Black</t>
  </si>
  <si>
    <t>FD13FCS010</t>
  </si>
  <si>
    <t>FD13FCS012</t>
  </si>
  <si>
    <t>HY13ELA052</t>
  </si>
  <si>
    <t>HY13ELA051</t>
  </si>
  <si>
    <t>TY12COR028</t>
  </si>
  <si>
    <t>HO12CIV035</t>
  </si>
  <si>
    <t>HO13CIV036</t>
  </si>
  <si>
    <t>FD13FCS013</t>
  </si>
  <si>
    <t>HY12ELA050</t>
  </si>
  <si>
    <t>TY12CAM029</t>
  </si>
  <si>
    <t>TY09CAM024</t>
  </si>
  <si>
    <t>HO11CIV034</t>
  </si>
  <si>
    <t>HY11ELA049</t>
  </si>
  <si>
    <t>CR11PTC044</t>
  </si>
  <si>
    <t>GM12CMR015</t>
  </si>
  <si>
    <t>FD12FCS011</t>
  </si>
  <si>
    <t>HO10CIV033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</si>
  <si>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</si>
  <si>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</si>
  <si>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</si>
  <si>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</si>
  <si>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</si>
  <si>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</si>
  <si>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</si>
  <si>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</si>
  <si>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</si>
  <si>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HO05ODY037</t>
  </si>
  <si>
    <t>TY96CAM020</t>
  </si>
  <si>
    <t>CR04PTC042</t>
  </si>
  <si>
    <t>FD06FCS007</t>
  </si>
  <si>
    <t>TY00CAM022</t>
  </si>
  <si>
    <t>FD08MTG004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</si>
  <si>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</si>
  <si>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</si>
  <si>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</si>
  <si>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</si>
  <si>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</si>
  <si>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</si>
  <si>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</si>
  <si>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</si>
  <si>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</si>
  <si>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</si>
  <si>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</si>
  <si>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</si>
  <si>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</si>
  <si>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</si>
  <si>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HO01ODY040</t>
  </si>
  <si>
    <t>GM98SLV018</t>
  </si>
  <si>
    <t>CR04CAR048</t>
  </si>
  <si>
    <t>HO10CIV032</t>
  </si>
  <si>
    <t>FD06MTG001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</si>
  <si>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</si>
  <si>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</si>
  <si>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</si>
  <si>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</si>
  <si>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</si>
  <si>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</si>
  <si>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</si>
  <si>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</si>
  <si>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</si>
  <si>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</si>
  <si>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</si>
  <si>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</si>
  <si>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</si>
  <si>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</si>
  <si>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</si>
  <si>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</si>
  <si>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</si>
  <si>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Hyundai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</si>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</sst>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0.0"/>
    <numFmt numFmtId="181" formatCode="0.000"/>
  </numFmts>
  <fonts count="20"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"/>
      <scheme val="minor"/>
    </font>
    <font>
      <sz val="18"/>
      <color theme="3"/>
      <name val="Calibri Light"/>
      <charset val="1"/>
      <scheme val="major"/>
    </font>
    <font>
      <i/>
      <sz val="11"/>
      <color rgb="FF7F7F7F"/>
      <name val="Calibri"/>
      <charset val="1"/>
      <scheme val="minor"/>
    </font>
    <font>
      <b/>
      <sz val="15"/>
      <color theme="3"/>
      <name val="Calibri"/>
      <charset val="1"/>
      <scheme val="minor"/>
    </font>
    <font>
      <b/>
      <sz val="13"/>
      <color theme="3"/>
      <name val="Calibri"/>
      <charset val="1"/>
      <scheme val="minor"/>
    </font>
    <font>
      <b/>
      <sz val="11"/>
      <color theme="3"/>
      <name val="Calibri"/>
      <charset val="1"/>
      <scheme val="minor"/>
    </font>
    <font>
      <sz val="11"/>
      <color rgb="FF3F3F76"/>
      <name val="Calibri"/>
      <charset val="1"/>
      <scheme val="minor"/>
    </font>
    <font>
      <b/>
      <sz val="11"/>
      <color rgb="FF3F3F3F"/>
      <name val="Calibri"/>
      <charset val="1"/>
      <scheme val="minor"/>
    </font>
    <font>
      <b/>
      <sz val="11"/>
      <color rgb="FFFA7D00"/>
      <name val="Calibri"/>
      <charset val="1"/>
      <scheme val="minor"/>
    </font>
    <font>
      <b/>
      <sz val="11"/>
      <color theme="0"/>
      <name val="Calibri"/>
      <charset val="1"/>
      <scheme val="minor"/>
    </font>
    <font>
      <sz val="11"/>
      <color rgb="FFFA7D00"/>
      <name val="Calibri"/>
      <charset val="1"/>
      <scheme val="minor"/>
    </font>
    <font>
      <sz val="11"/>
      <color rgb="FF006100"/>
      <name val="Calibri"/>
      <charset val="1"/>
      <scheme val="minor"/>
    </font>
    <font>
      <sz val="11"/>
      <color rgb="FF9C0006"/>
      <name val="Calibri"/>
      <charset val="1"/>
      <scheme val="minor"/>
    </font>
    <font>
      <sz val="11"/>
      <color rgb="FF9C5700"/>
      <name val="Calibri"/>
      <charset val="1"/>
      <scheme val="minor"/>
    </font>
    <font>
      <sz val="11"/>
      <color theme="0"/>
      <name val="Calibri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</c:v>
                </c:pt>
                <c:pt idx="1">
                  <c:v>150656.4</c:v>
                </c:pt>
                <c:pt idx="2">
                  <c:v>154427.9</c:v>
                </c:pt>
                <c:pt idx="3">
                  <c:v>179986</c:v>
                </c:pt>
                <c:pt idx="4">
                  <c:v>143640.7</c:v>
                </c:pt>
                <c:pt idx="5">
                  <c:v>135078.2</c:v>
                </c:pt>
                <c:pt idx="6">
                  <c:v>184693.8</c:v>
                </c:pt>
                <c:pt idx="7">
                  <c:v>127731.3</c:v>
                </c:pt>
                <c:pt idx="8">
                  <c:v>70964.9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</c:v>
                </c:pt>
                <c:pt idx="13">
                  <c:v>177713.9</c:v>
                </c:pt>
                <c:pt idx="14">
                  <c:v>65964.9</c:v>
                </c:pt>
                <c:pt idx="15">
                  <c:v>130601.6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09828"/>
        <c:axId val="104328464"/>
      </c:barChart>
      <c:catAx>
        <c:axId val="4301098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328464"/>
        <c:crosses val="autoZero"/>
        <c:auto val="1"/>
        <c:lblAlgn val="ctr"/>
        <c:lblOffset val="100"/>
        <c:noMultiLvlLbl val="0"/>
      </c:catAx>
      <c:valAx>
        <c:axId val="1043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1098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 c:formatCode="0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General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27534.8</c:v>
                </c:pt>
                <c:pt idx="4">
                  <c:v>22521.6</c:v>
                </c:pt>
                <c:pt idx="5">
                  <c:v>22188.5</c:v>
                </c:pt>
                <c:pt idx="6">
                  <c:v>20223.9</c:v>
                </c:pt>
                <c:pt idx="7">
                  <c:v>29601.9</c:v>
                </c:pt>
                <c:pt idx="8">
                  <c:v>24513.2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19421.1</c:v>
                </c:pt>
                <c:pt idx="18">
                  <c:v>19341.7</c:v>
                </c:pt>
                <c:pt idx="19">
                  <c:v>33477.2</c:v>
                </c:pt>
                <c:pt idx="20" c:formatCode="0">
                  <c:v>3708.1</c:v>
                </c:pt>
                <c:pt idx="21">
                  <c:v>31144.4</c:v>
                </c:pt>
                <c:pt idx="22">
                  <c:v>44946.5</c:v>
                </c:pt>
                <c:pt idx="23">
                  <c:v>72527.2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</c:v>
                </c:pt>
                <c:pt idx="40">
                  <c:v>77243.1</c:v>
                </c:pt>
                <c:pt idx="41">
                  <c:v>82374</c:v>
                </c:pt>
                <c:pt idx="42">
                  <c:v>44974.8</c:v>
                </c:pt>
                <c:pt idx="43">
                  <c:v>69891.9</c:v>
                </c:pt>
                <c:pt idx="44">
                  <c:v>28464.8</c:v>
                </c:pt>
                <c:pt idx="45">
                  <c:v>64467.4</c:v>
                </c:pt>
                <c:pt idx="46">
                  <c:v>79420.6</c:v>
                </c:pt>
                <c:pt idx="47">
                  <c:v>68658.9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 c:formatCode="0.0">
                  <c:v>40326.8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38089"/>
        <c:axId val="107138728"/>
      </c:scatterChart>
      <c:valAx>
        <c:axId val="2919380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of the Car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38728"/>
        <c:crosses val="autoZero"/>
        <c:crossBetween val="midCat"/>
      </c:valAx>
      <c:valAx>
        <c:axId val="1071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Miles Driver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9380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114300</xdr:colOff>
      <xdr:row>2</xdr:row>
      <xdr:rowOff>50800</xdr:rowOff>
    </xdr:from>
    <xdr:to>
      <xdr:col>9</xdr:col>
      <xdr:colOff>419100</xdr:colOff>
      <xdr:row>16</xdr:row>
      <xdr:rowOff>127000</xdr:rowOff>
    </xdr:to>
    <xdr:graphicFrame>
      <xdr:nvGraphicFramePr>
        <xdr:cNvPr id="2" name="Chart 1"/>
        <xdr:cNvGraphicFramePr/>
      </xdr:nvGraphicFramePr>
      <xdr:xfrm>
        <a:off x="1828800" y="431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218440</xdr:colOff>
      <xdr:row>1</xdr:row>
      <xdr:rowOff>33020</xdr:rowOff>
    </xdr:from>
    <xdr:to>
      <xdr:col>21</xdr:col>
      <xdr:colOff>589915</xdr:colOff>
      <xdr:row>15</xdr:row>
      <xdr:rowOff>109220</xdr:rowOff>
    </xdr:to>
    <xdr:graphicFrame>
      <xdr:nvGraphicFramePr>
        <xdr:cNvPr id="2" name="Chart 1"/>
        <xdr:cNvGraphicFramePr/>
      </xdr:nvGraphicFramePr>
      <xdr:xfrm>
        <a:off x="11760200" y="414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25.8134837963" refreshedBy="Bismillah" recordCount="52">
  <cacheSource type="worksheet">
    <worksheetSource ref="A1:N53" sheet="CAR INVENTORY"/>
  </cacheSource>
  <cacheFields count="14">
    <cacheField name="Car ID" numFmtId="0">
      <sharedItems count="52">
        <s v="FD06MTG001"/>
        <s v="FD06MTG002"/>
        <s v="FD08MTG003"/>
        <s v="FD08MTG004"/>
        <s v="FD08MTG005"/>
        <s v="FD06FCS006"/>
        <s v="FD06FCS007"/>
        <s v="FD09FCS008"/>
        <s v="FD13FCS009"/>
        <s v="FD13FCS010"/>
        <s v="FD12FCS011"/>
        <s v="FD13FCS012"/>
        <s v="FD13FCS013"/>
        <s v="GM09CMR014"/>
        <s v="GM12CMR015"/>
        <s v="GM14CMR016"/>
        <s v="GM10SLV017"/>
        <s v="GM98SLV018"/>
        <s v="GM00SLV019"/>
        <s v="TY96CAM020"/>
        <s v="TY98CAM021"/>
        <s v="TY00CAM022"/>
        <s v="TY02CAM023"/>
        <s v="TY09CAM024"/>
        <s v="TY02COR025"/>
        <s v="TY03COR026"/>
        <s v="TY14COR027"/>
        <s v="TY12COR028"/>
        <s v="TY12CAM029"/>
        <s v="HO99CIV030"/>
        <s v="HO01CIV031"/>
        <s v="HO10CIV032"/>
        <s v="HO10CIV033"/>
        <s v="HO11CIV034"/>
        <s v="HO12CIV035"/>
        <s v="HO13CIV036"/>
        <s v="HO05ODY037"/>
        <s v="HO07ODY038"/>
        <s v="HO08ODY039"/>
        <s v="HO01ODY040"/>
        <s v="HO14ODY041"/>
        <s v="CR04PTC042"/>
        <s v="CR07PTC043"/>
        <s v="CR11PTC044"/>
        <s v="CR99CAR045"/>
        <s v="CR00CAR046"/>
        <s v="CR04CAR047"/>
        <s v="CR04CAR048"/>
        <s v="HY11ELA049"/>
        <s v="HY12ELA050"/>
        <s v="HY13ELA051"/>
        <s v="HY13ELA052"/>
      </sharedItems>
    </cacheField>
    <cacheField name="Make" numFmtId="0">
      <sharedItems count="6">
        <s v="FD"/>
        <s v="GM"/>
        <s v="TY"/>
        <s v="HO"/>
        <s v="CR"/>
        <s v="HY"/>
      </sharedItems>
    </cacheField>
    <cacheField name="Make (Full Name)" numFmtId="0">
      <sharedItems count="6">
        <s v="Ford"/>
        <s v="General Motors"/>
        <s v="Toyota"/>
        <s v="Honda"/>
        <s v="Chrysler"/>
        <s v="Hy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1">
        <s v="Mustang"/>
        <s v="Focus"/>
        <s v="Camero"/>
        <s v="Silverado"/>
        <s v="Camrey"/>
        <s v="Corola"/>
        <s v="Civic"/>
        <s v="Odyssey"/>
        <s v="PT Cruiser"/>
        <s v="Caravan"/>
        <s v="Elantra"/>
      </sharedItems>
    </cacheField>
    <cacheField name="Manufacture Year" numFmtId="0">
      <sharedItems count="18">
        <s v="06"/>
        <s v="08"/>
        <s v="09"/>
        <s v="13"/>
        <s v="12"/>
        <s v="14"/>
        <s v="10"/>
        <s v="98"/>
        <s v="00"/>
        <s v="96"/>
        <s v="02"/>
        <s v="03"/>
        <s v="99"/>
        <s v="01"/>
        <s v="11"/>
        <s v="05"/>
        <s v="07"/>
        <s v="04"/>
      </sharedItems>
    </cacheField>
    <cacheField name="Age" numFmtId="0">
      <sharedItems containsSemiMixedTypes="0" containsString="0" containsNumber="1" containsInteger="1" minValue="0" maxValue="18" count="18">
        <n v="8"/>
        <n v="6"/>
        <n v="5"/>
        <n v="1"/>
        <n v="2"/>
        <n v="0"/>
        <n v="4"/>
        <n v="16"/>
        <n v="14"/>
        <n v="18"/>
        <n v="12"/>
        <n v="11"/>
        <n v="15"/>
        <n v="13"/>
        <n v="3"/>
        <n v="9"/>
        <n v="7"/>
        <n v="10"/>
      </sharedItems>
    </cacheField>
    <cacheField name="Miles" numFmtId="0">
      <sharedItems containsSemiMixedTypes="0" containsString="0" containsNumber="1" minValue="3708.1" maxValue="114660.6" count="52">
        <n v="40326.8"/>
        <n v="44974.8"/>
        <n v="44946.5"/>
        <n v="37558.8"/>
        <n v="36438.5"/>
        <n v="46311.4"/>
        <n v="52229.5"/>
        <n v="35137"/>
        <n v="27637.1"/>
        <n v="27534.8"/>
        <n v="19341.7"/>
        <n v="22521.6"/>
        <n v="13682.9"/>
        <n v="28464.8"/>
        <n v="19421.1"/>
        <n v="14289.6"/>
        <n v="31144.4"/>
        <n v="83162.7"/>
        <n v="80685.8"/>
        <n v="114660.6"/>
        <n v="93382.6"/>
        <n v="85928"/>
        <n v="67829.1"/>
        <n v="48114.2"/>
        <n v="64467.4"/>
        <n v="73444.4"/>
        <n v="17556.3"/>
        <n v="29601.9"/>
        <n v="22128.2"/>
        <n v="82374"/>
        <n v="69891.9"/>
        <n v="22573"/>
        <n v="33477.2"/>
        <n v="30555.3"/>
        <n v="24513.2"/>
        <n v="13867.6"/>
        <n v="60389.5"/>
        <n v="50854.1"/>
        <n v="42504.6"/>
        <n v="68658.9"/>
        <n v="3708.1"/>
        <n v="64542"/>
        <n v="42074.2"/>
        <n v="27394.2"/>
        <n v="79420.6"/>
        <n v="77243.1"/>
        <n v="72527.2"/>
        <n v="52699.4"/>
        <n v="29102.3"/>
        <n v="22282"/>
        <n v="20223.9"/>
        <n v="22188.5"/>
      </sharedItems>
    </cacheField>
    <cacheField name="Miles / Year" numFmtId="181">
      <sharedItems containsSemiMixedTypes="0" containsString="0" containsNumber="1" minValue="4744.32941176471" maxValue="35112.6" count="52">
        <n v="4744.32941176471"/>
        <n v="5291.15294117647"/>
        <n v="6914.84615384615"/>
        <n v="5778.27692307692"/>
        <n v="5605.92307692308"/>
        <n v="5448.4"/>
        <n v="6144.64705882353"/>
        <n v="6388.54545454546"/>
        <n v="18424.7333333333"/>
        <n v="18356.5333333333"/>
        <n v="7736.68"/>
        <n v="15014.4"/>
        <n v="9121.93333333333"/>
        <n v="5175.41818181818"/>
        <n v="7768.44"/>
        <n v="28579.2"/>
        <n v="6920.97777777778"/>
        <n v="5040.16363636364"/>
        <n v="5564.53793103448"/>
        <n v="6197.87027027027"/>
        <n v="5659.55151515152"/>
        <n v="5926.06896551724"/>
        <n v="5426.328"/>
        <n v="8748.03636363636"/>
        <n v="5157.392"/>
        <n v="6386.46956521739"/>
        <n v="35112.6"/>
        <n v="11840.76"/>
        <n v="8851.28"/>
        <n v="5314.45161290323"/>
        <n v="5177.17777777778"/>
        <n v="5016.22222222222"/>
        <n v="7439.37777777778"/>
        <n v="8730.08571428572"/>
        <n v="9805.28"/>
        <n v="9245.06666666667"/>
        <n v="6356.78947368421"/>
        <n v="6780.54666666667"/>
        <n v="6539.16923076923"/>
        <n v="5085.84444444444"/>
        <n v="7416.2"/>
        <n v="6146.85714285714"/>
        <n v="5609.89333333333"/>
        <n v="7826.91428571429"/>
        <n v="5123.90967741936"/>
        <n v="5327.11034482759"/>
        <n v="6907.35238095238"/>
        <n v="5018.99047619048"/>
        <n v="8314.94285714286"/>
        <n v="8912.8"/>
        <n v="13482.6"/>
        <n v="14792.3333333333"/>
      </sharedItems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"/>
        <s v="Not Covered"/>
      </sharedItems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1"/>
    <x v="1"/>
    <x v="1"/>
    <x v="1"/>
    <x v="0"/>
    <x v="0"/>
    <x v="1"/>
  </r>
  <r>
    <x v="2"/>
    <x v="0"/>
    <x v="0"/>
    <x v="0"/>
    <x v="0"/>
    <x v="1"/>
    <x v="1"/>
    <x v="2"/>
    <x v="2"/>
    <x v="2"/>
    <x v="2"/>
    <x v="0"/>
    <x v="0"/>
    <x v="2"/>
  </r>
  <r>
    <x v="3"/>
    <x v="0"/>
    <x v="0"/>
    <x v="0"/>
    <x v="0"/>
    <x v="1"/>
    <x v="1"/>
    <x v="3"/>
    <x v="3"/>
    <x v="0"/>
    <x v="3"/>
    <x v="0"/>
    <x v="0"/>
    <x v="3"/>
  </r>
  <r>
    <x v="4"/>
    <x v="0"/>
    <x v="0"/>
    <x v="0"/>
    <x v="0"/>
    <x v="1"/>
    <x v="1"/>
    <x v="4"/>
    <x v="4"/>
    <x v="1"/>
    <x v="0"/>
    <x v="0"/>
    <x v="0"/>
    <x v="4"/>
  </r>
  <r>
    <x v="5"/>
    <x v="0"/>
    <x v="0"/>
    <x v="1"/>
    <x v="1"/>
    <x v="0"/>
    <x v="0"/>
    <x v="5"/>
    <x v="5"/>
    <x v="2"/>
    <x v="4"/>
    <x v="1"/>
    <x v="0"/>
    <x v="5"/>
  </r>
  <r>
    <x v="6"/>
    <x v="0"/>
    <x v="0"/>
    <x v="1"/>
    <x v="1"/>
    <x v="0"/>
    <x v="0"/>
    <x v="6"/>
    <x v="6"/>
    <x v="2"/>
    <x v="2"/>
    <x v="1"/>
    <x v="0"/>
    <x v="6"/>
  </r>
  <r>
    <x v="7"/>
    <x v="0"/>
    <x v="0"/>
    <x v="1"/>
    <x v="1"/>
    <x v="2"/>
    <x v="2"/>
    <x v="7"/>
    <x v="7"/>
    <x v="0"/>
    <x v="5"/>
    <x v="1"/>
    <x v="0"/>
    <x v="7"/>
  </r>
  <r>
    <x v="8"/>
    <x v="0"/>
    <x v="0"/>
    <x v="1"/>
    <x v="1"/>
    <x v="3"/>
    <x v="3"/>
    <x v="8"/>
    <x v="8"/>
    <x v="0"/>
    <x v="0"/>
    <x v="1"/>
    <x v="0"/>
    <x v="8"/>
  </r>
  <r>
    <x v="9"/>
    <x v="0"/>
    <x v="0"/>
    <x v="1"/>
    <x v="1"/>
    <x v="3"/>
    <x v="3"/>
    <x v="9"/>
    <x v="9"/>
    <x v="1"/>
    <x v="6"/>
    <x v="1"/>
    <x v="0"/>
    <x v="9"/>
  </r>
  <r>
    <x v="10"/>
    <x v="0"/>
    <x v="0"/>
    <x v="1"/>
    <x v="1"/>
    <x v="4"/>
    <x v="4"/>
    <x v="10"/>
    <x v="10"/>
    <x v="1"/>
    <x v="7"/>
    <x v="1"/>
    <x v="0"/>
    <x v="10"/>
  </r>
  <r>
    <x v="11"/>
    <x v="0"/>
    <x v="0"/>
    <x v="1"/>
    <x v="1"/>
    <x v="3"/>
    <x v="3"/>
    <x v="11"/>
    <x v="11"/>
    <x v="0"/>
    <x v="8"/>
    <x v="1"/>
    <x v="0"/>
    <x v="11"/>
  </r>
  <r>
    <x v="12"/>
    <x v="0"/>
    <x v="0"/>
    <x v="1"/>
    <x v="1"/>
    <x v="3"/>
    <x v="3"/>
    <x v="12"/>
    <x v="12"/>
    <x v="0"/>
    <x v="9"/>
    <x v="1"/>
    <x v="0"/>
    <x v="12"/>
  </r>
  <r>
    <x v="13"/>
    <x v="1"/>
    <x v="1"/>
    <x v="2"/>
    <x v="2"/>
    <x v="2"/>
    <x v="2"/>
    <x v="13"/>
    <x v="13"/>
    <x v="1"/>
    <x v="10"/>
    <x v="2"/>
    <x v="0"/>
    <x v="13"/>
  </r>
  <r>
    <x v="14"/>
    <x v="1"/>
    <x v="1"/>
    <x v="2"/>
    <x v="2"/>
    <x v="4"/>
    <x v="4"/>
    <x v="14"/>
    <x v="14"/>
    <x v="0"/>
    <x v="11"/>
    <x v="2"/>
    <x v="0"/>
    <x v="14"/>
  </r>
  <r>
    <x v="15"/>
    <x v="1"/>
    <x v="1"/>
    <x v="2"/>
    <x v="2"/>
    <x v="5"/>
    <x v="5"/>
    <x v="15"/>
    <x v="15"/>
    <x v="1"/>
    <x v="12"/>
    <x v="2"/>
    <x v="0"/>
    <x v="15"/>
  </r>
  <r>
    <x v="16"/>
    <x v="1"/>
    <x v="1"/>
    <x v="3"/>
    <x v="3"/>
    <x v="6"/>
    <x v="6"/>
    <x v="16"/>
    <x v="16"/>
    <x v="0"/>
    <x v="13"/>
    <x v="2"/>
    <x v="0"/>
    <x v="16"/>
  </r>
  <r>
    <x v="17"/>
    <x v="1"/>
    <x v="1"/>
    <x v="3"/>
    <x v="3"/>
    <x v="7"/>
    <x v="7"/>
    <x v="17"/>
    <x v="17"/>
    <x v="0"/>
    <x v="10"/>
    <x v="2"/>
    <x v="0"/>
    <x v="17"/>
  </r>
  <r>
    <x v="18"/>
    <x v="1"/>
    <x v="1"/>
    <x v="3"/>
    <x v="3"/>
    <x v="8"/>
    <x v="8"/>
    <x v="18"/>
    <x v="18"/>
    <x v="3"/>
    <x v="8"/>
    <x v="2"/>
    <x v="0"/>
    <x v="18"/>
  </r>
  <r>
    <x v="19"/>
    <x v="2"/>
    <x v="2"/>
    <x v="4"/>
    <x v="4"/>
    <x v="9"/>
    <x v="9"/>
    <x v="19"/>
    <x v="19"/>
    <x v="2"/>
    <x v="14"/>
    <x v="2"/>
    <x v="1"/>
    <x v="19"/>
  </r>
  <r>
    <x v="20"/>
    <x v="2"/>
    <x v="2"/>
    <x v="4"/>
    <x v="4"/>
    <x v="7"/>
    <x v="7"/>
    <x v="20"/>
    <x v="20"/>
    <x v="0"/>
    <x v="15"/>
    <x v="2"/>
    <x v="0"/>
    <x v="20"/>
  </r>
  <r>
    <x v="21"/>
    <x v="2"/>
    <x v="2"/>
    <x v="4"/>
    <x v="4"/>
    <x v="8"/>
    <x v="8"/>
    <x v="21"/>
    <x v="21"/>
    <x v="2"/>
    <x v="4"/>
    <x v="2"/>
    <x v="0"/>
    <x v="21"/>
  </r>
  <r>
    <x v="22"/>
    <x v="2"/>
    <x v="2"/>
    <x v="4"/>
    <x v="4"/>
    <x v="10"/>
    <x v="10"/>
    <x v="22"/>
    <x v="22"/>
    <x v="0"/>
    <x v="0"/>
    <x v="2"/>
    <x v="0"/>
    <x v="22"/>
  </r>
  <r>
    <x v="23"/>
    <x v="2"/>
    <x v="2"/>
    <x v="4"/>
    <x v="4"/>
    <x v="2"/>
    <x v="2"/>
    <x v="23"/>
    <x v="23"/>
    <x v="1"/>
    <x v="5"/>
    <x v="2"/>
    <x v="0"/>
    <x v="23"/>
  </r>
  <r>
    <x v="24"/>
    <x v="2"/>
    <x v="2"/>
    <x v="5"/>
    <x v="5"/>
    <x v="10"/>
    <x v="10"/>
    <x v="24"/>
    <x v="24"/>
    <x v="4"/>
    <x v="16"/>
    <x v="2"/>
    <x v="0"/>
    <x v="24"/>
  </r>
  <r>
    <x v="25"/>
    <x v="2"/>
    <x v="2"/>
    <x v="5"/>
    <x v="5"/>
    <x v="11"/>
    <x v="11"/>
    <x v="25"/>
    <x v="25"/>
    <x v="0"/>
    <x v="16"/>
    <x v="2"/>
    <x v="0"/>
    <x v="25"/>
  </r>
  <r>
    <x v="26"/>
    <x v="2"/>
    <x v="2"/>
    <x v="5"/>
    <x v="5"/>
    <x v="5"/>
    <x v="5"/>
    <x v="26"/>
    <x v="26"/>
    <x v="3"/>
    <x v="6"/>
    <x v="2"/>
    <x v="0"/>
    <x v="26"/>
  </r>
  <r>
    <x v="27"/>
    <x v="2"/>
    <x v="2"/>
    <x v="5"/>
    <x v="5"/>
    <x v="4"/>
    <x v="4"/>
    <x v="27"/>
    <x v="27"/>
    <x v="0"/>
    <x v="10"/>
    <x v="2"/>
    <x v="0"/>
    <x v="27"/>
  </r>
  <r>
    <x v="28"/>
    <x v="2"/>
    <x v="2"/>
    <x v="4"/>
    <x v="4"/>
    <x v="4"/>
    <x v="4"/>
    <x v="28"/>
    <x v="28"/>
    <x v="3"/>
    <x v="14"/>
    <x v="2"/>
    <x v="0"/>
    <x v="28"/>
  </r>
  <r>
    <x v="29"/>
    <x v="3"/>
    <x v="3"/>
    <x v="6"/>
    <x v="6"/>
    <x v="12"/>
    <x v="12"/>
    <x v="29"/>
    <x v="29"/>
    <x v="1"/>
    <x v="9"/>
    <x v="1"/>
    <x v="1"/>
    <x v="29"/>
  </r>
  <r>
    <x v="30"/>
    <x v="3"/>
    <x v="3"/>
    <x v="6"/>
    <x v="6"/>
    <x v="13"/>
    <x v="13"/>
    <x v="30"/>
    <x v="30"/>
    <x v="3"/>
    <x v="3"/>
    <x v="1"/>
    <x v="0"/>
    <x v="30"/>
  </r>
  <r>
    <x v="31"/>
    <x v="3"/>
    <x v="3"/>
    <x v="6"/>
    <x v="6"/>
    <x v="6"/>
    <x v="6"/>
    <x v="31"/>
    <x v="31"/>
    <x v="3"/>
    <x v="12"/>
    <x v="1"/>
    <x v="0"/>
    <x v="31"/>
  </r>
  <r>
    <x v="32"/>
    <x v="3"/>
    <x v="3"/>
    <x v="6"/>
    <x v="6"/>
    <x v="6"/>
    <x v="6"/>
    <x v="32"/>
    <x v="32"/>
    <x v="0"/>
    <x v="15"/>
    <x v="1"/>
    <x v="0"/>
    <x v="32"/>
  </r>
  <r>
    <x v="33"/>
    <x v="3"/>
    <x v="3"/>
    <x v="6"/>
    <x v="6"/>
    <x v="14"/>
    <x v="14"/>
    <x v="33"/>
    <x v="33"/>
    <x v="0"/>
    <x v="2"/>
    <x v="1"/>
    <x v="0"/>
    <x v="33"/>
  </r>
  <r>
    <x v="34"/>
    <x v="3"/>
    <x v="3"/>
    <x v="6"/>
    <x v="6"/>
    <x v="4"/>
    <x v="4"/>
    <x v="34"/>
    <x v="34"/>
    <x v="0"/>
    <x v="13"/>
    <x v="1"/>
    <x v="0"/>
    <x v="34"/>
  </r>
  <r>
    <x v="35"/>
    <x v="3"/>
    <x v="3"/>
    <x v="6"/>
    <x v="6"/>
    <x v="3"/>
    <x v="3"/>
    <x v="35"/>
    <x v="35"/>
    <x v="0"/>
    <x v="14"/>
    <x v="1"/>
    <x v="0"/>
    <x v="35"/>
  </r>
  <r>
    <x v="36"/>
    <x v="3"/>
    <x v="3"/>
    <x v="7"/>
    <x v="7"/>
    <x v="15"/>
    <x v="15"/>
    <x v="36"/>
    <x v="36"/>
    <x v="1"/>
    <x v="5"/>
    <x v="2"/>
    <x v="0"/>
    <x v="36"/>
  </r>
  <r>
    <x v="37"/>
    <x v="3"/>
    <x v="3"/>
    <x v="7"/>
    <x v="7"/>
    <x v="16"/>
    <x v="16"/>
    <x v="37"/>
    <x v="37"/>
    <x v="0"/>
    <x v="15"/>
    <x v="2"/>
    <x v="0"/>
    <x v="37"/>
  </r>
  <r>
    <x v="38"/>
    <x v="3"/>
    <x v="3"/>
    <x v="7"/>
    <x v="7"/>
    <x v="1"/>
    <x v="1"/>
    <x v="38"/>
    <x v="38"/>
    <x v="1"/>
    <x v="9"/>
    <x v="2"/>
    <x v="0"/>
    <x v="38"/>
  </r>
  <r>
    <x v="39"/>
    <x v="3"/>
    <x v="3"/>
    <x v="7"/>
    <x v="7"/>
    <x v="13"/>
    <x v="13"/>
    <x v="39"/>
    <x v="39"/>
    <x v="0"/>
    <x v="0"/>
    <x v="2"/>
    <x v="0"/>
    <x v="39"/>
  </r>
  <r>
    <x v="40"/>
    <x v="3"/>
    <x v="3"/>
    <x v="7"/>
    <x v="7"/>
    <x v="5"/>
    <x v="5"/>
    <x v="40"/>
    <x v="40"/>
    <x v="0"/>
    <x v="1"/>
    <x v="2"/>
    <x v="0"/>
    <x v="40"/>
  </r>
  <r>
    <x v="41"/>
    <x v="4"/>
    <x v="4"/>
    <x v="8"/>
    <x v="8"/>
    <x v="17"/>
    <x v="17"/>
    <x v="41"/>
    <x v="41"/>
    <x v="3"/>
    <x v="0"/>
    <x v="1"/>
    <x v="0"/>
    <x v="41"/>
  </r>
  <r>
    <x v="42"/>
    <x v="4"/>
    <x v="4"/>
    <x v="8"/>
    <x v="8"/>
    <x v="16"/>
    <x v="16"/>
    <x v="42"/>
    <x v="42"/>
    <x v="2"/>
    <x v="16"/>
    <x v="1"/>
    <x v="0"/>
    <x v="42"/>
  </r>
  <r>
    <x v="43"/>
    <x v="4"/>
    <x v="4"/>
    <x v="8"/>
    <x v="8"/>
    <x v="14"/>
    <x v="14"/>
    <x v="43"/>
    <x v="43"/>
    <x v="0"/>
    <x v="8"/>
    <x v="1"/>
    <x v="0"/>
    <x v="43"/>
  </r>
  <r>
    <x v="44"/>
    <x v="4"/>
    <x v="4"/>
    <x v="9"/>
    <x v="9"/>
    <x v="12"/>
    <x v="12"/>
    <x v="44"/>
    <x v="44"/>
    <x v="2"/>
    <x v="13"/>
    <x v="1"/>
    <x v="1"/>
    <x v="44"/>
  </r>
  <r>
    <x v="45"/>
    <x v="4"/>
    <x v="4"/>
    <x v="9"/>
    <x v="9"/>
    <x v="8"/>
    <x v="8"/>
    <x v="45"/>
    <x v="45"/>
    <x v="0"/>
    <x v="3"/>
    <x v="1"/>
    <x v="1"/>
    <x v="45"/>
  </r>
  <r>
    <x v="46"/>
    <x v="4"/>
    <x v="4"/>
    <x v="9"/>
    <x v="9"/>
    <x v="17"/>
    <x v="17"/>
    <x v="46"/>
    <x v="46"/>
    <x v="1"/>
    <x v="11"/>
    <x v="1"/>
    <x v="0"/>
    <x v="46"/>
  </r>
  <r>
    <x v="47"/>
    <x v="4"/>
    <x v="4"/>
    <x v="9"/>
    <x v="9"/>
    <x v="17"/>
    <x v="17"/>
    <x v="47"/>
    <x v="47"/>
    <x v="4"/>
    <x v="11"/>
    <x v="1"/>
    <x v="0"/>
    <x v="47"/>
  </r>
  <r>
    <x v="48"/>
    <x v="5"/>
    <x v="5"/>
    <x v="10"/>
    <x v="10"/>
    <x v="14"/>
    <x v="14"/>
    <x v="48"/>
    <x v="48"/>
    <x v="0"/>
    <x v="12"/>
    <x v="2"/>
    <x v="0"/>
    <x v="48"/>
  </r>
  <r>
    <x v="49"/>
    <x v="5"/>
    <x v="5"/>
    <x v="10"/>
    <x v="10"/>
    <x v="4"/>
    <x v="4"/>
    <x v="49"/>
    <x v="49"/>
    <x v="3"/>
    <x v="1"/>
    <x v="2"/>
    <x v="0"/>
    <x v="49"/>
  </r>
  <r>
    <x v="50"/>
    <x v="5"/>
    <x v="5"/>
    <x v="10"/>
    <x v="10"/>
    <x v="3"/>
    <x v="3"/>
    <x v="50"/>
    <x v="50"/>
    <x v="0"/>
    <x v="6"/>
    <x v="2"/>
    <x v="0"/>
    <x v="50"/>
  </r>
  <r>
    <x v="51"/>
    <x v="5"/>
    <x v="5"/>
    <x v="10"/>
    <x v="10"/>
    <x v="3"/>
    <x v="3"/>
    <x v="51"/>
    <x v="51"/>
    <x v="3"/>
    <x v="4"/>
    <x v="2"/>
    <x v="0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1" firstHeaderRow="1" firstDataRow="1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numFmtId="181" showAll="0"/>
    <pivotField compact="0" showAll="0"/>
    <pivotField axis="axisRow" compact="0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compact="0" showAll="0"/>
    <pivotField compact="0" showAll="0"/>
    <pivotField compact="0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topLeftCell="B1" workbookViewId="0">
      <selection activeCell="A4" sqref="A4:B20"/>
    </sheetView>
  </sheetViews>
  <sheetFormatPr defaultColWidth="9.14285714285714" defaultRowHeight="15" outlineLevelCol="1"/>
  <cols>
    <col min="1" max="1" width="12.1428571428571"/>
    <col min="2" max="2" width="13.5714285714286"/>
  </cols>
  <sheetData>
    <row r="3" spans="1:2">
      <c r="A3" t="s">
        <v>0</v>
      </c>
      <c r="B3" t="s">
        <v>1</v>
      </c>
    </row>
    <row r="4" spans="1:2">
      <c r="A4" t="s">
        <v>2</v>
      </c>
      <c r="B4">
        <v>144647.7</v>
      </c>
    </row>
    <row r="5" spans="1:2">
      <c r="A5" t="s">
        <v>3</v>
      </c>
      <c r="B5">
        <v>150656.4</v>
      </c>
    </row>
    <row r="6" spans="1:2">
      <c r="A6" t="s">
        <v>4</v>
      </c>
      <c r="B6">
        <v>154427.9</v>
      </c>
    </row>
    <row r="7" spans="1:2">
      <c r="A7" t="s">
        <v>5</v>
      </c>
      <c r="B7">
        <v>179986</v>
      </c>
    </row>
    <row r="8" spans="1:2">
      <c r="A8" t="s">
        <v>6</v>
      </c>
      <c r="B8">
        <v>143640.7</v>
      </c>
    </row>
    <row r="9" spans="1:2">
      <c r="A9" t="s">
        <v>7</v>
      </c>
      <c r="B9">
        <v>135078.2</v>
      </c>
    </row>
    <row r="10" spans="1:2">
      <c r="A10" t="s">
        <v>8</v>
      </c>
      <c r="B10">
        <v>184693.8</v>
      </c>
    </row>
    <row r="11" spans="1:2">
      <c r="A11" t="s">
        <v>9</v>
      </c>
      <c r="B11">
        <v>127731.3</v>
      </c>
    </row>
    <row r="12" spans="1:2">
      <c r="A12" t="s">
        <v>10</v>
      </c>
      <c r="B12">
        <v>70964.9</v>
      </c>
    </row>
    <row r="13" spans="1:2">
      <c r="A13" t="s">
        <v>11</v>
      </c>
      <c r="B13">
        <v>65315</v>
      </c>
    </row>
    <row r="14" spans="1:2">
      <c r="A14" t="s">
        <v>12</v>
      </c>
      <c r="B14">
        <v>138561.5</v>
      </c>
    </row>
    <row r="15" spans="1:2">
      <c r="A15" t="s">
        <v>13</v>
      </c>
      <c r="B15">
        <v>141229.4</v>
      </c>
    </row>
    <row r="16" spans="1:2">
      <c r="A16" t="s">
        <v>14</v>
      </c>
      <c r="B16">
        <v>305432.4</v>
      </c>
    </row>
    <row r="17" spans="1:2">
      <c r="A17" t="s">
        <v>15</v>
      </c>
      <c r="B17">
        <v>177713.9</v>
      </c>
    </row>
    <row r="18" spans="1:2">
      <c r="A18" t="s">
        <v>16</v>
      </c>
      <c r="B18">
        <v>65964.9</v>
      </c>
    </row>
    <row r="19" spans="1:2">
      <c r="A19" t="s">
        <v>17</v>
      </c>
      <c r="B19">
        <v>130601.6</v>
      </c>
    </row>
    <row r="20" spans="1:2">
      <c r="A20" t="s">
        <v>18</v>
      </c>
      <c r="B20">
        <v>19341.7</v>
      </c>
    </row>
    <row r="21" spans="1:2">
      <c r="A21" t="s">
        <v>19</v>
      </c>
      <c r="B21">
        <v>2335987.3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abSelected="1" zoomScale="80" zoomScaleNormal="80" topLeftCell="E1" workbookViewId="0">
      <selection activeCell="A1" sqref="A1:N53"/>
    </sheetView>
  </sheetViews>
  <sheetFormatPr defaultColWidth="9" defaultRowHeight="15"/>
  <cols>
    <col min="1" max="1" width="13.5714285714286" customWidth="1"/>
    <col min="3" max="3" width="18.7142857142857" customWidth="1"/>
    <col min="5" max="5" width="19.4285714285714" customWidth="1"/>
    <col min="6" max="6" width="12.7142857142857" customWidth="1"/>
    <col min="7" max="7" width="9" style="2"/>
    <col min="8" max="8" width="10.8571428571429" style="2" customWidth="1"/>
    <col min="9" max="9" width="12.6761904761905" customWidth="1"/>
    <col min="12" max="12" width="10.2857142857143" customWidth="1"/>
    <col min="13" max="13" width="13" customWidth="1"/>
    <col min="14" max="14" width="16.8571428571429" customWidth="1"/>
  </cols>
  <sheetData>
    <row r="1" s="1" customFormat="1" ht="30" spans="1:14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0</v>
      </c>
      <c r="L1" s="3" t="s">
        <v>30</v>
      </c>
      <c r="M1" s="3" t="s">
        <v>31</v>
      </c>
      <c r="N1" s="3" t="s">
        <v>32</v>
      </c>
    </row>
    <row r="2" spans="1:14">
      <c r="A2" t="s">
        <v>33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 s="2">
        <f>IF(14-F2&lt;0,100-F2+14,14-F2)</f>
        <v>0</v>
      </c>
      <c r="H2" s="2">
        <v>17556.3</v>
      </c>
      <c r="I2" s="6">
        <f>H2/(G2+0.5)</f>
        <v>35112.6</v>
      </c>
      <c r="J2" t="s">
        <v>34</v>
      </c>
      <c r="K2" t="s">
        <v>11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>
      <c r="A3" t="s">
        <v>35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 s="2">
        <f>IF(14-F3&lt;0,100-F3+14,14-F3)</f>
        <v>0</v>
      </c>
      <c r="H3" s="2">
        <v>14289.6</v>
      </c>
      <c r="I3" s="6">
        <f>H3/(G3+0.5)</f>
        <v>28579.2</v>
      </c>
      <c r="J3" t="s">
        <v>36</v>
      </c>
      <c r="K3" t="s">
        <v>16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>
      <c r="A4" t="s">
        <v>37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 s="2">
        <f>IF(14-F4&lt;0,100-F4+14,14-F4)</f>
        <v>1</v>
      </c>
      <c r="H4" s="2">
        <v>27637.1</v>
      </c>
      <c r="I4" s="6">
        <f>H4/(G4+0.5)</f>
        <v>18424.7333333333</v>
      </c>
      <c r="J4" t="s">
        <v>38</v>
      </c>
      <c r="K4" t="s">
        <v>14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>
      <c r="A5" t="s">
        <v>39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 s="2">
        <f>IF(14-F5&lt;0,100-F5+14,14-F5)</f>
        <v>1</v>
      </c>
      <c r="H5" s="2">
        <v>27534.8</v>
      </c>
      <c r="I5" s="6">
        <f>H5/(G5+0.5)</f>
        <v>18356.5333333333</v>
      </c>
      <c r="J5" t="s">
        <v>36</v>
      </c>
      <c r="K5" t="s">
        <v>11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>
      <c r="A6" t="s">
        <v>40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 s="2">
        <f>IF(14-F6&lt;0,100-F6+14,14-F6)</f>
        <v>1</v>
      </c>
      <c r="H6" s="2">
        <v>22521.6</v>
      </c>
      <c r="I6" s="6">
        <f>H6/(G6+0.5)</f>
        <v>15014.4</v>
      </c>
      <c r="J6" t="s">
        <v>38</v>
      </c>
      <c r="K6" t="s">
        <v>17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>
      <c r="A7" t="s">
        <v>41</v>
      </c>
      <c r="B7" t="str">
        <f>LEFT(A7,2)</f>
        <v>HY</v>
      </c>
      <c r="C7" t="str">
        <f>VLOOKUP(B7,B$56:C$61,2)</f>
        <v>Hyundai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 s="2">
        <f>IF(14-F7&lt;0,100-F7+14,14-F7)</f>
        <v>1</v>
      </c>
      <c r="H7" s="2">
        <v>22188.5</v>
      </c>
      <c r="I7" s="6">
        <f>H7/(G7+0.5)</f>
        <v>14792.3333333333</v>
      </c>
      <c r="J7" t="s">
        <v>34</v>
      </c>
      <c r="K7" t="s">
        <v>4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>
      <c r="A8" t="s">
        <v>42</v>
      </c>
      <c r="B8" t="str">
        <f>LEFT(A8,2)</f>
        <v>HY</v>
      </c>
      <c r="C8" t="str">
        <f>VLOOKUP(B8,B$56:C$61,2)</f>
        <v>Hyundai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 s="2">
        <f>IF(14-F8&lt;0,100-F8+14,14-F8)</f>
        <v>1</v>
      </c>
      <c r="H8" s="2">
        <v>20223.9</v>
      </c>
      <c r="I8" s="6">
        <f>H8/(G8+0.5)</f>
        <v>13482.6</v>
      </c>
      <c r="J8" t="s">
        <v>38</v>
      </c>
      <c r="K8" t="s">
        <v>11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>
      <c r="A9" t="s">
        <v>43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 s="2">
        <f>IF(14-F9&lt;0,100-F9+14,14-F9)</f>
        <v>2</v>
      </c>
      <c r="H9" s="2">
        <v>29601.9</v>
      </c>
      <c r="I9" s="6">
        <f>H9/(G9+0.5)</f>
        <v>11840.76</v>
      </c>
      <c r="J9" t="s">
        <v>38</v>
      </c>
      <c r="K9" t="s">
        <v>13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>
      <c r="A10" t="s">
        <v>44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 s="2">
        <f>IF(14-F10&lt;0,100-F10+14,14-F10)</f>
        <v>2</v>
      </c>
      <c r="H10" s="2">
        <v>24513.2</v>
      </c>
      <c r="I10" s="6">
        <f>H10/(G10+0.5)</f>
        <v>9805.28</v>
      </c>
      <c r="J10" t="s">
        <v>38</v>
      </c>
      <c r="K10" t="s">
        <v>7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>
      <c r="A11" t="s">
        <v>45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 s="2">
        <f>IF(14-F11&lt;0,100-F11+14,14-F11)</f>
        <v>1</v>
      </c>
      <c r="H11" s="2">
        <v>13867.6</v>
      </c>
      <c r="I11" s="6">
        <f>H11/(G11+0.5)</f>
        <v>9245.06666666667</v>
      </c>
      <c r="J11" t="s">
        <v>38</v>
      </c>
      <c r="K11" t="s">
        <v>3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>
      <c r="A12" t="s">
        <v>46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 s="2">
        <f>IF(14-F12&lt;0,100-F12+14,14-F12)</f>
        <v>1</v>
      </c>
      <c r="H12" s="2">
        <v>13682.9</v>
      </c>
      <c r="I12" s="6">
        <f>H12/(G12+0.5)</f>
        <v>9121.93333333333</v>
      </c>
      <c r="J12" t="s">
        <v>38</v>
      </c>
      <c r="K12" t="s">
        <v>12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>
      <c r="A13" t="s">
        <v>47</v>
      </c>
      <c r="B13" t="str">
        <f>LEFT(A13,2)</f>
        <v>HY</v>
      </c>
      <c r="C13" t="str">
        <f>VLOOKUP(B13,B$56:C$61,2)</f>
        <v>Hyundai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 s="2">
        <f>IF(14-F13&lt;0,100-F13+14,14-F13)</f>
        <v>2</v>
      </c>
      <c r="H13" s="2">
        <v>22282</v>
      </c>
      <c r="I13" s="6">
        <f>H13/(G13+0.5)</f>
        <v>8912.8</v>
      </c>
      <c r="J13" t="s">
        <v>34</v>
      </c>
      <c r="K13" t="s">
        <v>10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>
      <c r="A14" t="s">
        <v>48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 s="2">
        <f>IF(14-F14&lt;0,100-F14+14,14-F14)</f>
        <v>2</v>
      </c>
      <c r="H14" s="2">
        <v>22128.2</v>
      </c>
      <c r="I14" s="6">
        <f>H14/(G14+0.5)</f>
        <v>8851.28</v>
      </c>
      <c r="J14" t="s">
        <v>34</v>
      </c>
      <c r="K14" t="s">
        <v>3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>
      <c r="A15" t="s">
        <v>49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 s="2">
        <f>IF(14-F15&lt;0,100-F15+14,14-F15)</f>
        <v>5</v>
      </c>
      <c r="H15" s="2">
        <v>48114.2</v>
      </c>
      <c r="I15" s="6">
        <f>H15/(G15+0.5)</f>
        <v>8748.03636363636</v>
      </c>
      <c r="J15" t="s">
        <v>36</v>
      </c>
      <c r="K15" t="s">
        <v>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>
      <c r="A16" t="s">
        <v>50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 s="2">
        <f>IF(14-F16&lt;0,100-F16+14,14-F16)</f>
        <v>3</v>
      </c>
      <c r="H16" s="2">
        <v>30555.3</v>
      </c>
      <c r="I16" s="6">
        <f>H16/(G16+0.5)</f>
        <v>8730.08571428571</v>
      </c>
      <c r="J16" t="s">
        <v>38</v>
      </c>
      <c r="K16" t="s">
        <v>9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>
      <c r="A17" t="s">
        <v>51</v>
      </c>
      <c r="B17" t="str">
        <f>LEFT(A17,2)</f>
        <v>HY</v>
      </c>
      <c r="C17" t="str">
        <f>VLOOKUP(B17,B$56:C$61,2)</f>
        <v>Hyundai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 s="2">
        <f>IF(14-F17&lt;0,100-F17+14,14-F17)</f>
        <v>3</v>
      </c>
      <c r="H17" s="2">
        <v>29102.3</v>
      </c>
      <c r="I17" s="6">
        <f>H17/(G17+0.5)</f>
        <v>8314.94285714286</v>
      </c>
      <c r="J17" t="s">
        <v>38</v>
      </c>
      <c r="K17" t="s">
        <v>16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>
      <c r="A18" t="s">
        <v>52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 s="2">
        <f>IF(14-F18&lt;0,100-F18+14,14-F18)</f>
        <v>3</v>
      </c>
      <c r="H18" s="2">
        <v>27394.2</v>
      </c>
      <c r="I18" s="6">
        <f>H18/(G18+0.5)</f>
        <v>7826.91428571429</v>
      </c>
      <c r="J18" t="s">
        <v>38</v>
      </c>
      <c r="K18" t="s">
        <v>17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>
      <c r="A19" t="s">
        <v>53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 s="2">
        <f>IF(14-F19&lt;0,100-F19+14,14-F19)</f>
        <v>2</v>
      </c>
      <c r="H19" s="2">
        <v>19421.1</v>
      </c>
      <c r="I19" s="6">
        <f>H19/(G19+0.5)</f>
        <v>7768.44</v>
      </c>
      <c r="J19" t="s">
        <v>38</v>
      </c>
      <c r="K19" t="s">
        <v>2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>
      <c r="A20" t="s">
        <v>54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 s="2">
        <f>IF(14-F20&lt;0,100-F20+14,14-F20)</f>
        <v>2</v>
      </c>
      <c r="H20" s="2">
        <v>19341.7</v>
      </c>
      <c r="I20" s="6">
        <f>H20/(G20+0.5)</f>
        <v>7736.68</v>
      </c>
      <c r="J20" t="s">
        <v>36</v>
      </c>
      <c r="K20" t="s">
        <v>18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>
      <c r="A21" t="s">
        <v>55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 s="2">
        <f>IF(14-F21&lt;0,100-F21+14,14-F21)</f>
        <v>4</v>
      </c>
      <c r="H21" s="2">
        <v>33477.2</v>
      </c>
      <c r="I21" s="6">
        <f>H21/(G21+0.5)</f>
        <v>7439.37777777778</v>
      </c>
      <c r="J21" t="s">
        <v>38</v>
      </c>
      <c r="K21" t="s">
        <v>15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>
      <c r="A22" t="s">
        <v>56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 s="2">
        <f>IF(14-F22&lt;0,100-F22+14,14-F22)</f>
        <v>0</v>
      </c>
      <c r="H22" s="4">
        <v>3708.1</v>
      </c>
      <c r="I22" s="6">
        <f>H22/(G22+0.5)</f>
        <v>7416.2</v>
      </c>
      <c r="J22" t="s">
        <v>38</v>
      </c>
      <c r="K22" t="s">
        <v>10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>
      <c r="A23" t="s">
        <v>57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 s="2">
        <f>IF(14-F23&lt;0,100-F23+14,14-F23)</f>
        <v>4</v>
      </c>
      <c r="H23" s="2">
        <v>31144.4</v>
      </c>
      <c r="I23" s="6">
        <f>H23/(G23+0.5)</f>
        <v>6920.97777777778</v>
      </c>
      <c r="J23" t="s">
        <v>38</v>
      </c>
      <c r="K23" t="s">
        <v>7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>
      <c r="A24" t="s">
        <v>58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 s="2">
        <f>IF(14-F24&lt;0,100-F24+14,14-F24)</f>
        <v>6</v>
      </c>
      <c r="H24" s="2">
        <v>44946.5</v>
      </c>
      <c r="I24" s="6">
        <f>H24/(G24+0.5)</f>
        <v>6914.84615384615</v>
      </c>
      <c r="J24" t="s">
        <v>59</v>
      </c>
      <c r="K24" t="s">
        <v>9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>
      <c r="A25" t="s">
        <v>60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 s="2">
        <f>IF(14-F25&lt;0,100-F25+14,14-F25)</f>
        <v>10</v>
      </c>
      <c r="H25" s="2">
        <v>72527.2</v>
      </c>
      <c r="I25" s="6">
        <f>H25/(G25+0.5)</f>
        <v>6907.35238095238</v>
      </c>
      <c r="J25" t="s">
        <v>36</v>
      </c>
      <c r="K25" t="s">
        <v>2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>
      <c r="A26" t="s">
        <v>61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 s="2">
        <f>IF(14-F26&lt;0,100-F26+14,14-F26)</f>
        <v>7</v>
      </c>
      <c r="H26" s="2">
        <v>50854.1</v>
      </c>
      <c r="I26" s="6">
        <f>H26/(G26+0.5)</f>
        <v>6780.54666666667</v>
      </c>
      <c r="J26" t="s">
        <v>38</v>
      </c>
      <c r="K26" t="s">
        <v>15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>
      <c r="A27" t="s">
        <v>62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 s="2">
        <f>IF(14-F27&lt;0,100-F27+14,14-F27)</f>
        <v>6</v>
      </c>
      <c r="H27" s="2">
        <v>42504.6</v>
      </c>
      <c r="I27" s="6">
        <f>H27/(G27+0.5)</f>
        <v>6539.16923076923</v>
      </c>
      <c r="J27" t="s">
        <v>36</v>
      </c>
      <c r="K27" t="s">
        <v>12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>
      <c r="A28" t="s">
        <v>63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 s="2">
        <f>IF(14-F28&lt;0,100-F28+14,14-F28)</f>
        <v>5</v>
      </c>
      <c r="H28" s="2">
        <v>35137</v>
      </c>
      <c r="I28" s="6">
        <f>H28/(G28+0.5)</f>
        <v>6388.54545454545</v>
      </c>
      <c r="J28" t="s">
        <v>38</v>
      </c>
      <c r="K28" t="s">
        <v>6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>
      <c r="A29" t="s">
        <v>64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 s="2">
        <f>IF(14-F29&lt;0,100-F29+14,14-F29)</f>
        <v>11</v>
      </c>
      <c r="H29" s="2">
        <v>73444.4</v>
      </c>
      <c r="I29" s="6">
        <f>H29/(G29+0.5)</f>
        <v>6386.46956521739</v>
      </c>
      <c r="J29" t="s">
        <v>38</v>
      </c>
      <c r="K29" t="s">
        <v>5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>
      <c r="A30" t="s">
        <v>65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 s="2">
        <f>IF(14-F30&lt;0,100-F30+14,14-F30)</f>
        <v>9</v>
      </c>
      <c r="H30" s="2">
        <v>60389.5</v>
      </c>
      <c r="I30" s="6">
        <f>H30/(G30+0.5)</f>
        <v>6356.78947368421</v>
      </c>
      <c r="J30" t="s">
        <v>36</v>
      </c>
      <c r="K30" t="s">
        <v>6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>
      <c r="A31" t="s">
        <v>66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 s="2">
        <f>IF(14-F31&lt;0,100-F31+14,14-F31)</f>
        <v>18</v>
      </c>
      <c r="H31" s="2">
        <v>114660.6</v>
      </c>
      <c r="I31" s="6">
        <f>H31/(G31+0.5)</f>
        <v>6197.87027027027</v>
      </c>
      <c r="J31" t="s">
        <v>59</v>
      </c>
      <c r="K31" t="s">
        <v>3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>
      <c r="A32" t="s">
        <v>67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 s="2">
        <f>IF(14-F32&lt;0,100-F32+14,14-F32)</f>
        <v>10</v>
      </c>
      <c r="H32" s="2">
        <v>64542</v>
      </c>
      <c r="I32" s="6">
        <f>H32/(G32+0.5)</f>
        <v>6146.85714285714</v>
      </c>
      <c r="J32" t="s">
        <v>34</v>
      </c>
      <c r="K32" t="s">
        <v>14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>
      <c r="A33" t="s">
        <v>68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 s="2">
        <f>IF(14-F33&lt;0,100-F33+14,14-F33)</f>
        <v>8</v>
      </c>
      <c r="H33" s="2">
        <v>52229.5</v>
      </c>
      <c r="I33" s="6">
        <f>H33/(G33+0.5)</f>
        <v>6144.64705882353</v>
      </c>
      <c r="J33" t="s">
        <v>59</v>
      </c>
      <c r="K33" t="s">
        <v>9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>
      <c r="A34" t="s">
        <v>69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 s="2">
        <f>IF(14-F34&lt;0,100-F34+14,14-F34)</f>
        <v>14</v>
      </c>
      <c r="H34" s="2">
        <v>85928</v>
      </c>
      <c r="I34" s="6">
        <f>H34/(G34+0.5)</f>
        <v>5926.06896551724</v>
      </c>
      <c r="J34" t="s">
        <v>59</v>
      </c>
      <c r="K34" t="s">
        <v>4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>
      <c r="A35" t="s">
        <v>70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 s="2">
        <f>IF(14-F35&lt;0,100-F35+14,14-F35)</f>
        <v>6</v>
      </c>
      <c r="H35" s="2">
        <v>37558.8</v>
      </c>
      <c r="I35" s="6">
        <f>H35/(G35+0.5)</f>
        <v>5778.27692307692</v>
      </c>
      <c r="J35" t="s">
        <v>38</v>
      </c>
      <c r="K35" t="s">
        <v>8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>
      <c r="A36" t="s">
        <v>71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 s="2">
        <f>IF(14-F36&lt;0,100-F36+14,14-F36)</f>
        <v>16</v>
      </c>
      <c r="H36" s="2">
        <v>93382.6</v>
      </c>
      <c r="I36" s="6">
        <f>H36/(G36+0.5)</f>
        <v>5659.55151515152</v>
      </c>
      <c r="J36" t="s">
        <v>38</v>
      </c>
      <c r="K36" t="s">
        <v>15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>
      <c r="A37" t="s">
        <v>72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 s="2">
        <f>IF(14-F37&lt;0,100-F37+14,14-F37)</f>
        <v>7</v>
      </c>
      <c r="H37" s="2">
        <v>42074.2</v>
      </c>
      <c r="I37" s="6">
        <f>H37/(G37+0.5)</f>
        <v>5609.89333333333</v>
      </c>
      <c r="J37" t="s">
        <v>59</v>
      </c>
      <c r="K37" t="s">
        <v>5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>
      <c r="A38" t="s">
        <v>73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 s="2">
        <f>IF(14-F38&lt;0,100-F38+14,14-F38)</f>
        <v>6</v>
      </c>
      <c r="H38" s="2">
        <v>36438.5</v>
      </c>
      <c r="I38" s="6">
        <f>H38/(G38+0.5)</f>
        <v>5605.92307692308</v>
      </c>
      <c r="J38" t="s">
        <v>36</v>
      </c>
      <c r="K38" t="s">
        <v>14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>
      <c r="A39" t="s">
        <v>74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 s="2">
        <f>IF(14-F39&lt;0,100-F39+14,14-F39)</f>
        <v>14</v>
      </c>
      <c r="H39" s="2">
        <v>80685.8</v>
      </c>
      <c r="I39" s="6">
        <f>H39/(G39+0.5)</f>
        <v>5564.53793103448</v>
      </c>
      <c r="J39" t="s">
        <v>34</v>
      </c>
      <c r="K39" t="s">
        <v>17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>
      <c r="A40" t="s">
        <v>75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 s="2">
        <f>IF(14-F40&lt;0,100-F40+14,14-F40)</f>
        <v>8</v>
      </c>
      <c r="H40" s="2">
        <v>46311.4</v>
      </c>
      <c r="I40" s="6">
        <f>H40/(G40+0.5)</f>
        <v>5448.4</v>
      </c>
      <c r="J40" t="s">
        <v>59</v>
      </c>
      <c r="K40" t="s">
        <v>4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>
      <c r="A41" t="s">
        <v>76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 s="2">
        <f>IF(14-F41&lt;0,100-F41+14,14-F41)</f>
        <v>12</v>
      </c>
      <c r="H41" s="2">
        <v>67829.1</v>
      </c>
      <c r="I41" s="6">
        <f>H41/(G41+0.5)</f>
        <v>5426.328</v>
      </c>
      <c r="J41" t="s">
        <v>38</v>
      </c>
      <c r="K41" t="s">
        <v>14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 s="2">
        <f>IF(14-F42&lt;0,100-F42+14,14-F42)</f>
        <v>14</v>
      </c>
      <c r="H42" s="2">
        <v>77243.1</v>
      </c>
      <c r="I42" s="6">
        <f>H42/(G42+0.5)</f>
        <v>5327.11034482759</v>
      </c>
      <c r="J42" t="s">
        <v>38</v>
      </c>
      <c r="K42" t="s">
        <v>8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>
      <c r="A43" t="s">
        <v>78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 s="2">
        <f>IF(14-F43&lt;0,100-F43+14,14-F43)</f>
        <v>15</v>
      </c>
      <c r="H43" s="2">
        <v>82374</v>
      </c>
      <c r="I43" s="6">
        <f>H43/(G43+0.5)</f>
        <v>5314.45161290323</v>
      </c>
      <c r="J43" t="s">
        <v>36</v>
      </c>
      <c r="K43" t="s">
        <v>12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>
      <c r="A44" t="s">
        <v>79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 s="2">
        <f>IF(14-F44&lt;0,100-F44+14,14-F44)</f>
        <v>8</v>
      </c>
      <c r="H44" s="2">
        <v>44974.8</v>
      </c>
      <c r="I44" s="6">
        <f>H44/(G44+0.5)</f>
        <v>5291.15294117647</v>
      </c>
      <c r="J44" t="s">
        <v>36</v>
      </c>
      <c r="K44" t="s">
        <v>10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>
      <c r="A45" t="s">
        <v>80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 s="2">
        <f>IF(14-F45&lt;0,100-F45+14,14-F45)</f>
        <v>13</v>
      </c>
      <c r="H45" s="2">
        <v>69891.9</v>
      </c>
      <c r="I45" s="6">
        <f>H45/(G45+0.5)</f>
        <v>5177.17777777778</v>
      </c>
      <c r="J45" t="s">
        <v>34</v>
      </c>
      <c r="K45" t="s">
        <v>8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>
      <c r="A46" t="s">
        <v>81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 s="2">
        <f>IF(14-F46&lt;0,100-F46+14,14-F46)</f>
        <v>5</v>
      </c>
      <c r="H46" s="2">
        <v>28464.8</v>
      </c>
      <c r="I46" s="6">
        <f>H46/(G46+0.5)</f>
        <v>5175.41818181818</v>
      </c>
      <c r="J46" t="s">
        <v>36</v>
      </c>
      <c r="K46" t="s">
        <v>13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>
      <c r="A47" t="s">
        <v>82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 s="2">
        <f>IF(14-F47&lt;0,100-F47+14,14-F47)</f>
        <v>12</v>
      </c>
      <c r="H47" s="2">
        <v>64467.4</v>
      </c>
      <c r="I47" s="6">
        <f>H47/(G47+0.5)</f>
        <v>5157.392</v>
      </c>
      <c r="J47" t="s">
        <v>83</v>
      </c>
      <c r="K47" t="s">
        <v>5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>
      <c r="A48" t="s">
        <v>84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 s="2">
        <f>IF(14-F48&lt;0,100-F48+14,14-F48)</f>
        <v>15</v>
      </c>
      <c r="H48" s="2">
        <v>79420.6</v>
      </c>
      <c r="I48" s="6">
        <f>H48/(G48+0.5)</f>
        <v>5123.90967741935</v>
      </c>
      <c r="J48" t="s">
        <v>59</v>
      </c>
      <c r="K48" t="s">
        <v>7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>
      <c r="A49" t="s">
        <v>85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 s="2">
        <f>IF(14-F49&lt;0,100-F49+14,14-F49)</f>
        <v>13</v>
      </c>
      <c r="H49" s="2">
        <v>68658.9</v>
      </c>
      <c r="I49" s="6">
        <f>H49/(G49+0.5)</f>
        <v>5085.84444444444</v>
      </c>
      <c r="J49" t="s">
        <v>38</v>
      </c>
      <c r="K49" t="s">
        <v>14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>
      <c r="A50" t="s">
        <v>86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 s="2">
        <f>IF(14-F50&lt;0,100-F50+14,14-F50)</f>
        <v>16</v>
      </c>
      <c r="H50" s="2">
        <v>83162.7</v>
      </c>
      <c r="I50" s="6">
        <f>H50/(G50+0.5)</f>
        <v>5040.16363636364</v>
      </c>
      <c r="J50" t="s">
        <v>38</v>
      </c>
      <c r="K50" t="s">
        <v>13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>
      <c r="A51" t="s">
        <v>87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 s="2">
        <f>IF(14-F51&lt;0,100-F51+14,14-F51)</f>
        <v>10</v>
      </c>
      <c r="H51" s="2">
        <v>52699.4</v>
      </c>
      <c r="I51" s="6">
        <f>H51/(G51+0.5)</f>
        <v>5018.99047619048</v>
      </c>
      <c r="J51" t="s">
        <v>83</v>
      </c>
      <c r="K51" t="s">
        <v>2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>
      <c r="A52" t="s">
        <v>88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 s="2">
        <f>IF(14-F52&lt;0,100-F52+14,14-F52)</f>
        <v>4</v>
      </c>
      <c r="H52" s="2">
        <v>22573</v>
      </c>
      <c r="I52" s="6">
        <f>H52/(G52+0.5)</f>
        <v>5016.22222222222</v>
      </c>
      <c r="J52" t="s">
        <v>34</v>
      </c>
      <c r="K52" t="s">
        <v>16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>
      <c r="A53" t="s">
        <v>89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 s="4">
        <f>IF(14-F53&lt;0,100-F53+14,14-F53)</f>
        <v>8</v>
      </c>
      <c r="H53" s="5">
        <v>40326.8</v>
      </c>
      <c r="I53" s="6">
        <f>H53/(G53+0.5)</f>
        <v>4744.32941176471</v>
      </c>
      <c r="J53" t="s">
        <v>38</v>
      </c>
      <c r="K53" t="s">
        <v>14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2:5">
      <c r="B56" t="s">
        <v>90</v>
      </c>
      <c r="C56" t="s">
        <v>91</v>
      </c>
      <c r="D56" t="s">
        <v>92</v>
      </c>
      <c r="E56" t="s">
        <v>93</v>
      </c>
    </row>
    <row r="57" spans="2:5">
      <c r="B57" t="s">
        <v>94</v>
      </c>
      <c r="C57" t="s">
        <v>95</v>
      </c>
      <c r="D57" t="s">
        <v>96</v>
      </c>
      <c r="E57" t="s">
        <v>97</v>
      </c>
    </row>
    <row r="58" spans="2:5">
      <c r="B58" t="s">
        <v>98</v>
      </c>
      <c r="C58" t="s">
        <v>99</v>
      </c>
      <c r="D58" t="s">
        <v>100</v>
      </c>
      <c r="E58" t="s">
        <v>101</v>
      </c>
    </row>
    <row r="59" spans="2:5">
      <c r="B59" t="s">
        <v>102</v>
      </c>
      <c r="C59" t="s">
        <v>103</v>
      </c>
      <c r="D59" t="s">
        <v>104</v>
      </c>
      <c r="E59" t="s">
        <v>105</v>
      </c>
    </row>
    <row r="60" spans="2:5">
      <c r="B60" t="s">
        <v>106</v>
      </c>
      <c r="C60" t="s">
        <v>107</v>
      </c>
      <c r="D60" t="s">
        <v>108</v>
      </c>
      <c r="E60" t="s">
        <v>109</v>
      </c>
    </row>
    <row r="61" spans="2:5">
      <c r="B61" t="s">
        <v>110</v>
      </c>
      <c r="C61" t="s">
        <v>111</v>
      </c>
      <c r="D61" t="s">
        <v>112</v>
      </c>
      <c r="E61" t="s">
        <v>113</v>
      </c>
    </row>
    <row r="62" spans="4:5">
      <c r="D62" t="s">
        <v>114</v>
      </c>
      <c r="E62" t="s">
        <v>115</v>
      </c>
    </row>
    <row r="63" spans="4:5">
      <c r="D63" t="s">
        <v>116</v>
      </c>
      <c r="E63" t="s">
        <v>117</v>
      </c>
    </row>
    <row r="64" spans="4:5">
      <c r="D64" t="s">
        <v>118</v>
      </c>
      <c r="E64" t="s">
        <v>119</v>
      </c>
    </row>
    <row r="65" spans="4:5">
      <c r="D65" t="s">
        <v>120</v>
      </c>
      <c r="E65" t="s">
        <v>121</v>
      </c>
    </row>
    <row r="66" spans="4:5">
      <c r="D66" t="s">
        <v>122</v>
      </c>
      <c r="E66" t="s">
        <v>123</v>
      </c>
    </row>
  </sheetData>
  <sortState ref="A2:N53">
    <sortCondition ref="I2:I53" descending="1"/>
  </sortState>
  <conditionalFormatting sqref="I$1:I$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keperawatan.rsiagrhabunda@gmail.com</dc:creator>
  <cp:lastModifiedBy>Husnul Khotimah</cp:lastModifiedBy>
  <dcterms:created xsi:type="dcterms:W3CDTF">2024-01-31T08:55:00Z</dcterms:created>
  <dcterms:modified xsi:type="dcterms:W3CDTF">2024-02-03T12:57:38Z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EDD7646142384266B203C242CC07E448_13</vt:lpwstr>
  </property>
  <property fmtid="{D5CDD505-2E9C-101B-9397-08002B2CF9AE}" pid="3" name="KSOProductBuildVer">
    <vt:lpwstr>1033-12.2.0.13431</vt:lpwstr>
  </property>
</Properties>
</file>