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PAYROLL" sheetId="1" r:id="rId1"/>
  </sheets>
  <calcPr calcId="144525"/>
</workbook>
</file>

<file path=xl/sharedStrings.xml><?xml version="1.0" encoding="utf-8"?>
<sst xmlns="http://schemas.openxmlformats.org/spreadsheetml/2006/main" count="49" uniqueCount="48">
  <si>
    <t>Employee Payroll</t>
  </si>
  <si>
    <t>Mr. Sluiter</t>
  </si>
  <si>
    <t>House Worked</t>
  </si>
  <si>
    <t>Overtime Hours</t>
  </si>
  <si>
    <t>Pay</t>
  </si>
  <si>
    <t>Overtime Bonus</t>
  </si>
  <si>
    <t>Total</t>
  </si>
  <si>
    <t>January Pay</t>
  </si>
  <si>
    <t>Last Name</t>
  </si>
  <si>
    <t>First Name</t>
  </si>
  <si>
    <t>Hourly Wage</t>
  </si>
  <si>
    <t>Kern</t>
  </si>
  <si>
    <t>Jon</t>
  </si>
  <si>
    <t>Howard</t>
  </si>
  <si>
    <t>Glenda</t>
  </si>
  <si>
    <t>O'Donnald</t>
  </si>
  <si>
    <t>Ron</t>
  </si>
  <si>
    <t>Herndandez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</si>
  <si>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</si>
  <si>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</si>
  <si>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</si>
  <si>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</si>
  <si>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</si>
  <si>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</si>
  <si>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</si>
  <si>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</si>
  <si>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</si>
  <si>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</si>
  <si>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</si>
  <si>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</si>
  <si>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</si>
  <si>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</si>
  <si>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</si>
  <si>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</si>
  <si>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</si>
  <si>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</si>
  <si>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</si>
  <si>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</si>
  <si>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</t>
  </si>
  <si>
    <t>Norman</t>
  </si>
  <si>
    <t>Bill</t>
  </si>
  <si>
    <t>Mann</t>
  </si>
  <si>
    <t>Trent</t>
  </si>
  <si>
    <t>Underhill</t>
  </si>
  <si>
    <t>Genesis</t>
  </si>
  <si>
    <t>Max</t>
  </si>
  <si>
    <t>Min</t>
  </si>
  <si>
    <t>Average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</si>
</sst>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\-mmm"/>
    <numFmt numFmtId="181" formatCode="_-[$$-409]* #,##0.00_ ;_-[$$-409]* \-#,##0.00\ ;_-[$$-409]* &quot;-&quot;??_ ;_-@_ "/>
    <numFmt numFmtId="182" formatCode="0.0"/>
    <numFmt numFmtId="183" formatCode="mmm\-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5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2" applyNumberFormat="0" applyFill="0" applyAlignment="0" applyProtection="0">
      <alignment vertical="center"/>
    </xf>
    <xf numFmtId="0" fontId="9" fillId="0" borderId="52" applyNumberFormat="0" applyFill="0" applyAlignment="0" applyProtection="0">
      <alignment vertical="center"/>
    </xf>
    <xf numFmtId="0" fontId="10" fillId="0" borderId="5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4" applyNumberFormat="0" applyAlignment="0" applyProtection="0">
      <alignment vertical="center"/>
    </xf>
    <xf numFmtId="0" fontId="12" fillId="9" borderId="55" applyNumberFormat="0" applyAlignment="0" applyProtection="0">
      <alignment vertical="center"/>
    </xf>
    <xf numFmtId="0" fontId="13" fillId="9" borderId="54" applyNumberFormat="0" applyAlignment="0" applyProtection="0">
      <alignment vertical="center"/>
    </xf>
    <xf numFmtId="0" fontId="14" fillId="10" borderId="56" applyNumberFormat="0" applyAlignment="0" applyProtection="0">
      <alignment vertical="center"/>
    </xf>
    <xf numFmtId="0" fontId="15" fillId="0" borderId="57" applyNumberFormat="0" applyFill="0" applyAlignment="0" applyProtection="0">
      <alignment vertical="center"/>
    </xf>
    <xf numFmtId="0" fontId="16" fillId="0" borderId="5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0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180" fontId="1" fillId="2" borderId="11" xfId="0" applyNumberFormat="1" applyFont="1" applyFill="1" applyBorder="1"/>
    <xf numFmtId="0" fontId="0" fillId="0" borderId="13" xfId="0" applyBorder="1"/>
    <xf numFmtId="0" fontId="0" fillId="0" borderId="14" xfId="0" applyBorder="1"/>
    <xf numFmtId="181" fontId="0" fillId="0" borderId="13" xfId="0" applyNumberFormat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18" xfId="0" applyBorder="1"/>
    <xf numFmtId="0" fontId="0" fillId="0" borderId="19" xfId="0" applyBorder="1"/>
    <xf numFmtId="181" fontId="0" fillId="0" borderId="18" xfId="0" applyNumberFormat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3" xfId="0" applyBorder="1"/>
    <xf numFmtId="0" fontId="0" fillId="0" borderId="24" xfId="0" applyBorder="1"/>
    <xf numFmtId="181" fontId="0" fillId="0" borderId="23" xfId="0" applyNumberFormat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1" fillId="0" borderId="3" xfId="0" applyFont="1" applyBorder="1"/>
    <xf numFmtId="181" fontId="0" fillId="0" borderId="28" xfId="0" applyNumberFormat="1" applyBorder="1"/>
    <xf numFmtId="182" fontId="0" fillId="0" borderId="3" xfId="0" applyNumberFormat="1" applyBorder="1"/>
    <xf numFmtId="182" fontId="0" fillId="0" borderId="0" xfId="0" applyNumberFormat="1"/>
    <xf numFmtId="0" fontId="1" fillId="0" borderId="29" xfId="0" applyFont="1" applyBorder="1"/>
    <xf numFmtId="181" fontId="0" fillId="0" borderId="30" xfId="0" applyNumberFormat="1" applyBorder="1"/>
    <xf numFmtId="182" fontId="0" fillId="0" borderId="29" xfId="0" applyNumberFormat="1" applyBorder="1"/>
    <xf numFmtId="0" fontId="1" fillId="0" borderId="31" xfId="0" applyFont="1" applyBorder="1"/>
    <xf numFmtId="181" fontId="0" fillId="0" borderId="32" xfId="0" applyNumberFormat="1" applyBorder="1"/>
    <xf numFmtId="0" fontId="0" fillId="0" borderId="31" xfId="0" applyBorder="1"/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180" fontId="1" fillId="3" borderId="36" xfId="0" applyNumberFormat="1" applyFont="1" applyFill="1" applyBorder="1"/>
    <xf numFmtId="183" fontId="1" fillId="4" borderId="11" xfId="0" applyNumberFormat="1" applyFont="1" applyFill="1" applyBorder="1"/>
    <xf numFmtId="0" fontId="0" fillId="3" borderId="37" xfId="0" applyFill="1" applyBorder="1"/>
    <xf numFmtId="0" fontId="0" fillId="3" borderId="38" xfId="0" applyFill="1" applyBorder="1"/>
    <xf numFmtId="0" fontId="0" fillId="3" borderId="39" xfId="0" applyFill="1" applyBorder="1"/>
    <xf numFmtId="181" fontId="0" fillId="4" borderId="15" xfId="0" applyNumberFormat="1" applyFill="1" applyBorder="1"/>
    <xf numFmtId="181" fontId="0" fillId="4" borderId="16" xfId="0" applyNumberFormat="1" applyFill="1" applyBorder="1"/>
    <xf numFmtId="0" fontId="0" fillId="3" borderId="40" xfId="0" applyFill="1" applyBorder="1"/>
    <xf numFmtId="0" fontId="0" fillId="3" borderId="21" xfId="0" applyFill="1" applyBorder="1"/>
    <xf numFmtId="0" fontId="0" fillId="3" borderId="41" xfId="0" applyFill="1" applyBorder="1"/>
    <xf numFmtId="181" fontId="0" fillId="4" borderId="20" xfId="0" applyNumberFormat="1" applyFill="1" applyBorder="1"/>
    <xf numFmtId="181" fontId="0" fillId="4" borderId="21" xfId="0" applyNumberFormat="1" applyFill="1" applyBorder="1"/>
    <xf numFmtId="0" fontId="0" fillId="3" borderId="42" xfId="0" applyFill="1" applyBorder="1"/>
    <xf numFmtId="0" fontId="0" fillId="3" borderId="34" xfId="0" applyFill="1" applyBorder="1"/>
    <xf numFmtId="0" fontId="0" fillId="3" borderId="35" xfId="0" applyFill="1" applyBorder="1"/>
    <xf numFmtId="181" fontId="0" fillId="4" borderId="25" xfId="0" applyNumberFormat="1" applyFill="1" applyBorder="1"/>
    <xf numFmtId="181" fontId="0" fillId="4" borderId="26" xfId="0" applyNumberFormat="1" applyFill="1" applyBorder="1"/>
    <xf numFmtId="181" fontId="0" fillId="0" borderId="3" xfId="0" applyNumberFormat="1" applyBorder="1"/>
    <xf numFmtId="181" fontId="0" fillId="0" borderId="43" xfId="0" applyNumberFormat="1" applyBorder="1"/>
    <xf numFmtId="181" fontId="0" fillId="0" borderId="29" xfId="0" applyNumberFormat="1" applyBorder="1"/>
    <xf numFmtId="181" fontId="0" fillId="0" borderId="19" xfId="0" applyNumberFormat="1" applyBorder="1"/>
    <xf numFmtId="181" fontId="0" fillId="0" borderId="31" xfId="0" applyNumberFormat="1" applyBorder="1"/>
    <xf numFmtId="181" fontId="0" fillId="0" borderId="24" xfId="0" applyNumberFormat="1" applyBorder="1"/>
    <xf numFmtId="183" fontId="1" fillId="5" borderId="12" xfId="0" applyNumberFormat="1" applyFont="1" applyFill="1" applyBorder="1"/>
    <xf numFmtId="183" fontId="1" fillId="5" borderId="44" xfId="0" applyNumberFormat="1" applyFont="1" applyFill="1" applyBorder="1"/>
    <xf numFmtId="183" fontId="1" fillId="5" borderId="14" xfId="0" applyNumberFormat="1" applyFont="1" applyFill="1" applyBorder="1"/>
    <xf numFmtId="183" fontId="1" fillId="6" borderId="11" xfId="0" applyNumberFormat="1" applyFont="1" applyFill="1" applyBorder="1"/>
    <xf numFmtId="181" fontId="0" fillId="4" borderId="17" xfId="0" applyNumberFormat="1" applyFill="1" applyBorder="1"/>
    <xf numFmtId="181" fontId="0" fillId="5" borderId="37" xfId="0" applyNumberFormat="1" applyFill="1" applyBorder="1"/>
    <xf numFmtId="181" fontId="0" fillId="5" borderId="38" xfId="0" applyNumberFormat="1" applyFill="1" applyBorder="1"/>
    <xf numFmtId="181" fontId="0" fillId="5" borderId="41" xfId="0" applyNumberFormat="1" applyFill="1" applyBorder="1"/>
    <xf numFmtId="181" fontId="0" fillId="6" borderId="15" xfId="0" applyNumberFormat="1" applyFill="1" applyBorder="1"/>
    <xf numFmtId="181" fontId="0" fillId="4" borderId="22" xfId="0" applyNumberFormat="1" applyFill="1" applyBorder="1"/>
    <xf numFmtId="181" fontId="0" fillId="5" borderId="40" xfId="0" applyNumberFormat="1" applyFill="1" applyBorder="1"/>
    <xf numFmtId="181" fontId="0" fillId="5" borderId="21" xfId="0" applyNumberFormat="1" applyFill="1" applyBorder="1"/>
    <xf numFmtId="181" fontId="0" fillId="6" borderId="20" xfId="0" applyNumberFormat="1" applyFill="1" applyBorder="1"/>
    <xf numFmtId="181" fontId="0" fillId="4" borderId="27" xfId="0" applyNumberFormat="1" applyFill="1" applyBorder="1"/>
    <xf numFmtId="181" fontId="0" fillId="5" borderId="42" xfId="0" applyNumberFormat="1" applyFill="1" applyBorder="1"/>
    <xf numFmtId="181" fontId="0" fillId="5" borderId="34" xfId="0" applyNumberFormat="1" applyFill="1" applyBorder="1"/>
    <xf numFmtId="181" fontId="0" fillId="5" borderId="35" xfId="0" applyNumberFormat="1" applyFill="1" applyBorder="1"/>
    <xf numFmtId="181" fontId="0" fillId="6" borderId="25" xfId="0" applyNumberFormat="1" applyFill="1" applyBorder="1"/>
    <xf numFmtId="0" fontId="1" fillId="0" borderId="4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83" fontId="1" fillId="6" borderId="47" xfId="0" applyNumberFormat="1" applyFont="1" applyFill="1" applyBorder="1"/>
    <xf numFmtId="0" fontId="0" fillId="0" borderId="8" xfId="0" applyBorder="1" applyAlignment="1">
      <alignment horizontal="center" vertical="center"/>
    </xf>
    <xf numFmtId="181" fontId="0" fillId="6" borderId="16" xfId="0" applyNumberFormat="1" applyFill="1" applyBorder="1"/>
    <xf numFmtId="181" fontId="0" fillId="6" borderId="17" xfId="0" applyNumberFormat="1" applyFill="1" applyBorder="1"/>
    <xf numFmtId="181" fontId="0" fillId="6" borderId="21" xfId="0" applyNumberFormat="1" applyFill="1" applyBorder="1"/>
    <xf numFmtId="181" fontId="0" fillId="6" borderId="22" xfId="0" applyNumberFormat="1" applyFill="1" applyBorder="1"/>
    <xf numFmtId="181" fontId="0" fillId="6" borderId="26" xfId="0" applyNumberFormat="1" applyFill="1" applyBorder="1"/>
    <xf numFmtId="181" fontId="0" fillId="6" borderId="27" xfId="0" applyNumberFormat="1" applyFill="1" applyBorder="1"/>
    <xf numFmtId="181" fontId="0" fillId="0" borderId="48" xfId="0" applyNumberFormat="1" applyBorder="1"/>
    <xf numFmtId="181" fontId="0" fillId="0" borderId="49" xfId="0" applyNumberFormat="1" applyBorder="1"/>
    <xf numFmtId="181" fontId="0" fillId="0" borderId="5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D25"/>
  <sheetViews>
    <sheetView tabSelected="1" topLeftCell="K1" workbookViewId="0">
      <selection activeCell="S12" sqref="S12"/>
    </sheetView>
  </sheetViews>
  <sheetFormatPr defaultColWidth="9" defaultRowHeight="15"/>
  <cols>
    <col min="1" max="1" width="16.2857142857143" customWidth="1"/>
    <col min="2" max="2" width="10.5714285714286" customWidth="1"/>
    <col min="3" max="3" width="12.5714285714286" customWidth="1"/>
    <col min="4" max="8" width="14.2857142857143" customWidth="1"/>
    <col min="9" max="13" width="15.1428571428571" customWidth="1"/>
    <col min="14" max="18" width="11.8571428571429" customWidth="1"/>
    <col min="19" max="23" width="15.2857142857143" customWidth="1"/>
    <col min="24" max="26" width="11.8571428571429" customWidth="1"/>
    <col min="27" max="27" width="10.8571428571429" customWidth="1"/>
    <col min="28" max="28" width="11.8571428571429" customWidth="1"/>
    <col min="30" max="30" width="11.4285714285714" customWidth="1"/>
  </cols>
  <sheetData>
    <row r="1" spans="1:30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2"/>
      <c r="I1" s="1" t="s">
        <v>3</v>
      </c>
      <c r="J1" s="5"/>
      <c r="K1" s="5"/>
      <c r="L1" s="5"/>
      <c r="M1" s="2"/>
      <c r="N1" s="1" t="s">
        <v>4</v>
      </c>
      <c r="O1" s="5"/>
      <c r="P1" s="5"/>
      <c r="Q1" s="5"/>
      <c r="R1" s="2"/>
      <c r="S1" s="1" t="s">
        <v>5</v>
      </c>
      <c r="T1" s="5"/>
      <c r="U1" s="5"/>
      <c r="V1" s="5"/>
      <c r="W1" s="2"/>
      <c r="X1" s="1" t="s">
        <v>6</v>
      </c>
      <c r="Y1" s="5"/>
      <c r="Z1" s="5"/>
      <c r="AA1" s="5"/>
      <c r="AB1" s="86"/>
      <c r="AD1" s="87" t="s">
        <v>7</v>
      </c>
    </row>
    <row r="2" spans="1:30">
      <c r="A2" s="6"/>
      <c r="B2" s="7"/>
      <c r="C2" s="8"/>
      <c r="D2" s="9"/>
      <c r="E2" s="10"/>
      <c r="F2" s="10"/>
      <c r="G2" s="10"/>
      <c r="H2" s="7"/>
      <c r="I2" s="42"/>
      <c r="J2" s="43"/>
      <c r="K2" s="43"/>
      <c r="L2" s="43"/>
      <c r="M2" s="44"/>
      <c r="N2" s="6"/>
      <c r="O2" s="10"/>
      <c r="P2" s="10"/>
      <c r="Q2" s="10"/>
      <c r="R2" s="7"/>
      <c r="S2" s="6"/>
      <c r="T2" s="10"/>
      <c r="U2" s="10"/>
      <c r="V2" s="10"/>
      <c r="W2" s="44"/>
      <c r="X2" s="6"/>
      <c r="Y2" s="10"/>
      <c r="Z2" s="10"/>
      <c r="AA2" s="10"/>
      <c r="AB2" s="88"/>
      <c r="AD2" s="89"/>
    </row>
    <row r="3" ht="15.75" spans="1:30">
      <c r="A3" s="11" t="s">
        <v>8</v>
      </c>
      <c r="B3" s="12" t="s">
        <v>9</v>
      </c>
      <c r="C3" s="11" t="s">
        <v>10</v>
      </c>
      <c r="D3" s="13">
        <v>36892</v>
      </c>
      <c r="E3" s="13">
        <f>D3+7</f>
        <v>36899</v>
      </c>
      <c r="F3" s="13">
        <f t="shared" ref="F3:I3" si="0">E3+7</f>
        <v>36906</v>
      </c>
      <c r="G3" s="13">
        <f t="shared" si="0"/>
        <v>36913</v>
      </c>
      <c r="H3" s="13">
        <f t="shared" si="0"/>
        <v>36920</v>
      </c>
      <c r="I3" s="45">
        <v>36892</v>
      </c>
      <c r="J3" s="45">
        <f>I3+7</f>
        <v>36899</v>
      </c>
      <c r="K3" s="45">
        <f t="shared" ref="K3:M3" si="1">J3+7</f>
        <v>36906</v>
      </c>
      <c r="L3" s="45">
        <f t="shared" si="1"/>
        <v>36913</v>
      </c>
      <c r="M3" s="45">
        <f t="shared" si="1"/>
        <v>36920</v>
      </c>
      <c r="N3" s="46">
        <v>36892</v>
      </c>
      <c r="O3" s="46">
        <v>39448</v>
      </c>
      <c r="P3" s="46">
        <v>42005</v>
      </c>
      <c r="Q3" s="46">
        <v>44562</v>
      </c>
      <c r="R3" s="46">
        <v>47119</v>
      </c>
      <c r="S3" s="68">
        <v>36892</v>
      </c>
      <c r="T3" s="68">
        <v>39448</v>
      </c>
      <c r="U3" s="68">
        <v>42005</v>
      </c>
      <c r="V3" s="69">
        <v>44562</v>
      </c>
      <c r="W3" s="70">
        <v>47119</v>
      </c>
      <c r="X3" s="71">
        <v>36892</v>
      </c>
      <c r="Y3" s="71">
        <v>39448</v>
      </c>
      <c r="Z3" s="71">
        <v>42005</v>
      </c>
      <c r="AA3" s="71">
        <v>44562</v>
      </c>
      <c r="AB3" s="90">
        <v>47119</v>
      </c>
      <c r="AD3" s="91"/>
    </row>
    <row r="4" spans="1:30">
      <c r="A4" s="14" t="s">
        <v>11</v>
      </c>
      <c r="B4" s="15" t="s">
        <v>12</v>
      </c>
      <c r="C4" s="16">
        <v>15.9</v>
      </c>
      <c r="D4" s="17">
        <v>41</v>
      </c>
      <c r="E4" s="18">
        <v>42</v>
      </c>
      <c r="F4" s="18">
        <v>39</v>
      </c>
      <c r="G4" s="18">
        <v>30</v>
      </c>
      <c r="H4" s="19">
        <v>46</v>
      </c>
      <c r="I4" s="47">
        <f>IF(D4&gt;40,D4-40,0)</f>
        <v>1</v>
      </c>
      <c r="J4" s="48">
        <f>IF(E4&gt;40,E4-40,0)</f>
        <v>2</v>
      </c>
      <c r="K4" s="48">
        <f>IF(F4&gt;40,F4-40,0)</f>
        <v>0</v>
      </c>
      <c r="L4" s="48">
        <f>IF(G4&gt;40,G4-40,0)</f>
        <v>0</v>
      </c>
      <c r="M4" s="49">
        <f>IF(H4&gt;40,H4-40,0)</f>
        <v>6</v>
      </c>
      <c r="N4" s="50">
        <f>$C4*D4</f>
        <v>651.9</v>
      </c>
      <c r="O4" s="51">
        <f>$C4*E4</f>
        <v>667.8</v>
      </c>
      <c r="P4" s="51">
        <f t="shared" ref="P4:R19" si="2">$C4*F4</f>
        <v>620.1</v>
      </c>
      <c r="Q4" s="51">
        <f t="shared" si="2"/>
        <v>477</v>
      </c>
      <c r="R4" s="72">
        <f>$C4*H4</f>
        <v>731.4</v>
      </c>
      <c r="S4" s="73">
        <f>0.5*$C4*I4</f>
        <v>7.95</v>
      </c>
      <c r="T4" s="74">
        <f t="shared" ref="T4:W19" si="3">0.5*$C4*J4</f>
        <v>15.9</v>
      </c>
      <c r="U4" s="74">
        <f t="shared" si="3"/>
        <v>0</v>
      </c>
      <c r="V4" s="74">
        <f t="shared" si="3"/>
        <v>0</v>
      </c>
      <c r="W4" s="75">
        <f t="shared" si="3"/>
        <v>47.7</v>
      </c>
      <c r="X4" s="76">
        <f>N4+S4</f>
        <v>659.85</v>
      </c>
      <c r="Y4" s="92">
        <f t="shared" ref="Y4:AB19" si="4">O4+T4</f>
        <v>683.7</v>
      </c>
      <c r="Z4" s="92">
        <f t="shared" si="4"/>
        <v>620.1</v>
      </c>
      <c r="AA4" s="92">
        <f t="shared" si="4"/>
        <v>477</v>
      </c>
      <c r="AB4" s="93">
        <f t="shared" si="4"/>
        <v>779.1</v>
      </c>
      <c r="AD4" s="62">
        <f>SUM(X4:AB4)</f>
        <v>3219.75</v>
      </c>
    </row>
    <row r="5" spans="1:30">
      <c r="A5" s="20" t="s">
        <v>13</v>
      </c>
      <c r="B5" s="21" t="s">
        <v>14</v>
      </c>
      <c r="C5" s="22">
        <v>10</v>
      </c>
      <c r="D5" s="23">
        <v>42</v>
      </c>
      <c r="E5" s="24">
        <v>41</v>
      </c>
      <c r="F5" s="24">
        <v>40</v>
      </c>
      <c r="G5" s="24">
        <v>38</v>
      </c>
      <c r="H5" s="25">
        <v>44</v>
      </c>
      <c r="I5" s="52">
        <f t="shared" ref="I5:J20" si="5">IF(D5&gt;40,D5-40,0)</f>
        <v>2</v>
      </c>
      <c r="J5" s="53">
        <f t="shared" si="5"/>
        <v>1</v>
      </c>
      <c r="K5" s="53">
        <f t="shared" ref="K5:M5" si="6">IF(F5&gt;40,F5-40,0)</f>
        <v>0</v>
      </c>
      <c r="L5" s="53">
        <f t="shared" si="6"/>
        <v>0</v>
      </c>
      <c r="M5" s="54">
        <f t="shared" si="6"/>
        <v>4</v>
      </c>
      <c r="N5" s="55">
        <f t="shared" ref="N5:O20" si="7">$C5*D5</f>
        <v>420</v>
      </c>
      <c r="O5" s="56">
        <f t="shared" si="7"/>
        <v>410</v>
      </c>
      <c r="P5" s="56">
        <f t="shared" si="2"/>
        <v>400</v>
      </c>
      <c r="Q5" s="56">
        <f t="shared" si="2"/>
        <v>380</v>
      </c>
      <c r="R5" s="77">
        <f t="shared" si="2"/>
        <v>440</v>
      </c>
      <c r="S5" s="78">
        <f t="shared" ref="S5:S20" si="8">0.5*$C5*I5</f>
        <v>10</v>
      </c>
      <c r="T5" s="79">
        <f t="shared" si="3"/>
        <v>5</v>
      </c>
      <c r="U5" s="79">
        <f t="shared" si="3"/>
        <v>0</v>
      </c>
      <c r="V5" s="79">
        <f t="shared" si="3"/>
        <v>0</v>
      </c>
      <c r="W5" s="75">
        <f t="shared" si="3"/>
        <v>20</v>
      </c>
      <c r="X5" s="80">
        <f t="shared" ref="X5:X20" si="9">N5+S5</f>
        <v>430</v>
      </c>
      <c r="Y5" s="94">
        <f t="shared" si="4"/>
        <v>415</v>
      </c>
      <c r="Z5" s="94">
        <f t="shared" si="4"/>
        <v>400</v>
      </c>
      <c r="AA5" s="94">
        <f t="shared" si="4"/>
        <v>380</v>
      </c>
      <c r="AB5" s="95">
        <f t="shared" si="4"/>
        <v>460</v>
      </c>
      <c r="AD5" s="64">
        <f t="shared" ref="AD5:AD20" si="10">SUM(X5:AB5)</f>
        <v>2085</v>
      </c>
    </row>
    <row r="6" spans="1:30">
      <c r="A6" s="20" t="s">
        <v>15</v>
      </c>
      <c r="B6" s="21" t="s">
        <v>16</v>
      </c>
      <c r="C6" s="22">
        <v>22.1</v>
      </c>
      <c r="D6" s="23">
        <v>49</v>
      </c>
      <c r="E6" s="24">
        <v>40</v>
      </c>
      <c r="F6" s="24">
        <v>33</v>
      </c>
      <c r="G6" s="24">
        <v>20</v>
      </c>
      <c r="H6" s="25">
        <v>18</v>
      </c>
      <c r="I6" s="52">
        <f t="shared" si="5"/>
        <v>9</v>
      </c>
      <c r="J6" s="53">
        <f t="shared" si="5"/>
        <v>0</v>
      </c>
      <c r="K6" s="53">
        <f t="shared" ref="K6:M6" si="11">IF(F6&gt;40,F6-40,0)</f>
        <v>0</v>
      </c>
      <c r="L6" s="53">
        <f t="shared" si="11"/>
        <v>0</v>
      </c>
      <c r="M6" s="54">
        <f t="shared" si="11"/>
        <v>0</v>
      </c>
      <c r="N6" s="55">
        <f t="shared" si="7"/>
        <v>1082.9</v>
      </c>
      <c r="O6" s="56">
        <f t="shared" si="7"/>
        <v>884</v>
      </c>
      <c r="P6" s="56">
        <f t="shared" si="2"/>
        <v>729.3</v>
      </c>
      <c r="Q6" s="56">
        <f t="shared" si="2"/>
        <v>442</v>
      </c>
      <c r="R6" s="77">
        <f t="shared" si="2"/>
        <v>397.8</v>
      </c>
      <c r="S6" s="78">
        <f t="shared" si="8"/>
        <v>99.45</v>
      </c>
      <c r="T6" s="79">
        <f t="shared" si="3"/>
        <v>0</v>
      </c>
      <c r="U6" s="79">
        <f t="shared" si="3"/>
        <v>0</v>
      </c>
      <c r="V6" s="79">
        <f t="shared" si="3"/>
        <v>0</v>
      </c>
      <c r="W6" s="75">
        <f t="shared" si="3"/>
        <v>0</v>
      </c>
      <c r="X6" s="80">
        <f t="shared" si="9"/>
        <v>1182.35</v>
      </c>
      <c r="Y6" s="94">
        <f t="shared" si="4"/>
        <v>884</v>
      </c>
      <c r="Z6" s="94">
        <f t="shared" si="4"/>
        <v>729.3</v>
      </c>
      <c r="AA6" s="94">
        <f t="shared" si="4"/>
        <v>442</v>
      </c>
      <c r="AB6" s="95">
        <f t="shared" si="4"/>
        <v>397.8</v>
      </c>
      <c r="AD6" s="64">
        <f t="shared" si="10"/>
        <v>3635.45</v>
      </c>
    </row>
    <row r="7" spans="1:30">
      <c r="A7" s="20" t="s">
        <v>17</v>
      </c>
      <c r="B7" s="21" t="s">
        <v>18</v>
      </c>
      <c r="C7" s="22">
        <v>19.1</v>
      </c>
      <c r="D7" s="23">
        <v>41</v>
      </c>
      <c r="E7" s="24">
        <v>50</v>
      </c>
      <c r="F7" s="24">
        <v>47</v>
      </c>
      <c r="G7" s="24">
        <v>30</v>
      </c>
      <c r="H7" s="25">
        <v>39</v>
      </c>
      <c r="I7" s="52">
        <f t="shared" si="5"/>
        <v>1</v>
      </c>
      <c r="J7" s="53">
        <f t="shared" si="5"/>
        <v>10</v>
      </c>
      <c r="K7" s="53">
        <f t="shared" ref="K7:M7" si="12">IF(F7&gt;40,F7-40,0)</f>
        <v>7</v>
      </c>
      <c r="L7" s="53">
        <f t="shared" si="12"/>
        <v>0</v>
      </c>
      <c r="M7" s="54">
        <f t="shared" si="12"/>
        <v>0</v>
      </c>
      <c r="N7" s="55">
        <f t="shared" si="7"/>
        <v>783.1</v>
      </c>
      <c r="O7" s="56">
        <f t="shared" si="7"/>
        <v>955</v>
      </c>
      <c r="P7" s="56">
        <f t="shared" si="2"/>
        <v>897.7</v>
      </c>
      <c r="Q7" s="56">
        <f t="shared" si="2"/>
        <v>573</v>
      </c>
      <c r="R7" s="77">
        <f t="shared" si="2"/>
        <v>744.9</v>
      </c>
      <c r="S7" s="78">
        <f t="shared" si="8"/>
        <v>9.55</v>
      </c>
      <c r="T7" s="79">
        <f t="shared" si="3"/>
        <v>95.5</v>
      </c>
      <c r="U7" s="79">
        <f t="shared" si="3"/>
        <v>66.85</v>
      </c>
      <c r="V7" s="79">
        <f t="shared" si="3"/>
        <v>0</v>
      </c>
      <c r="W7" s="75">
        <f t="shared" si="3"/>
        <v>0</v>
      </c>
      <c r="X7" s="80">
        <f t="shared" si="9"/>
        <v>792.65</v>
      </c>
      <c r="Y7" s="94">
        <f t="shared" si="4"/>
        <v>1050.5</v>
      </c>
      <c r="Z7" s="94">
        <f t="shared" si="4"/>
        <v>964.55</v>
      </c>
      <c r="AA7" s="94">
        <f t="shared" si="4"/>
        <v>573</v>
      </c>
      <c r="AB7" s="95">
        <f t="shared" si="4"/>
        <v>744.9</v>
      </c>
      <c r="AD7" s="64">
        <f t="shared" si="10"/>
        <v>4125.6</v>
      </c>
    </row>
    <row r="8" spans="1:30">
      <c r="A8" s="20" t="s">
        <v>19</v>
      </c>
      <c r="B8" s="21" t="s">
        <v>20</v>
      </c>
      <c r="C8" s="22">
        <v>6.9</v>
      </c>
      <c r="D8" s="23">
        <v>39</v>
      </c>
      <c r="E8" s="24">
        <v>52</v>
      </c>
      <c r="F8" s="24">
        <v>42</v>
      </c>
      <c r="G8" s="24">
        <v>40</v>
      </c>
      <c r="H8" s="25">
        <v>40</v>
      </c>
      <c r="I8" s="52">
        <f t="shared" si="5"/>
        <v>0</v>
      </c>
      <c r="J8" s="53">
        <f t="shared" si="5"/>
        <v>12</v>
      </c>
      <c r="K8" s="53">
        <f t="shared" ref="K8:M8" si="13">IF(F8&gt;40,F8-40,0)</f>
        <v>2</v>
      </c>
      <c r="L8" s="53">
        <f t="shared" si="13"/>
        <v>0</v>
      </c>
      <c r="M8" s="54">
        <f t="shared" si="13"/>
        <v>0</v>
      </c>
      <c r="N8" s="55">
        <f t="shared" si="7"/>
        <v>269.1</v>
      </c>
      <c r="O8" s="56">
        <f t="shared" si="7"/>
        <v>358.8</v>
      </c>
      <c r="P8" s="56">
        <f t="shared" si="2"/>
        <v>289.8</v>
      </c>
      <c r="Q8" s="56">
        <f t="shared" si="2"/>
        <v>276</v>
      </c>
      <c r="R8" s="77">
        <f t="shared" si="2"/>
        <v>276</v>
      </c>
      <c r="S8" s="78">
        <f t="shared" si="8"/>
        <v>0</v>
      </c>
      <c r="T8" s="79">
        <f t="shared" si="3"/>
        <v>41.4</v>
      </c>
      <c r="U8" s="79">
        <f t="shared" si="3"/>
        <v>6.9</v>
      </c>
      <c r="V8" s="79">
        <f t="shared" si="3"/>
        <v>0</v>
      </c>
      <c r="W8" s="75">
        <f t="shared" si="3"/>
        <v>0</v>
      </c>
      <c r="X8" s="80">
        <f t="shared" si="9"/>
        <v>269.1</v>
      </c>
      <c r="Y8" s="94">
        <f t="shared" si="4"/>
        <v>400.2</v>
      </c>
      <c r="Z8" s="94">
        <f t="shared" si="4"/>
        <v>296.7</v>
      </c>
      <c r="AA8" s="94">
        <f t="shared" si="4"/>
        <v>276</v>
      </c>
      <c r="AB8" s="95">
        <f t="shared" si="4"/>
        <v>276</v>
      </c>
      <c r="AD8" s="64">
        <f t="shared" si="10"/>
        <v>1518</v>
      </c>
    </row>
    <row r="9" spans="1:30">
      <c r="A9" s="20" t="s">
        <v>21</v>
      </c>
      <c r="B9" s="21" t="s">
        <v>22</v>
      </c>
      <c r="C9" s="22">
        <v>14.2</v>
      </c>
      <c r="D9" s="23">
        <v>44</v>
      </c>
      <c r="E9" s="24">
        <v>51</v>
      </c>
      <c r="F9" s="24">
        <v>42</v>
      </c>
      <c r="G9" s="24">
        <v>40</v>
      </c>
      <c r="H9" s="25">
        <v>20</v>
      </c>
      <c r="I9" s="52">
        <f t="shared" si="5"/>
        <v>4</v>
      </c>
      <c r="J9" s="53">
        <f t="shared" si="5"/>
        <v>11</v>
      </c>
      <c r="K9" s="53">
        <f t="shared" ref="K9:M9" si="14">IF(F9&gt;40,F9-40,0)</f>
        <v>2</v>
      </c>
      <c r="L9" s="53">
        <f t="shared" si="14"/>
        <v>0</v>
      </c>
      <c r="M9" s="54">
        <f t="shared" si="14"/>
        <v>0</v>
      </c>
      <c r="N9" s="55">
        <f t="shared" si="7"/>
        <v>624.8</v>
      </c>
      <c r="O9" s="56">
        <f t="shared" si="7"/>
        <v>724.2</v>
      </c>
      <c r="P9" s="56">
        <f t="shared" si="2"/>
        <v>596.4</v>
      </c>
      <c r="Q9" s="56">
        <f t="shared" si="2"/>
        <v>568</v>
      </c>
      <c r="R9" s="77">
        <f t="shared" si="2"/>
        <v>284</v>
      </c>
      <c r="S9" s="78">
        <f t="shared" si="8"/>
        <v>28.4</v>
      </c>
      <c r="T9" s="79">
        <f t="shared" si="3"/>
        <v>78.1</v>
      </c>
      <c r="U9" s="79">
        <f t="shared" si="3"/>
        <v>14.2</v>
      </c>
      <c r="V9" s="79">
        <f t="shared" si="3"/>
        <v>0</v>
      </c>
      <c r="W9" s="75">
        <f t="shared" si="3"/>
        <v>0</v>
      </c>
      <c r="X9" s="80">
        <f t="shared" si="9"/>
        <v>653.2</v>
      </c>
      <c r="Y9" s="94">
        <f t="shared" si="4"/>
        <v>802.3</v>
      </c>
      <c r="Z9" s="94">
        <f t="shared" si="4"/>
        <v>610.6</v>
      </c>
      <c r="AA9" s="94">
        <f t="shared" si="4"/>
        <v>568</v>
      </c>
      <c r="AB9" s="95">
        <f t="shared" si="4"/>
        <v>284</v>
      </c>
      <c r="AD9" s="64">
        <f t="shared" si="10"/>
        <v>2918.1</v>
      </c>
    </row>
    <row r="10" spans="1:30">
      <c r="A10" s="20" t="s">
        <v>23</v>
      </c>
      <c r="B10" s="21" t="s">
        <v>24</v>
      </c>
      <c r="C10" s="22">
        <v>18</v>
      </c>
      <c r="D10" s="23">
        <v>55</v>
      </c>
      <c r="E10" s="24">
        <v>60</v>
      </c>
      <c r="F10" s="24">
        <v>45</v>
      </c>
      <c r="G10" s="24">
        <v>40</v>
      </c>
      <c r="H10" s="25">
        <v>49</v>
      </c>
      <c r="I10" s="52">
        <f t="shared" si="5"/>
        <v>15</v>
      </c>
      <c r="J10" s="53">
        <f t="shared" si="5"/>
        <v>20</v>
      </c>
      <c r="K10" s="53">
        <f t="shared" ref="K10:M10" si="15">IF(F10&gt;40,F10-40,0)</f>
        <v>5</v>
      </c>
      <c r="L10" s="53">
        <f t="shared" si="15"/>
        <v>0</v>
      </c>
      <c r="M10" s="54">
        <f t="shared" si="15"/>
        <v>9</v>
      </c>
      <c r="N10" s="55">
        <f t="shared" si="7"/>
        <v>990</v>
      </c>
      <c r="O10" s="56">
        <f t="shared" si="7"/>
        <v>1080</v>
      </c>
      <c r="P10" s="56">
        <f t="shared" si="2"/>
        <v>810</v>
      </c>
      <c r="Q10" s="56">
        <f t="shared" si="2"/>
        <v>720</v>
      </c>
      <c r="R10" s="77">
        <f t="shared" si="2"/>
        <v>882</v>
      </c>
      <c r="S10" s="78">
        <f t="shared" si="8"/>
        <v>135</v>
      </c>
      <c r="T10" s="79">
        <f t="shared" si="3"/>
        <v>180</v>
      </c>
      <c r="U10" s="79">
        <f t="shared" si="3"/>
        <v>45</v>
      </c>
      <c r="V10" s="79">
        <f t="shared" si="3"/>
        <v>0</v>
      </c>
      <c r="W10" s="75">
        <f t="shared" si="3"/>
        <v>81</v>
      </c>
      <c r="X10" s="80">
        <f t="shared" si="9"/>
        <v>1125</v>
      </c>
      <c r="Y10" s="94">
        <f t="shared" si="4"/>
        <v>1260</v>
      </c>
      <c r="Z10" s="94">
        <f t="shared" si="4"/>
        <v>855</v>
      </c>
      <c r="AA10" s="94">
        <f t="shared" si="4"/>
        <v>720</v>
      </c>
      <c r="AB10" s="95">
        <f t="shared" si="4"/>
        <v>963</v>
      </c>
      <c r="AD10" s="64">
        <f t="shared" si="10"/>
        <v>4923</v>
      </c>
    </row>
    <row r="11" spans="1:30">
      <c r="A11" s="20" t="s">
        <v>25</v>
      </c>
      <c r="B11" s="21" t="s">
        <v>26</v>
      </c>
      <c r="C11" s="22">
        <v>17.5</v>
      </c>
      <c r="D11" s="23">
        <v>33</v>
      </c>
      <c r="E11" s="24">
        <v>22</v>
      </c>
      <c r="F11" s="24">
        <v>54</v>
      </c>
      <c r="G11" s="24">
        <v>40</v>
      </c>
      <c r="H11" s="25">
        <v>20</v>
      </c>
      <c r="I11" s="52">
        <f t="shared" si="5"/>
        <v>0</v>
      </c>
      <c r="J11" s="53">
        <f t="shared" si="5"/>
        <v>0</v>
      </c>
      <c r="K11" s="53">
        <f t="shared" ref="K11:M11" si="16">IF(F11&gt;40,F11-40,0)</f>
        <v>14</v>
      </c>
      <c r="L11" s="53">
        <f t="shared" si="16"/>
        <v>0</v>
      </c>
      <c r="M11" s="54">
        <f t="shared" si="16"/>
        <v>0</v>
      </c>
      <c r="N11" s="55">
        <f t="shared" si="7"/>
        <v>577.5</v>
      </c>
      <c r="O11" s="56">
        <f t="shared" si="7"/>
        <v>385</v>
      </c>
      <c r="P11" s="56">
        <f t="shared" si="2"/>
        <v>945</v>
      </c>
      <c r="Q11" s="56">
        <f t="shared" si="2"/>
        <v>700</v>
      </c>
      <c r="R11" s="77">
        <f t="shared" si="2"/>
        <v>350</v>
      </c>
      <c r="S11" s="78">
        <f t="shared" si="8"/>
        <v>0</v>
      </c>
      <c r="T11" s="79">
        <f t="shared" si="3"/>
        <v>0</v>
      </c>
      <c r="U11" s="79">
        <f t="shared" si="3"/>
        <v>122.5</v>
      </c>
      <c r="V11" s="79">
        <f t="shared" si="3"/>
        <v>0</v>
      </c>
      <c r="W11" s="75">
        <f t="shared" si="3"/>
        <v>0</v>
      </c>
      <c r="X11" s="80">
        <f t="shared" si="9"/>
        <v>577.5</v>
      </c>
      <c r="Y11" s="94">
        <f t="shared" si="4"/>
        <v>385</v>
      </c>
      <c r="Z11" s="94">
        <f t="shared" si="4"/>
        <v>1067.5</v>
      </c>
      <c r="AA11" s="94">
        <f t="shared" si="4"/>
        <v>700</v>
      </c>
      <c r="AB11" s="95">
        <f t="shared" si="4"/>
        <v>350</v>
      </c>
      <c r="AD11" s="64">
        <f t="shared" si="10"/>
        <v>3080</v>
      </c>
    </row>
    <row r="12" spans="1:30">
      <c r="A12" s="20" t="s">
        <v>27</v>
      </c>
      <c r="B12" s="21" t="s">
        <v>28</v>
      </c>
      <c r="C12" s="22">
        <v>14.7</v>
      </c>
      <c r="D12" s="23">
        <v>29</v>
      </c>
      <c r="E12" s="24">
        <v>40</v>
      </c>
      <c r="F12" s="24">
        <v>42</v>
      </c>
      <c r="G12" s="24">
        <v>40</v>
      </c>
      <c r="H12" s="25">
        <v>40</v>
      </c>
      <c r="I12" s="52">
        <f t="shared" si="5"/>
        <v>0</v>
      </c>
      <c r="J12" s="53">
        <f t="shared" si="5"/>
        <v>0</v>
      </c>
      <c r="K12" s="53">
        <f t="shared" ref="K12:M12" si="17">IF(F12&gt;40,F12-40,0)</f>
        <v>2</v>
      </c>
      <c r="L12" s="53">
        <f t="shared" si="17"/>
        <v>0</v>
      </c>
      <c r="M12" s="54">
        <f t="shared" si="17"/>
        <v>0</v>
      </c>
      <c r="N12" s="55">
        <f t="shared" si="7"/>
        <v>426.3</v>
      </c>
      <c r="O12" s="56">
        <f t="shared" si="7"/>
        <v>588</v>
      </c>
      <c r="P12" s="56">
        <f t="shared" si="2"/>
        <v>617.4</v>
      </c>
      <c r="Q12" s="56">
        <f t="shared" si="2"/>
        <v>588</v>
      </c>
      <c r="R12" s="77">
        <f t="shared" si="2"/>
        <v>588</v>
      </c>
      <c r="S12" s="78">
        <f t="shared" si="8"/>
        <v>0</v>
      </c>
      <c r="T12" s="79">
        <f t="shared" si="3"/>
        <v>0</v>
      </c>
      <c r="U12" s="79">
        <f t="shared" si="3"/>
        <v>14.7</v>
      </c>
      <c r="V12" s="79">
        <f t="shared" si="3"/>
        <v>0</v>
      </c>
      <c r="W12" s="75">
        <f t="shared" si="3"/>
        <v>0</v>
      </c>
      <c r="X12" s="80">
        <f t="shared" si="9"/>
        <v>426.3</v>
      </c>
      <c r="Y12" s="94">
        <f t="shared" si="4"/>
        <v>588</v>
      </c>
      <c r="Z12" s="94">
        <f t="shared" si="4"/>
        <v>632.1</v>
      </c>
      <c r="AA12" s="94">
        <f t="shared" si="4"/>
        <v>588</v>
      </c>
      <c r="AB12" s="95">
        <f t="shared" si="4"/>
        <v>588</v>
      </c>
      <c r="AD12" s="64">
        <f t="shared" si="10"/>
        <v>2822.4</v>
      </c>
    </row>
    <row r="13" spans="1:30">
      <c r="A13" s="20" t="s">
        <v>29</v>
      </c>
      <c r="B13" s="21" t="s">
        <v>30</v>
      </c>
      <c r="C13" s="22">
        <v>13.9</v>
      </c>
      <c r="D13" s="23">
        <v>40</v>
      </c>
      <c r="E13" s="24">
        <v>40</v>
      </c>
      <c r="F13" s="24">
        <v>42</v>
      </c>
      <c r="G13" s="24">
        <v>40</v>
      </c>
      <c r="H13" s="25">
        <v>40</v>
      </c>
      <c r="I13" s="52">
        <f t="shared" si="5"/>
        <v>0</v>
      </c>
      <c r="J13" s="53">
        <f t="shared" si="5"/>
        <v>0</v>
      </c>
      <c r="K13" s="53">
        <f t="shared" ref="K13:M13" si="18">IF(F13&gt;40,F13-40,0)</f>
        <v>2</v>
      </c>
      <c r="L13" s="53">
        <f t="shared" si="18"/>
        <v>0</v>
      </c>
      <c r="M13" s="54">
        <f t="shared" si="18"/>
        <v>0</v>
      </c>
      <c r="N13" s="55">
        <f t="shared" si="7"/>
        <v>556</v>
      </c>
      <c r="O13" s="56">
        <f t="shared" si="7"/>
        <v>556</v>
      </c>
      <c r="P13" s="56">
        <f t="shared" si="2"/>
        <v>583.8</v>
      </c>
      <c r="Q13" s="56">
        <f t="shared" si="2"/>
        <v>556</v>
      </c>
      <c r="R13" s="77">
        <f t="shared" si="2"/>
        <v>556</v>
      </c>
      <c r="S13" s="78">
        <f t="shared" si="8"/>
        <v>0</v>
      </c>
      <c r="T13" s="79">
        <f t="shared" si="3"/>
        <v>0</v>
      </c>
      <c r="U13" s="79">
        <f t="shared" si="3"/>
        <v>13.9</v>
      </c>
      <c r="V13" s="79">
        <f t="shared" si="3"/>
        <v>0</v>
      </c>
      <c r="W13" s="75">
        <f t="shared" si="3"/>
        <v>0</v>
      </c>
      <c r="X13" s="80">
        <f t="shared" si="9"/>
        <v>556</v>
      </c>
      <c r="Y13" s="94">
        <f t="shared" si="4"/>
        <v>556</v>
      </c>
      <c r="Z13" s="94">
        <f t="shared" si="4"/>
        <v>597.7</v>
      </c>
      <c r="AA13" s="94">
        <f t="shared" si="4"/>
        <v>556</v>
      </c>
      <c r="AB13" s="95">
        <f t="shared" si="4"/>
        <v>556</v>
      </c>
      <c r="AD13" s="64">
        <f t="shared" si="10"/>
        <v>2821.7</v>
      </c>
    </row>
    <row r="14" spans="1:30">
      <c r="A14" s="20" t="s">
        <v>31</v>
      </c>
      <c r="B14" s="21" t="s">
        <v>32</v>
      </c>
      <c r="C14" s="22">
        <v>11.2</v>
      </c>
      <c r="D14" s="23">
        <v>40</v>
      </c>
      <c r="E14" s="24">
        <v>40</v>
      </c>
      <c r="F14" s="24">
        <v>42</v>
      </c>
      <c r="G14" s="24">
        <v>39</v>
      </c>
      <c r="H14" s="25">
        <v>40</v>
      </c>
      <c r="I14" s="52">
        <f t="shared" si="5"/>
        <v>0</v>
      </c>
      <c r="J14" s="53">
        <f t="shared" si="5"/>
        <v>0</v>
      </c>
      <c r="K14" s="53">
        <f t="shared" ref="K14:M14" si="19">IF(F14&gt;40,F14-40,0)</f>
        <v>2</v>
      </c>
      <c r="L14" s="53">
        <f t="shared" si="19"/>
        <v>0</v>
      </c>
      <c r="M14" s="54">
        <f t="shared" si="19"/>
        <v>0</v>
      </c>
      <c r="N14" s="55">
        <f t="shared" si="7"/>
        <v>448</v>
      </c>
      <c r="O14" s="56">
        <f t="shared" si="7"/>
        <v>448</v>
      </c>
      <c r="P14" s="56">
        <f t="shared" si="2"/>
        <v>470.4</v>
      </c>
      <c r="Q14" s="56">
        <f t="shared" si="2"/>
        <v>436.8</v>
      </c>
      <c r="R14" s="77">
        <f t="shared" si="2"/>
        <v>448</v>
      </c>
      <c r="S14" s="78">
        <f t="shared" si="8"/>
        <v>0</v>
      </c>
      <c r="T14" s="79">
        <f t="shared" si="3"/>
        <v>0</v>
      </c>
      <c r="U14" s="79">
        <f t="shared" si="3"/>
        <v>11.2</v>
      </c>
      <c r="V14" s="79">
        <f t="shared" si="3"/>
        <v>0</v>
      </c>
      <c r="W14" s="75">
        <f t="shared" si="3"/>
        <v>0</v>
      </c>
      <c r="X14" s="80">
        <f t="shared" si="9"/>
        <v>448</v>
      </c>
      <c r="Y14" s="94">
        <f t="shared" si="4"/>
        <v>448</v>
      </c>
      <c r="Z14" s="94">
        <f t="shared" si="4"/>
        <v>481.6</v>
      </c>
      <c r="AA14" s="94">
        <f t="shared" si="4"/>
        <v>436.8</v>
      </c>
      <c r="AB14" s="95">
        <f t="shared" si="4"/>
        <v>448</v>
      </c>
      <c r="AD14" s="64">
        <f t="shared" si="10"/>
        <v>2262.4</v>
      </c>
    </row>
    <row r="15" spans="1:30">
      <c r="A15" s="20" t="s">
        <v>33</v>
      </c>
      <c r="B15" s="21" t="s">
        <v>34</v>
      </c>
      <c r="C15" s="22">
        <v>10.1</v>
      </c>
      <c r="D15" s="23">
        <v>40</v>
      </c>
      <c r="E15" s="24">
        <v>40</v>
      </c>
      <c r="F15" s="24">
        <v>41</v>
      </c>
      <c r="G15" s="24">
        <v>42</v>
      </c>
      <c r="H15" s="25">
        <v>40</v>
      </c>
      <c r="I15" s="52">
        <f t="shared" si="5"/>
        <v>0</v>
      </c>
      <c r="J15" s="53">
        <f t="shared" si="5"/>
        <v>0</v>
      </c>
      <c r="K15" s="53">
        <f t="shared" ref="K15:M15" si="20">IF(F15&gt;40,F15-40,0)</f>
        <v>1</v>
      </c>
      <c r="L15" s="53">
        <f t="shared" si="20"/>
        <v>2</v>
      </c>
      <c r="M15" s="54">
        <f t="shared" si="20"/>
        <v>0</v>
      </c>
      <c r="N15" s="55">
        <f t="shared" si="7"/>
        <v>404</v>
      </c>
      <c r="O15" s="56">
        <f t="shared" si="7"/>
        <v>404</v>
      </c>
      <c r="P15" s="56">
        <f t="shared" si="2"/>
        <v>414.1</v>
      </c>
      <c r="Q15" s="56">
        <f t="shared" si="2"/>
        <v>424.2</v>
      </c>
      <c r="R15" s="77">
        <f t="shared" si="2"/>
        <v>404</v>
      </c>
      <c r="S15" s="78">
        <f t="shared" si="8"/>
        <v>0</v>
      </c>
      <c r="T15" s="79">
        <f t="shared" si="3"/>
        <v>0</v>
      </c>
      <c r="U15" s="79">
        <f t="shared" si="3"/>
        <v>5.05</v>
      </c>
      <c r="V15" s="79">
        <f t="shared" si="3"/>
        <v>10.1</v>
      </c>
      <c r="W15" s="75">
        <f t="shared" si="3"/>
        <v>0</v>
      </c>
      <c r="X15" s="80">
        <f t="shared" si="9"/>
        <v>404</v>
      </c>
      <c r="Y15" s="94">
        <f t="shared" si="4"/>
        <v>404</v>
      </c>
      <c r="Z15" s="94">
        <f t="shared" si="4"/>
        <v>419.15</v>
      </c>
      <c r="AA15" s="94">
        <f t="shared" si="4"/>
        <v>434.3</v>
      </c>
      <c r="AB15" s="95">
        <f t="shared" si="4"/>
        <v>404</v>
      </c>
      <c r="AD15" s="64">
        <f t="shared" si="10"/>
        <v>2065.45</v>
      </c>
    </row>
    <row r="16" spans="1:30">
      <c r="A16" s="20" t="s">
        <v>35</v>
      </c>
      <c r="B16" s="21" t="s">
        <v>36</v>
      </c>
      <c r="C16" s="22">
        <v>9</v>
      </c>
      <c r="D16" s="23">
        <v>42</v>
      </c>
      <c r="E16" s="24">
        <v>42</v>
      </c>
      <c r="F16" s="24">
        <v>39</v>
      </c>
      <c r="G16" s="24">
        <v>42</v>
      </c>
      <c r="H16" s="25">
        <v>40</v>
      </c>
      <c r="I16" s="52">
        <f t="shared" si="5"/>
        <v>2</v>
      </c>
      <c r="J16" s="53">
        <f t="shared" si="5"/>
        <v>2</v>
      </c>
      <c r="K16" s="53">
        <f t="shared" ref="K16:M16" si="21">IF(F16&gt;40,F16-40,0)</f>
        <v>0</v>
      </c>
      <c r="L16" s="53">
        <f t="shared" si="21"/>
        <v>2</v>
      </c>
      <c r="M16" s="54">
        <f t="shared" si="21"/>
        <v>0</v>
      </c>
      <c r="N16" s="55">
        <f t="shared" si="7"/>
        <v>378</v>
      </c>
      <c r="O16" s="56">
        <f t="shared" si="7"/>
        <v>378</v>
      </c>
      <c r="P16" s="56">
        <f t="shared" si="2"/>
        <v>351</v>
      </c>
      <c r="Q16" s="56">
        <f t="shared" si="2"/>
        <v>378</v>
      </c>
      <c r="R16" s="77">
        <f t="shared" si="2"/>
        <v>360</v>
      </c>
      <c r="S16" s="78">
        <f t="shared" si="8"/>
        <v>9</v>
      </c>
      <c r="T16" s="79">
        <f t="shared" si="3"/>
        <v>9</v>
      </c>
      <c r="U16" s="79">
        <f t="shared" si="3"/>
        <v>0</v>
      </c>
      <c r="V16" s="79">
        <f t="shared" si="3"/>
        <v>9</v>
      </c>
      <c r="W16" s="75">
        <f t="shared" si="3"/>
        <v>0</v>
      </c>
      <c r="X16" s="80">
        <f t="shared" si="9"/>
        <v>387</v>
      </c>
      <c r="Y16" s="94">
        <f t="shared" si="4"/>
        <v>387</v>
      </c>
      <c r="Z16" s="94">
        <f t="shared" si="4"/>
        <v>351</v>
      </c>
      <c r="AA16" s="94">
        <f t="shared" si="4"/>
        <v>387</v>
      </c>
      <c r="AB16" s="95">
        <f t="shared" si="4"/>
        <v>360</v>
      </c>
      <c r="AD16" s="64">
        <f t="shared" si="10"/>
        <v>1872</v>
      </c>
    </row>
    <row r="17" spans="1:30">
      <c r="A17" s="20" t="s">
        <v>37</v>
      </c>
      <c r="B17" s="21" t="s">
        <v>38</v>
      </c>
      <c r="C17" s="22">
        <v>8.44</v>
      </c>
      <c r="D17" s="23">
        <v>40</v>
      </c>
      <c r="E17" s="24">
        <v>43</v>
      </c>
      <c r="F17" s="24">
        <v>39</v>
      </c>
      <c r="G17" s="24">
        <v>41</v>
      </c>
      <c r="H17" s="25">
        <v>40</v>
      </c>
      <c r="I17" s="52">
        <f t="shared" si="5"/>
        <v>0</v>
      </c>
      <c r="J17" s="53">
        <f t="shared" si="5"/>
        <v>3</v>
      </c>
      <c r="K17" s="53">
        <f t="shared" ref="K17:M17" si="22">IF(F17&gt;40,F17-40,0)</f>
        <v>0</v>
      </c>
      <c r="L17" s="53">
        <f t="shared" si="22"/>
        <v>1</v>
      </c>
      <c r="M17" s="54">
        <f t="shared" si="22"/>
        <v>0</v>
      </c>
      <c r="N17" s="55">
        <f t="shared" si="7"/>
        <v>337.6</v>
      </c>
      <c r="O17" s="56">
        <f t="shared" si="7"/>
        <v>362.92</v>
      </c>
      <c r="P17" s="56">
        <f t="shared" si="2"/>
        <v>329.16</v>
      </c>
      <c r="Q17" s="56">
        <f t="shared" si="2"/>
        <v>346.04</v>
      </c>
      <c r="R17" s="77">
        <f t="shared" si="2"/>
        <v>337.6</v>
      </c>
      <c r="S17" s="78">
        <f t="shared" si="8"/>
        <v>0</v>
      </c>
      <c r="T17" s="79">
        <f t="shared" si="3"/>
        <v>12.66</v>
      </c>
      <c r="U17" s="79">
        <f t="shared" si="3"/>
        <v>0</v>
      </c>
      <c r="V17" s="79">
        <f t="shared" si="3"/>
        <v>4.22</v>
      </c>
      <c r="W17" s="75">
        <f t="shared" si="3"/>
        <v>0</v>
      </c>
      <c r="X17" s="80">
        <f t="shared" si="9"/>
        <v>337.6</v>
      </c>
      <c r="Y17" s="94">
        <f t="shared" si="4"/>
        <v>375.58</v>
      </c>
      <c r="Z17" s="94">
        <f t="shared" si="4"/>
        <v>329.16</v>
      </c>
      <c r="AA17" s="94">
        <f t="shared" si="4"/>
        <v>350.26</v>
      </c>
      <c r="AB17" s="95">
        <f t="shared" si="4"/>
        <v>337.6</v>
      </c>
      <c r="AD17" s="64">
        <f t="shared" si="10"/>
        <v>1730.2</v>
      </c>
    </row>
    <row r="18" spans="1:30">
      <c r="A18" s="20" t="s">
        <v>39</v>
      </c>
      <c r="B18" s="21" t="s">
        <v>40</v>
      </c>
      <c r="C18" s="22">
        <v>14.2</v>
      </c>
      <c r="D18" s="23">
        <v>40</v>
      </c>
      <c r="E18" s="24">
        <v>42</v>
      </c>
      <c r="F18" s="24">
        <v>39</v>
      </c>
      <c r="G18" s="24">
        <v>40</v>
      </c>
      <c r="H18" s="25">
        <v>40</v>
      </c>
      <c r="I18" s="52">
        <f t="shared" si="5"/>
        <v>0</v>
      </c>
      <c r="J18" s="53">
        <f t="shared" si="5"/>
        <v>2</v>
      </c>
      <c r="K18" s="53">
        <f t="shared" ref="K18:M18" si="23">IF(F18&gt;40,F18-40,0)</f>
        <v>0</v>
      </c>
      <c r="L18" s="53">
        <f t="shared" si="23"/>
        <v>0</v>
      </c>
      <c r="M18" s="54">
        <f t="shared" si="23"/>
        <v>0</v>
      </c>
      <c r="N18" s="55">
        <f t="shared" si="7"/>
        <v>568</v>
      </c>
      <c r="O18" s="56">
        <f t="shared" si="7"/>
        <v>596.4</v>
      </c>
      <c r="P18" s="56">
        <f t="shared" si="2"/>
        <v>553.8</v>
      </c>
      <c r="Q18" s="56">
        <f t="shared" si="2"/>
        <v>568</v>
      </c>
      <c r="R18" s="77">
        <f t="shared" si="2"/>
        <v>568</v>
      </c>
      <c r="S18" s="78">
        <f t="shared" si="8"/>
        <v>0</v>
      </c>
      <c r="T18" s="79">
        <f t="shared" si="3"/>
        <v>14.2</v>
      </c>
      <c r="U18" s="79">
        <f t="shared" si="3"/>
        <v>0</v>
      </c>
      <c r="V18" s="79">
        <f t="shared" si="3"/>
        <v>0</v>
      </c>
      <c r="W18" s="75">
        <f t="shared" si="3"/>
        <v>0</v>
      </c>
      <c r="X18" s="80">
        <f t="shared" si="9"/>
        <v>568</v>
      </c>
      <c r="Y18" s="94">
        <f t="shared" si="4"/>
        <v>610.6</v>
      </c>
      <c r="Z18" s="94">
        <f t="shared" si="4"/>
        <v>553.8</v>
      </c>
      <c r="AA18" s="94">
        <f t="shared" si="4"/>
        <v>568</v>
      </c>
      <c r="AB18" s="95">
        <f t="shared" si="4"/>
        <v>568</v>
      </c>
      <c r="AD18" s="64">
        <f t="shared" si="10"/>
        <v>2868.4</v>
      </c>
    </row>
    <row r="19" spans="1:30">
      <c r="A19" s="20" t="s">
        <v>41</v>
      </c>
      <c r="B19" s="21" t="s">
        <v>42</v>
      </c>
      <c r="C19" s="22">
        <v>45</v>
      </c>
      <c r="D19" s="23">
        <v>41</v>
      </c>
      <c r="E19" s="24">
        <v>42</v>
      </c>
      <c r="F19" s="24">
        <v>40</v>
      </c>
      <c r="G19" s="24">
        <v>28</v>
      </c>
      <c r="H19" s="25">
        <v>40</v>
      </c>
      <c r="I19" s="52">
        <f t="shared" si="5"/>
        <v>1</v>
      </c>
      <c r="J19" s="53">
        <f t="shared" si="5"/>
        <v>2</v>
      </c>
      <c r="K19" s="53">
        <f t="shared" ref="K19:M19" si="24">IF(F19&gt;40,F19-40,0)</f>
        <v>0</v>
      </c>
      <c r="L19" s="53">
        <f t="shared" si="24"/>
        <v>0</v>
      </c>
      <c r="M19" s="54">
        <f t="shared" si="24"/>
        <v>0</v>
      </c>
      <c r="N19" s="55">
        <f t="shared" si="7"/>
        <v>1845</v>
      </c>
      <c r="O19" s="56">
        <f t="shared" si="7"/>
        <v>1890</v>
      </c>
      <c r="P19" s="56">
        <f t="shared" si="2"/>
        <v>1800</v>
      </c>
      <c r="Q19" s="56">
        <f t="shared" si="2"/>
        <v>1260</v>
      </c>
      <c r="R19" s="77">
        <f t="shared" si="2"/>
        <v>1800</v>
      </c>
      <c r="S19" s="78">
        <f t="shared" si="8"/>
        <v>22.5</v>
      </c>
      <c r="T19" s="79">
        <f t="shared" si="3"/>
        <v>45</v>
      </c>
      <c r="U19" s="79">
        <f t="shared" si="3"/>
        <v>0</v>
      </c>
      <c r="V19" s="79">
        <f t="shared" si="3"/>
        <v>0</v>
      </c>
      <c r="W19" s="75">
        <f t="shared" si="3"/>
        <v>0</v>
      </c>
      <c r="X19" s="80">
        <f t="shared" si="9"/>
        <v>1867.5</v>
      </c>
      <c r="Y19" s="94">
        <f t="shared" si="4"/>
        <v>1935</v>
      </c>
      <c r="Z19" s="94">
        <f t="shared" si="4"/>
        <v>1800</v>
      </c>
      <c r="AA19" s="94">
        <f t="shared" si="4"/>
        <v>1260</v>
      </c>
      <c r="AB19" s="95">
        <f t="shared" si="4"/>
        <v>1800</v>
      </c>
      <c r="AD19" s="64">
        <f t="shared" si="10"/>
        <v>8662.5</v>
      </c>
    </row>
    <row r="20" ht="15.75" spans="1:30">
      <c r="A20" s="26" t="s">
        <v>43</v>
      </c>
      <c r="B20" s="27" t="s">
        <v>44</v>
      </c>
      <c r="C20" s="28">
        <v>30</v>
      </c>
      <c r="D20" s="29">
        <v>39</v>
      </c>
      <c r="E20" s="30">
        <v>80</v>
      </c>
      <c r="F20" s="30">
        <v>40</v>
      </c>
      <c r="G20" s="30">
        <v>20</v>
      </c>
      <c r="H20" s="31">
        <v>40</v>
      </c>
      <c r="I20" s="57">
        <f t="shared" si="5"/>
        <v>0</v>
      </c>
      <c r="J20" s="58">
        <f t="shared" si="5"/>
        <v>40</v>
      </c>
      <c r="K20" s="58">
        <f t="shared" ref="K20:M20" si="25">IF(F20&gt;40,F20-40,0)</f>
        <v>0</v>
      </c>
      <c r="L20" s="58">
        <f t="shared" si="25"/>
        <v>0</v>
      </c>
      <c r="M20" s="59">
        <f t="shared" si="25"/>
        <v>0</v>
      </c>
      <c r="N20" s="60">
        <f t="shared" si="7"/>
        <v>1170</v>
      </c>
      <c r="O20" s="61">
        <f t="shared" si="7"/>
        <v>2400</v>
      </c>
      <c r="P20" s="61">
        <f t="shared" ref="P20" si="26">$C20*F20</f>
        <v>1200</v>
      </c>
      <c r="Q20" s="61">
        <f t="shared" ref="Q20" si="27">$C20*G20</f>
        <v>600</v>
      </c>
      <c r="R20" s="81">
        <f t="shared" ref="R20" si="28">$C20*H20</f>
        <v>1200</v>
      </c>
      <c r="S20" s="82">
        <f t="shared" si="8"/>
        <v>0</v>
      </c>
      <c r="T20" s="83">
        <f t="shared" ref="T20" si="29">0.5*$C20*J20</f>
        <v>600</v>
      </c>
      <c r="U20" s="83">
        <f t="shared" ref="U20" si="30">0.5*$C20*K20</f>
        <v>0</v>
      </c>
      <c r="V20" s="83">
        <f t="shared" ref="V20" si="31">0.5*$C20*L20</f>
        <v>0</v>
      </c>
      <c r="W20" s="84">
        <f t="shared" ref="W20" si="32">0.5*$C20*M20</f>
        <v>0</v>
      </c>
      <c r="X20" s="85">
        <f t="shared" si="9"/>
        <v>1170</v>
      </c>
      <c r="Y20" s="96">
        <f t="shared" ref="Y20" si="33">O20+T20</f>
        <v>3000</v>
      </c>
      <c r="Z20" s="96">
        <f t="shared" ref="Z20" si="34">P20+U20</f>
        <v>1200</v>
      </c>
      <c r="AA20" s="96">
        <f t="shared" ref="AA20" si="35">Q20+V20</f>
        <v>600</v>
      </c>
      <c r="AB20" s="97">
        <f t="shared" ref="AB20" si="36">R20+W20</f>
        <v>1200</v>
      </c>
      <c r="AD20" s="66">
        <f t="shared" si="10"/>
        <v>7170</v>
      </c>
    </row>
    <row r="21" ht="15.75"/>
    <row r="22" spans="1:30">
      <c r="A22" s="32" t="s">
        <v>45</v>
      </c>
      <c r="C22" s="33">
        <f>MAX(C4:C20)</f>
        <v>45</v>
      </c>
      <c r="D22" s="34">
        <f>MAX(D4:D20)</f>
        <v>55</v>
      </c>
      <c r="E22" s="35"/>
      <c r="F22" s="35"/>
      <c r="G22" s="35"/>
      <c r="H22" s="35"/>
      <c r="I22" s="35"/>
      <c r="J22" s="35"/>
      <c r="K22" s="35"/>
      <c r="L22" s="35"/>
      <c r="M22" s="35"/>
      <c r="N22" s="33">
        <f>MAX(N4:N20)</f>
        <v>1845</v>
      </c>
      <c r="O22" s="62">
        <f t="shared" ref="O22:AB22" si="37">MAX(O4:O20)</f>
        <v>2400</v>
      </c>
      <c r="P22" s="63">
        <f t="shared" si="37"/>
        <v>1800</v>
      </c>
      <c r="Q22" s="62">
        <f t="shared" si="37"/>
        <v>1260</v>
      </c>
      <c r="R22" s="63">
        <f t="shared" si="37"/>
        <v>1800</v>
      </c>
      <c r="S22" s="62">
        <f t="shared" si="37"/>
        <v>135</v>
      </c>
      <c r="T22" s="63">
        <f t="shared" si="37"/>
        <v>600</v>
      </c>
      <c r="U22" s="62">
        <f t="shared" si="37"/>
        <v>122.5</v>
      </c>
      <c r="V22" s="63">
        <f t="shared" si="37"/>
        <v>10.1</v>
      </c>
      <c r="W22" s="62">
        <f t="shared" si="37"/>
        <v>81</v>
      </c>
      <c r="X22" s="63">
        <f t="shared" si="37"/>
        <v>1867.5</v>
      </c>
      <c r="Y22" s="62">
        <f t="shared" si="37"/>
        <v>3000</v>
      </c>
      <c r="Z22" s="63">
        <f t="shared" si="37"/>
        <v>1800</v>
      </c>
      <c r="AA22" s="62">
        <f t="shared" si="37"/>
        <v>1260</v>
      </c>
      <c r="AB22" s="98">
        <f t="shared" si="37"/>
        <v>1800</v>
      </c>
      <c r="AD22" s="62">
        <f t="shared" ref="AD22" si="38">MAX(AD4:AD20)</f>
        <v>8662.5</v>
      </c>
    </row>
    <row r="23" spans="1:30">
      <c r="A23" s="36" t="s">
        <v>46</v>
      </c>
      <c r="C23" s="37">
        <f>MIN(C4:C20)</f>
        <v>6.9</v>
      </c>
      <c r="D23" s="38">
        <f>MIN(D4:D20)</f>
        <v>29</v>
      </c>
      <c r="E23" s="35"/>
      <c r="F23" s="35"/>
      <c r="G23" s="35"/>
      <c r="H23" s="35"/>
      <c r="I23" s="35"/>
      <c r="J23" s="35"/>
      <c r="K23" s="35"/>
      <c r="L23" s="35"/>
      <c r="M23" s="35"/>
      <c r="N23" s="37">
        <f>MIN(N4:N20)</f>
        <v>269.1</v>
      </c>
      <c r="O23" s="64">
        <f t="shared" ref="O23:AB23" si="39">MIN(O4:O20)</f>
        <v>358.8</v>
      </c>
      <c r="P23" s="65">
        <f t="shared" si="39"/>
        <v>289.8</v>
      </c>
      <c r="Q23" s="64">
        <f t="shared" si="39"/>
        <v>276</v>
      </c>
      <c r="R23" s="65">
        <f t="shared" si="39"/>
        <v>276</v>
      </c>
      <c r="S23" s="64">
        <f t="shared" si="39"/>
        <v>0</v>
      </c>
      <c r="T23" s="65">
        <f t="shared" si="39"/>
        <v>0</v>
      </c>
      <c r="U23" s="64">
        <f t="shared" si="39"/>
        <v>0</v>
      </c>
      <c r="V23" s="65">
        <f t="shared" si="39"/>
        <v>0</v>
      </c>
      <c r="W23" s="64">
        <f t="shared" si="39"/>
        <v>0</v>
      </c>
      <c r="X23" s="65">
        <f t="shared" si="39"/>
        <v>269.1</v>
      </c>
      <c r="Y23" s="64">
        <f t="shared" si="39"/>
        <v>375.58</v>
      </c>
      <c r="Z23" s="65">
        <f t="shared" si="39"/>
        <v>296.7</v>
      </c>
      <c r="AA23" s="64">
        <f t="shared" si="39"/>
        <v>276</v>
      </c>
      <c r="AB23" s="99">
        <f t="shared" si="39"/>
        <v>276</v>
      </c>
      <c r="AD23" s="64">
        <f t="shared" ref="AD23" si="40">MIN(AD4:AD20)</f>
        <v>1518</v>
      </c>
    </row>
    <row r="24" spans="1:30">
      <c r="A24" s="36" t="s">
        <v>47</v>
      </c>
      <c r="C24" s="37">
        <f>AVERAGE(C4:C20)</f>
        <v>16.4847058823529</v>
      </c>
      <c r="D24" s="38">
        <f>AVERAGE(D4:D20)</f>
        <v>40.8823529411765</v>
      </c>
      <c r="E24" s="35"/>
      <c r="F24" s="35"/>
      <c r="G24" s="35"/>
      <c r="H24" s="35"/>
      <c r="I24" s="35"/>
      <c r="J24" s="35"/>
      <c r="K24" s="35"/>
      <c r="L24" s="35"/>
      <c r="M24" s="35"/>
      <c r="N24" s="37">
        <f>AVERAGE(N4:N20)</f>
        <v>678.364705882353</v>
      </c>
      <c r="O24" s="64">
        <f t="shared" ref="O24:AB24" si="41">AVERAGE(O4:O20)</f>
        <v>769.889411764706</v>
      </c>
      <c r="P24" s="65">
        <f t="shared" si="41"/>
        <v>682.821176470588</v>
      </c>
      <c r="Q24" s="64">
        <f t="shared" si="41"/>
        <v>546.649411764706</v>
      </c>
      <c r="R24" s="65">
        <f t="shared" si="41"/>
        <v>609.864705882353</v>
      </c>
      <c r="S24" s="64">
        <f t="shared" si="41"/>
        <v>18.9323529411765</v>
      </c>
      <c r="T24" s="65">
        <f t="shared" si="41"/>
        <v>64.5152941176471</v>
      </c>
      <c r="U24" s="64">
        <f t="shared" si="41"/>
        <v>17.6647058823529</v>
      </c>
      <c r="V24" s="65">
        <f t="shared" si="41"/>
        <v>1.37176470588235</v>
      </c>
      <c r="W24" s="64">
        <f t="shared" si="41"/>
        <v>8.74705882352941</v>
      </c>
      <c r="X24" s="65">
        <f t="shared" si="41"/>
        <v>697.297058823529</v>
      </c>
      <c r="Y24" s="64">
        <f t="shared" si="41"/>
        <v>834.404705882353</v>
      </c>
      <c r="Z24" s="65">
        <f t="shared" si="41"/>
        <v>700.485882352941</v>
      </c>
      <c r="AA24" s="64">
        <f t="shared" si="41"/>
        <v>548.021176470588</v>
      </c>
      <c r="AB24" s="99">
        <f t="shared" si="41"/>
        <v>618.611764705882</v>
      </c>
      <c r="AD24" s="64">
        <f t="shared" ref="AD24" si="42">AVERAGE(AD4:AD20)</f>
        <v>3398.82058823529</v>
      </c>
    </row>
    <row r="25" ht="15.75" spans="1:30">
      <c r="A25" s="39" t="s">
        <v>6</v>
      </c>
      <c r="C25" s="40">
        <f>SUM(C4:C20)</f>
        <v>280.24</v>
      </c>
      <c r="D25" s="41">
        <f>SUM(D4:D20)</f>
        <v>695</v>
      </c>
      <c r="N25" s="40">
        <f>SUM(N4:N20)</f>
        <v>11532.2</v>
      </c>
      <c r="O25" s="66">
        <f t="shared" ref="O25:AB25" si="43">SUM(O4:O20)</f>
        <v>13088.12</v>
      </c>
      <c r="P25" s="67">
        <f t="shared" si="43"/>
        <v>11607.96</v>
      </c>
      <c r="Q25" s="66">
        <f t="shared" si="43"/>
        <v>9293.04</v>
      </c>
      <c r="R25" s="67">
        <f t="shared" si="43"/>
        <v>10367.7</v>
      </c>
      <c r="S25" s="66">
        <f t="shared" si="43"/>
        <v>321.85</v>
      </c>
      <c r="T25" s="67">
        <f t="shared" si="43"/>
        <v>1096.76</v>
      </c>
      <c r="U25" s="66">
        <f t="shared" si="43"/>
        <v>300.3</v>
      </c>
      <c r="V25" s="67">
        <f t="shared" si="43"/>
        <v>23.32</v>
      </c>
      <c r="W25" s="66">
        <f t="shared" si="43"/>
        <v>148.7</v>
      </c>
      <c r="X25" s="67">
        <f t="shared" si="43"/>
        <v>11854.05</v>
      </c>
      <c r="Y25" s="66">
        <f t="shared" si="43"/>
        <v>14184.88</v>
      </c>
      <c r="Z25" s="67">
        <f t="shared" si="43"/>
        <v>11908.26</v>
      </c>
      <c r="AA25" s="66">
        <f t="shared" si="43"/>
        <v>9316.36</v>
      </c>
      <c r="AB25" s="100">
        <f t="shared" si="43"/>
        <v>10516.4</v>
      </c>
      <c r="AD25" s="66">
        <f t="shared" ref="AD25" si="44">SUM(AD4:AD20)</f>
        <v>57779.95</v>
      </c>
    </row>
  </sheetData>
  <mergeCells count="8">
    <mergeCell ref="C1:C2"/>
    <mergeCell ref="AD1:AD3"/>
    <mergeCell ref="A1:B2"/>
    <mergeCell ref="D1:H2"/>
    <mergeCell ref="I1:M2"/>
    <mergeCell ref="N1:R2"/>
    <mergeCell ref="S1:W2"/>
    <mergeCell ref="X1:AB2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PAYROLL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Bismillah</cp:lastModifiedBy>
  <dcterms:created xsi:type="dcterms:W3CDTF">2023-12-30T11:35:00Z</dcterms:created>
  <dcterms:modified xsi:type="dcterms:W3CDTF">2023-12-30T13:44:30Z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E53B3DE45B19458E83BC7101CC966CED_12</vt:lpwstr>
  </property>
  <property fmtid="{D5CDD505-2E9C-101B-9397-08002B2CF9AE}" pid="3" name="KSOProductBuildVer">
    <vt:lpwstr>1033-12.2.0.13359</vt:lpwstr>
  </property>
</Properties>
</file>