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\training\New folder\Articles of the week\Stock_SAV\"/>
    </mc:Choice>
  </mc:AlternateContent>
  <bookViews>
    <workbookView xWindow="0" yWindow="0" windowWidth="28800" windowHeight="12240"/>
  </bookViews>
  <sheets>
    <sheet name="Balance sheet" sheetId="1" r:id="rId1"/>
    <sheet name="Cashflow" sheetId="3" r:id="rId2"/>
    <sheet name="income state." sheetId="2" r:id="rId3"/>
    <sheet name="SAV" sheetId="4" r:id="rId4"/>
  </sheets>
  <calcPr calcId="162913"/>
</workbook>
</file>

<file path=xl/calcChain.xml><?xml version="1.0" encoding="utf-8"?>
<calcChain xmlns="http://schemas.openxmlformats.org/spreadsheetml/2006/main">
  <c r="F4" i="4" l="1"/>
  <c r="F13" i="4" s="1"/>
  <c r="G4" i="4"/>
  <c r="G13" i="4" s="1"/>
  <c r="H4" i="4"/>
  <c r="H13" i="4" s="1"/>
  <c r="E4" i="4"/>
  <c r="E13" i="4" s="1"/>
  <c r="E10" i="4"/>
  <c r="F10" i="4"/>
  <c r="G10" i="4"/>
  <c r="H10" i="4"/>
  <c r="E8" i="4"/>
  <c r="F8" i="4"/>
  <c r="G8" i="4"/>
  <c r="H8" i="4"/>
  <c r="H7" i="4"/>
  <c r="C18" i="4"/>
  <c r="F18" i="4"/>
  <c r="M17" i="3"/>
  <c r="N17" i="3"/>
  <c r="O17" i="3"/>
  <c r="P17" i="3"/>
  <c r="Q17" i="3"/>
  <c r="C16" i="4"/>
  <c r="C20" i="4" s="1"/>
  <c r="E16" i="4"/>
  <c r="N21" i="2"/>
  <c r="D16" i="4" s="1"/>
  <c r="P21" i="2"/>
  <c r="F16" i="4" s="1"/>
  <c r="O21" i="2"/>
  <c r="E18" i="4" s="1"/>
  <c r="Q21" i="2"/>
  <c r="G16" i="4" s="1"/>
  <c r="R21" i="2"/>
  <c r="H18" i="4" s="1"/>
  <c r="D15" i="4"/>
  <c r="E15" i="4"/>
  <c r="F15" i="4"/>
  <c r="G15" i="4"/>
  <c r="H15" i="4"/>
  <c r="D18" i="4" l="1"/>
  <c r="H16" i="4"/>
  <c r="G18" i="4"/>
  <c r="H20" i="4"/>
  <c r="H22" i="4" s="1"/>
  <c r="D20" i="4"/>
  <c r="G20" i="4"/>
  <c r="G22" i="4" s="1"/>
  <c r="F20" i="4"/>
  <c r="F22" i="4" s="1"/>
  <c r="E20" i="4"/>
  <c r="E22" i="4" s="1"/>
</calcChain>
</file>

<file path=xl/sharedStrings.xml><?xml version="1.0" encoding="utf-8"?>
<sst xmlns="http://schemas.openxmlformats.org/spreadsheetml/2006/main" count="900" uniqueCount="222">
  <si>
    <t>Corning Inc (NYS: GLW)</t>
  </si>
  <si>
    <t xml:space="preserve">Exchange rate used is that of the Year End reported date </t>
  </si>
  <si>
    <t xml:space="preserve">The periods displayed have been restated or reclassified by the company. </t>
  </si>
  <si>
    <t xml:space="preserve">Restated Annual Balance Sheet </t>
  </si>
  <si>
    <t>Report Date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</si>
  <si>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</si>
  <si>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</si>
  <si>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</si>
  <si>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</si>
  <si>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</si>
  <si>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</si>
  <si>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</si>
  <si>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Currency</t>
  </si>
  <si>
    <t>USD</t>
  </si>
  <si>
    <t>Audit Status</t>
  </si>
  <si>
    <t>Not Qualified</t>
  </si>
  <si>
    <t>Consolidated</t>
  </si>
  <si>
    <t>Yes</t>
  </si>
  <si>
    <t>Scale</t>
  </si>
  <si>
    <t>Thousands</t>
  </si>
  <si>
    <t>Cash &amp; cash equivalents</t>
  </si>
  <si>
    <t>-</t>
  </si>
  <si>
    <t>Short-term investments, at fair value</t>
  </si>
  <si>
    <t>Total cash, cash equivalents &amp; short-term investments</t>
  </si>
  <si>
    <t>Trade accounts receivable, gross</t>
  </si>
  <si>
    <t>Doubtful accounts &amp; allowances</t>
  </si>
  <si>
    <t>Trade accounts receivable, net</t>
  </si>
  <si>
    <t>Finished goods</t>
  </si>
  <si>
    <t>Work in process</t>
  </si>
  <si>
    <t>Raw materials &amp; accessories</t>
  </si>
  <si>
    <t>Supplies &amp; packing materials</t>
  </si>
  <si>
    <t>Inventories, net</t>
  </si>
  <si>
    <t>Deferred income taxes</t>
  </si>
  <si>
    <t>Derivative instruments</t>
  </si>
  <si>
    <t>Other current assets</t>
  </si>
  <si>
    <t>Total current assets</t>
  </si>
  <si>
    <t>Investments</t>
  </si>
  <si>
    <t>Land</t>
  </si>
  <si>
    <t>Buildings</t>
  </si>
  <si>
    <t>Equipment</t>
  </si>
  <si>
    <t>Construction in progress</t>
  </si>
  <si>
    <t>Property, at cost</t>
  </si>
  <si>
    <t>Accumulated depreciation</t>
  </si>
  <si>
    <t>Property, net</t>
  </si>
  <si>
    <t>Goodwill, net</t>
  </si>
  <si>
    <t>Other intangible assets, net</t>
  </si>
  <si>
    <t>Goodwill &amp; other intangible assets, net</t>
  </si>
  <si>
    <t>Contingent consideration asset</t>
  </si>
  <si>
    <t>Other non-current assets</t>
  </si>
  <si>
    <t>Other assets</t>
  </si>
  <si>
    <t>Total assets</t>
  </si>
  <si>
    <t>Current portion of long-term debt</t>
  </si>
  <si>
    <t>Current portion of long-term debt &amp; short-term borrowings</t>
  </si>
  <si>
    <t>Accounts payable</t>
  </si>
  <si>
    <t>Accrued wages &amp; employee benefits</t>
  </si>
  <si>
    <t>Income taxes</t>
  </si>
  <si>
    <t>Asbestos litigation</t>
  </si>
  <si>
    <t>Other current liabilities</t>
  </si>
  <si>
    <t>Other accrued liabilities</t>
  </si>
  <si>
    <t>Total current liabilities</t>
  </si>
  <si>
    <t>Debentures</t>
  </si>
  <si>
    <t>Medium-term notes</t>
  </si>
  <si>
    <t>Other long-term debt</t>
  </si>
  <si>
    <t>Long-term debt before current portion</t>
  </si>
  <si>
    <t>Less: current portion of long-term debt</t>
  </si>
  <si>
    <t>Long-term debt</t>
  </si>
  <si>
    <t>Postretirement benefits other than pensions</t>
  </si>
  <si>
    <t>Defined benefit pension plan liabilities</t>
  </si>
  <si>
    <t>Other non-current liabilities</t>
  </si>
  <si>
    <t>Other liabilities</t>
  </si>
  <si>
    <t>Total liabilities</t>
  </si>
  <si>
    <t>Series A convertible preferred stock</t>
  </si>
  <si>
    <t>Common stock</t>
  </si>
  <si>
    <t>Additional paid-in capital</t>
  </si>
  <si>
    <t>Retained earnings (accumulated deficit)</t>
  </si>
  <si>
    <t>Treasury stock, at cost</t>
  </si>
  <si>
    <t>Foreign currency translation adjustment &amp; other accumulated other comprehensive income (loss)</t>
  </si>
  <si>
    <t>Unamortized actuarial gains (losses) &amp; prior service credits (costs)</t>
  </si>
  <si>
    <t>Net unrealized gains (losses) on investments</t>
  </si>
  <si>
    <t>Net unrealized gains (losses) on deisgnated hedges</t>
  </si>
  <si>
    <t>Accumulated other comprehensive income (loss)</t>
  </si>
  <si>
    <t>Total Corning Incorporated shareholders' equity</t>
  </si>
  <si>
    <t>Noncontrolling interests</t>
  </si>
  <si>
    <t>Total equity</t>
  </si>
  <si>
    <t>(1) Reclassified to conform with 2016 presentation</t>
  </si>
  <si>
    <t>(2) Reclassified to conform with 2015 presentation</t>
  </si>
  <si>
    <t>(3) Restated to reflect accounting change in the method of recognizing actuarial gains and losses for defined benefit pension plans</t>
  </si>
  <si>
    <t>(4) Net of inventory reserves:</t>
  </si>
  <si>
    <t>(5) As is</t>
  </si>
  <si>
    <t>(4) Approximately</t>
  </si>
  <si>
    <t>Foreign currency translation adjustments</t>
  </si>
  <si>
    <t>Number of beneficiary stockholders</t>
  </si>
  <si>
    <t>Number of common stockholders</t>
  </si>
  <si>
    <t>Total number of employees</t>
  </si>
  <si>
    <t>Number of full time employees</t>
  </si>
  <si>
    <t>Dividends declared per common share</t>
  </si>
  <si>
    <t>Net income (loss) per share - diluted</t>
  </si>
  <si>
    <t>Net income (loss) per share - basic</t>
  </si>
  <si>
    <t>Year end shares outstanding</t>
  </si>
  <si>
    <t>Weighted average shares outstanding - diluted</t>
  </si>
  <si>
    <t>Weighted average shares outstanding - basic</t>
  </si>
  <si>
    <t>Net income attributable to Corning Incorporated</t>
  </si>
  <si>
    <t>Net income (loss)</t>
  </si>
  <si>
    <t>Provision (benefit) for income taxes</t>
  </si>
  <si>
    <t>Deferred foreign income taxes (benefit)</t>
  </si>
  <si>
    <t>Deferred state &amp; municipal income taxes (benefit)</t>
  </si>
  <si>
    <t>Deferred federal income taxes (benefit)</t>
  </si>
  <si>
    <t>Current foreign income taxes</t>
  </si>
  <si>
    <t>Current state &amp; municipal income taxes (benefit)</t>
  </si>
  <si>
    <t>Current federal income taxes (benefit)</t>
  </si>
  <si>
    <t>Income (loss) before income taxes</t>
  </si>
  <si>
    <t>Income (loss) before income taxes - non U.S. companies</t>
  </si>
  <si>
    <t>Income (loss) before income taxes - U.S. companies</t>
  </si>
  <si>
    <t>Other income (expense), net</t>
  </si>
  <si>
    <t>Gain (loss) on retirement of debt</t>
  </si>
  <si>
    <t>Foreign currency transaction &amp; hedge gains (losses), net</t>
  </si>
  <si>
    <t>Royalty income from Samsung Corning Precision Materials</t>
  </si>
  <si>
    <t>Translated earnings contract gain (loss), net</t>
  </si>
  <si>
    <t>Foreign currency hedge gain, net</t>
  </si>
  <si>
    <t>Transaction-related gain, net</t>
  </si>
  <si>
    <t>Interest expense</t>
  </si>
  <si>
    <t>Interest income</t>
  </si>
  <si>
    <t>Equity in earnings of affliliated companies</t>
  </si>
  <si>
    <t>Operating income (loss)</t>
  </si>
  <si>
    <t>Asbestos litigation charge (credit)</t>
  </si>
  <si>
    <t>Restructuring, impairment &amp; other charges</t>
  </si>
  <si>
    <t>Amortization of purchased intangibles</t>
  </si>
  <si>
    <t>Research, development &amp; engineering expenses</t>
  </si>
  <si>
    <t>Selling, general &amp; administrative expenses</t>
  </si>
  <si>
    <t>Gross margin</t>
  </si>
  <si>
    <t>Cost of sales</t>
  </si>
  <si>
    <t>Net sales</t>
  </si>
  <si>
    <t xml:space="preserve">Restated Annual Income Statement </t>
  </si>
  <si>
    <t>Cash paid for income taxes, net of refunds received</t>
  </si>
  <si>
    <t>Cash paid for interest</t>
  </si>
  <si>
    <t>Cash &amp; cash equivalents at end of year</t>
  </si>
  <si>
    <t>Cash &amp; cash equivalents at beginning of year</t>
  </si>
  <si>
    <t>Net increase (decrease) in cash &amp; cash equivalents</t>
  </si>
  <si>
    <t>Effect of exchange rates on cash</t>
  </si>
  <si>
    <t>Net cash flows from financing activities</t>
  </si>
  <si>
    <t>Other financing activities, net</t>
  </si>
  <si>
    <t>Dividends paid</t>
  </si>
  <si>
    <t>Repurchases of common stock for treasury</t>
  </si>
  <si>
    <t>Proceeds from the exercise of stock options</t>
  </si>
  <si>
    <t>Payments to acquire noncontrolling interest</t>
  </si>
  <si>
    <t>Proceeds received for asset financing &amp; related incentives, net</t>
  </si>
  <si>
    <t>Proceeds from issuance of preferred stock</t>
  </si>
  <si>
    <t>Principal payments under capital lease obligations</t>
  </si>
  <si>
    <t>Proceeds (payments) from the settlement of interest rate swap agreements</t>
  </si>
  <si>
    <t>Proceeds (payments) from issuance of commercial paper</t>
  </si>
  <si>
    <t>Proceeds from issuance of short-term debt, net</t>
  </si>
  <si>
    <t>Proceeds from issuance of long-term debt, net</t>
  </si>
  <si>
    <t>Net repayments of short-term borrowings &amp; current portion of long-term debt</t>
  </si>
  <si>
    <t>Retirements of long-term debt, net</t>
  </si>
  <si>
    <t>Net cash flows from investing activities</t>
  </si>
  <si>
    <t>Other investing activities, net</t>
  </si>
  <si>
    <t>Realized gains on translated earnings contracts</t>
  </si>
  <si>
    <t>Premium on purchased collars</t>
  </si>
  <si>
    <t>Short-term investments - liquidations</t>
  </si>
  <si>
    <t>Short-term investments - acquisitions</t>
  </si>
  <si>
    <t>Repayments (payments) of loans to unconsolidated entities</t>
  </si>
  <si>
    <t>Investment in unconsolidated entities</t>
  </si>
  <si>
    <t>Net proceeds (payments) from sale or disposal of assets</t>
  </si>
  <si>
    <t>Proceeds from sale of a business</t>
  </si>
  <si>
    <t>Acquisitions of businesses, net of cash received (paid)</t>
  </si>
  <si>
    <t>Capital expenditures</t>
  </si>
  <si>
    <t>Net cash flows from operating activities</t>
  </si>
  <si>
    <t>Other adjustments, net</t>
  </si>
  <si>
    <t>Accounts payable &amp; other current liabilities</t>
  </si>
  <si>
    <t>Inventories</t>
  </si>
  <si>
    <t>Trade accounts receivable</t>
  </si>
  <si>
    <t>Contingent consideration fair value adjustment</t>
  </si>
  <si>
    <t>Unrealized translation losses on transactions</t>
  </si>
  <si>
    <t>Loss (gains) on foreign currency hedges to translated earnings</t>
  </si>
  <si>
    <t>Translated earnings contract (loss) gain</t>
  </si>
  <si>
    <t>Employee benefit payments less than (in excess of) expense</t>
  </si>
  <si>
    <t>Cash received from settlement of insurance claims</t>
  </si>
  <si>
    <t>Customer deposits</t>
  </si>
  <si>
    <t>Restructuring payments</t>
  </si>
  <si>
    <t>Deferred tax provision (benefit)</t>
  </si>
  <si>
    <t>Undistributed losses (earnings) of affiliated companies less than (in excess of) dividends received</t>
  </si>
  <si>
    <t>Dividends received from affiliated companies</t>
  </si>
  <si>
    <t>Equity in losses (earnings) of affiliated companies</t>
  </si>
  <si>
    <t>Stock compensation charges</t>
  </si>
  <si>
    <t>Loss on retirement of debt</t>
  </si>
  <si>
    <t>Restructuring, impairment &amp; other charges (credits)</t>
  </si>
  <si>
    <t>Depreciation</t>
  </si>
  <si>
    <t xml:space="preserve">Restated Annual Cash Flow </t>
  </si>
  <si>
    <t>Year</t>
  </si>
  <si>
    <t>ÞÞÞÞÞ</t>
  </si>
  <si>
    <t xml:space="preserve">Market Capitalization </t>
  </si>
  <si>
    <t>Short Term Debt</t>
  </si>
  <si>
    <t>Long term bebt</t>
  </si>
  <si>
    <t>Preferred Stcok value (Par valued)</t>
  </si>
  <si>
    <t>Total Entriprse Value - TEV</t>
  </si>
  <si>
    <t xml:space="preserve">Intesest </t>
  </si>
  <si>
    <t>Taxes</t>
  </si>
  <si>
    <t>Depreciation &amp; Amortization</t>
  </si>
  <si>
    <t>EBITDA</t>
  </si>
  <si>
    <t>TEV / EBITDA</t>
  </si>
  <si>
    <t>P/E</t>
  </si>
  <si>
    <t>voting</t>
  </si>
  <si>
    <t>non-voting</t>
  </si>
  <si>
    <t>Total common stock</t>
  </si>
  <si>
    <t>Price (At end of fiscal year)</t>
  </si>
  <si>
    <t>Dividend (annual) (per sahre)</t>
  </si>
  <si>
    <t>EPS basic</t>
  </si>
  <si>
    <t>EPS Diluted</t>
  </si>
  <si>
    <t>(in millions)</t>
  </si>
  <si>
    <t>Net income</t>
  </si>
  <si>
    <t>Deperciation &amp; Amortization</t>
  </si>
  <si>
    <t>Working cap. Change</t>
  </si>
  <si>
    <t>Capital Expenditure</t>
  </si>
  <si>
    <t>FCFF</t>
  </si>
  <si>
    <t>FCFF/TEV</t>
  </si>
  <si>
    <t>=</t>
  </si>
  <si>
    <t>used</t>
  </si>
  <si>
    <t>Net income/ loss</t>
  </si>
  <si>
    <t xml:space="preserve">Cash &amp; short-term investments </t>
  </si>
  <si>
    <t>Currently</t>
  </si>
  <si>
    <t>Share outstanding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</si>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</sst>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Fill="0"/>
    <xf numFmtId="0" fontId="1" fillId="0" borderId="0" applyFill="0"/>
  </cellStyleXfs>
  <cellXfs count="38">
    <xf numFmtId="0" fontId="0" fillId="0" borderId="0" xfId="0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right" vertical="top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0" borderId="0" xfId="1" applyFill="1"/>
    <xf numFmtId="0" fontId="1" fillId="0" borderId="0" xfId="1" applyFill="1" applyAlignment="1">
      <alignment horizontal="left"/>
    </xf>
    <xf numFmtId="0" fontId="1" fillId="0" borderId="0" xfId="1" applyFill="1" applyAlignment="1">
      <alignment horizontal="right"/>
    </xf>
    <xf numFmtId="0" fontId="2" fillId="0" borderId="0" xfId="1" applyFont="1" applyFill="1" applyAlignment="1">
      <alignment horizontal="left" vertical="top"/>
    </xf>
    <xf numFmtId="0" fontId="2" fillId="0" borderId="0" xfId="1" applyFont="1" applyFill="1" applyAlignment="1">
      <alignment horizontal="right" vertical="top" wrapText="1"/>
    </xf>
    <xf numFmtId="0" fontId="2" fillId="0" borderId="0" xfId="1" applyFont="1" applyFill="1" applyAlignment="1">
      <alignment horizontal="left" vertical="top" wrapText="1"/>
    </xf>
    <xf numFmtId="0" fontId="1" fillId="0" borderId="0" xfId="1" applyFill="1" applyAlignment="1">
      <alignment horizontal="left" vertical="top" wrapText="1"/>
    </xf>
    <xf numFmtId="0" fontId="3" fillId="0" borderId="0" xfId="1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/>
    <xf numFmtId="0" fontId="0" fillId="0" borderId="1" xfId="0" applyFill="1" applyBorder="1"/>
    <xf numFmtId="0" fontId="2" fillId="0" borderId="2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0" fillId="2" borderId="1" xfId="0" applyFill="1" applyBorder="1"/>
    <xf numFmtId="0" fontId="2" fillId="0" borderId="1" xfId="0" applyFont="1" applyFill="1" applyBorder="1"/>
    <xf numFmtId="0" fontId="0" fillId="3" borderId="0" xfId="0" applyFill="1"/>
    <xf numFmtId="0" fontId="1" fillId="4" borderId="0" xfId="1" applyFill="1"/>
    <xf numFmtId="0" fontId="1" fillId="0" borderId="0" xfId="1" quotePrefix="1" applyFill="1"/>
    <xf numFmtId="0" fontId="0" fillId="5" borderId="0" xfId="0" applyFill="1"/>
    <xf numFmtId="0" fontId="1" fillId="5" borderId="0" xfId="0" applyFont="1" applyFill="1"/>
    <xf numFmtId="0" fontId="1" fillId="4" borderId="0" xfId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/>
    <xf numFmtId="0" fontId="1" fillId="0" borderId="0" xfId="0" quotePrefix="1" applyFont="1" applyFill="1"/>
    <xf numFmtId="3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3" fontId="1" fillId="0" borderId="0" xfId="0" applyNumberFormat="1" applyFont="1" applyFill="1"/>
    <xf numFmtId="0" fontId="1" fillId="0" borderId="1" xfId="0" applyFont="1" applyFill="1" applyBorder="1" applyAlignment="1">
      <alignment horizontal="left" indent="5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185737</xdr:colOff>
      <xdr:row>14</xdr:row>
      <xdr:rowOff>23812</xdr:rowOff>
    </xdr:from>
    <xdr:ext cx="65" cy="172227"/>
    <xdr:sp macro="" textlink="">
      <xdr:nvSpPr>
        <xdr:cNvPr id="2" name="TextBox 1"/>
        <xdr:cNvSpPr txBox="1"/>
      </xdr:nvSpPr>
      <xdr:spPr>
        <a:xfrm>
          <a:off x="6291262" y="1966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34" zoomScale="70" zoomScaleNormal="70" workbookViewId="0">
      <selection activeCell="A51" sqref="A51"/>
    </sheetView>
  </sheetViews>
  <sheetFormatPr defaultRowHeight="12.75" x14ac:dyDescent="0.2"/>
  <cols>
    <col min="1" max="1" width="50.7109375" customWidth="1"/>
    <col min="2" max="201" width="12.7109375" customWidth="1"/>
  </cols>
  <sheetData>
    <row r="1" spans="1:9" ht="20.25" x14ac:dyDescent="0.3">
      <c r="A1" s="5" t="s">
        <v>0</v>
      </c>
    </row>
    <row r="3" spans="1:9" x14ac:dyDescent="0.2">
      <c r="A3" s="7" t="s">
        <v>1</v>
      </c>
    </row>
    <row r="6" spans="1:9" ht="25.5" x14ac:dyDescent="0.2">
      <c r="A6" s="7" t="s">
        <v>2</v>
      </c>
    </row>
    <row r="8" spans="1:9" x14ac:dyDescent="0.2">
      <c r="G8" s="25"/>
      <c r="H8" s="26" t="s">
        <v>215</v>
      </c>
      <c r="I8" s="8" t="s">
        <v>216</v>
      </c>
    </row>
    <row r="9" spans="1:9" x14ac:dyDescent="0.2">
      <c r="A9" s="6" t="s">
        <v>3</v>
      </c>
    </row>
    <row r="10" spans="1:9" x14ac:dyDescent="0.2">
      <c r="A10" s="1" t="s">
        <v>4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1"/>
    </row>
    <row r="11" spans="1:9" x14ac:dyDescent="0.2">
      <c r="A11" s="1" t="s">
        <v>12</v>
      </c>
      <c r="B11" s="2" t="s">
        <v>13</v>
      </c>
      <c r="C11" s="2" t="s">
        <v>13</v>
      </c>
      <c r="D11" s="2" t="s">
        <v>13</v>
      </c>
      <c r="E11" s="2" t="s">
        <v>13</v>
      </c>
      <c r="F11" s="2" t="s">
        <v>13</v>
      </c>
      <c r="G11" s="2" t="s">
        <v>13</v>
      </c>
      <c r="H11" s="2" t="s">
        <v>13</v>
      </c>
      <c r="I11" s="1"/>
    </row>
    <row r="12" spans="1:9" ht="25.5" x14ac:dyDescent="0.2">
      <c r="A12" s="1" t="s">
        <v>14</v>
      </c>
      <c r="B12" s="2" t="s">
        <v>15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1"/>
    </row>
    <row r="13" spans="1:9" x14ac:dyDescent="0.2">
      <c r="A13" s="1" t="s">
        <v>16</v>
      </c>
      <c r="B13" s="2" t="s">
        <v>17</v>
      </c>
      <c r="C13" s="2" t="s">
        <v>17</v>
      </c>
      <c r="D13" s="2" t="s">
        <v>17</v>
      </c>
      <c r="E13" s="2" t="s">
        <v>17</v>
      </c>
      <c r="F13" s="2" t="s">
        <v>17</v>
      </c>
      <c r="G13" s="2" t="s">
        <v>17</v>
      </c>
      <c r="H13" s="2" t="s">
        <v>17</v>
      </c>
      <c r="I13" s="1"/>
    </row>
    <row r="14" spans="1:9" x14ac:dyDescent="0.2">
      <c r="A14" s="1" t="s">
        <v>18</v>
      </c>
      <c r="B14" s="2" t="s">
        <v>19</v>
      </c>
      <c r="C14" s="2" t="s">
        <v>19</v>
      </c>
      <c r="D14" s="2" t="s">
        <v>19</v>
      </c>
      <c r="E14" s="2" t="s">
        <v>19</v>
      </c>
      <c r="F14" s="2" t="s">
        <v>19</v>
      </c>
      <c r="G14" s="2" t="s">
        <v>19</v>
      </c>
      <c r="H14" s="2" t="s">
        <v>19</v>
      </c>
      <c r="I14" s="1"/>
    </row>
    <row r="15" spans="1:9" x14ac:dyDescent="0.2">
      <c r="A15" s="3" t="s">
        <v>20</v>
      </c>
      <c r="B15" s="4">
        <v>4500000</v>
      </c>
      <c r="C15" s="4">
        <v>5309000</v>
      </c>
      <c r="D15" s="4">
        <v>4704000</v>
      </c>
      <c r="E15" s="4">
        <v>4988000</v>
      </c>
      <c r="F15" s="4" t="s">
        <v>21</v>
      </c>
      <c r="G15" s="4" t="s">
        <v>21</v>
      </c>
      <c r="H15" s="4" t="s">
        <v>21</v>
      </c>
      <c r="I15" s="3"/>
    </row>
    <row r="16" spans="1:9" x14ac:dyDescent="0.2">
      <c r="A16" s="3" t="s">
        <v>22</v>
      </c>
      <c r="B16" s="4">
        <v>100000</v>
      </c>
      <c r="C16" s="4">
        <v>759000</v>
      </c>
      <c r="D16" s="4">
        <v>531000</v>
      </c>
      <c r="E16" s="4">
        <v>1156000</v>
      </c>
      <c r="F16" s="4" t="s">
        <v>21</v>
      </c>
      <c r="G16" s="4" t="s">
        <v>21</v>
      </c>
      <c r="H16" s="4" t="s">
        <v>21</v>
      </c>
      <c r="I16" s="3"/>
    </row>
    <row r="17" spans="1:9" x14ac:dyDescent="0.2">
      <c r="A17" s="30" t="s">
        <v>23</v>
      </c>
      <c r="B17" s="4">
        <v>4600000</v>
      </c>
      <c r="C17" s="4">
        <v>6068000</v>
      </c>
      <c r="D17" s="4">
        <v>5235000</v>
      </c>
      <c r="E17" s="4">
        <v>6144000</v>
      </c>
      <c r="F17" s="4" t="s">
        <v>21</v>
      </c>
      <c r="G17" s="4" t="s">
        <v>21</v>
      </c>
      <c r="H17" s="4" t="s">
        <v>21</v>
      </c>
      <c r="I17" s="3"/>
    </row>
    <row r="18" spans="1:9" x14ac:dyDescent="0.2">
      <c r="A18" s="3" t="s">
        <v>24</v>
      </c>
      <c r="B18" s="4">
        <v>1420000</v>
      </c>
      <c r="C18" s="4">
        <v>1548000</v>
      </c>
      <c r="D18" s="4">
        <v>1281000</v>
      </c>
      <c r="E18" s="4">
        <v>1328000</v>
      </c>
      <c r="F18" s="4" t="s">
        <v>21</v>
      </c>
      <c r="G18" s="4" t="s">
        <v>21</v>
      </c>
      <c r="H18" s="4" t="s">
        <v>21</v>
      </c>
      <c r="I18" s="3"/>
    </row>
    <row r="19" spans="1:9" x14ac:dyDescent="0.2">
      <c r="A19" s="3" t="s">
        <v>25</v>
      </c>
      <c r="B19" s="4">
        <v>48000</v>
      </c>
      <c r="C19" s="4">
        <v>47000</v>
      </c>
      <c r="D19" s="4">
        <v>28000</v>
      </c>
      <c r="E19" s="4">
        <v>26000</v>
      </c>
      <c r="F19" s="4" t="s">
        <v>21</v>
      </c>
      <c r="G19" s="4" t="s">
        <v>21</v>
      </c>
      <c r="H19" s="4" t="s">
        <v>21</v>
      </c>
      <c r="I19" s="3"/>
    </row>
    <row r="20" spans="1:9" x14ac:dyDescent="0.2">
      <c r="A20" s="3" t="s">
        <v>26</v>
      </c>
      <c r="B20" s="4">
        <v>1372000</v>
      </c>
      <c r="C20" s="4">
        <v>1501000</v>
      </c>
      <c r="D20" s="4">
        <v>1253000</v>
      </c>
      <c r="E20" s="4">
        <v>1302000</v>
      </c>
      <c r="F20" s="4" t="s">
        <v>21</v>
      </c>
      <c r="G20" s="4" t="s">
        <v>21</v>
      </c>
      <c r="H20" s="4" t="s">
        <v>21</v>
      </c>
      <c r="I20" s="3"/>
    </row>
    <row r="21" spans="1:9" x14ac:dyDescent="0.2">
      <c r="A21" s="3" t="s">
        <v>27</v>
      </c>
      <c r="B21" s="4">
        <v>633000</v>
      </c>
      <c r="C21" s="4">
        <v>486000</v>
      </c>
      <c r="D21" s="4">
        <v>486000</v>
      </c>
      <c r="E21" s="4">
        <v>392000</v>
      </c>
      <c r="F21" s="4" t="s">
        <v>21</v>
      </c>
      <c r="G21" s="4" t="s">
        <v>21</v>
      </c>
      <c r="H21" s="4" t="s">
        <v>21</v>
      </c>
      <c r="I21" s="3"/>
    </row>
    <row r="22" spans="1:9" x14ac:dyDescent="0.2">
      <c r="A22" s="3" t="s">
        <v>28</v>
      </c>
      <c r="B22" s="4">
        <v>264000</v>
      </c>
      <c r="C22" s="4">
        <v>255000</v>
      </c>
      <c r="D22" s="4">
        <v>234000</v>
      </c>
      <c r="E22" s="4">
        <v>168000</v>
      </c>
      <c r="F22" s="4" t="s">
        <v>21</v>
      </c>
      <c r="G22" s="4" t="s">
        <v>21</v>
      </c>
      <c r="H22" s="4" t="s">
        <v>21</v>
      </c>
      <c r="I22" s="3"/>
    </row>
    <row r="23" spans="1:9" x14ac:dyDescent="0.2">
      <c r="A23" s="3" t="s">
        <v>29</v>
      </c>
      <c r="B23" s="4">
        <v>200000</v>
      </c>
      <c r="C23" s="4">
        <v>302000</v>
      </c>
      <c r="D23" s="4">
        <v>311000</v>
      </c>
      <c r="E23" s="4">
        <v>271000</v>
      </c>
      <c r="F23" s="4" t="s">
        <v>21</v>
      </c>
      <c r="G23" s="4" t="s">
        <v>21</v>
      </c>
      <c r="H23" s="4" t="s">
        <v>21</v>
      </c>
      <c r="I23" s="3"/>
    </row>
    <row r="24" spans="1:9" x14ac:dyDescent="0.2">
      <c r="A24" s="3" t="s">
        <v>30</v>
      </c>
      <c r="B24" s="4">
        <v>288000</v>
      </c>
      <c r="C24" s="4">
        <v>279000</v>
      </c>
      <c r="D24" s="4">
        <v>239000</v>
      </c>
      <c r="E24" s="4">
        <v>220000</v>
      </c>
      <c r="F24" s="4" t="s">
        <v>21</v>
      </c>
      <c r="G24" s="4" t="s">
        <v>21</v>
      </c>
      <c r="H24" s="4" t="s">
        <v>21</v>
      </c>
      <c r="I24" s="3"/>
    </row>
    <row r="25" spans="1:9" x14ac:dyDescent="0.2">
      <c r="A25" s="3" t="s">
        <v>31</v>
      </c>
      <c r="B25" s="4">
        <v>1385000</v>
      </c>
      <c r="C25" s="4">
        <v>1322000</v>
      </c>
      <c r="D25" s="4">
        <v>1270000</v>
      </c>
      <c r="E25" s="4">
        <v>1051000</v>
      </c>
      <c r="F25" s="4" t="s">
        <v>21</v>
      </c>
      <c r="G25" s="4" t="s">
        <v>21</v>
      </c>
      <c r="H25" s="4" t="s">
        <v>21</v>
      </c>
      <c r="I25" s="3"/>
    </row>
    <row r="26" spans="1:9" x14ac:dyDescent="0.2">
      <c r="A26" s="3" t="s">
        <v>32</v>
      </c>
      <c r="B26" s="4" t="s">
        <v>21</v>
      </c>
      <c r="C26" s="4">
        <v>248000</v>
      </c>
      <c r="D26" s="4">
        <v>278000</v>
      </c>
      <c r="E26" s="4">
        <v>579000</v>
      </c>
      <c r="F26" s="4" t="s">
        <v>21</v>
      </c>
      <c r="G26" s="4" t="s">
        <v>21</v>
      </c>
      <c r="H26" s="4" t="s">
        <v>21</v>
      </c>
      <c r="I26" s="3"/>
    </row>
    <row r="27" spans="1:9" x14ac:dyDescent="0.2">
      <c r="A27" s="3" t="s">
        <v>33</v>
      </c>
      <c r="B27" s="4">
        <v>522000</v>
      </c>
      <c r="C27" s="4">
        <v>687000</v>
      </c>
      <c r="D27" s="4">
        <v>372000</v>
      </c>
      <c r="E27" s="4" t="s">
        <v>21</v>
      </c>
      <c r="F27" s="4" t="s">
        <v>21</v>
      </c>
      <c r="G27" s="4" t="s">
        <v>21</v>
      </c>
      <c r="H27" s="4" t="s">
        <v>21</v>
      </c>
      <c r="I27" s="3"/>
    </row>
    <row r="28" spans="1:9" x14ac:dyDescent="0.2">
      <c r="A28" s="3" t="s">
        <v>34</v>
      </c>
      <c r="B28" s="4">
        <v>390000</v>
      </c>
      <c r="C28" s="4">
        <v>412000</v>
      </c>
      <c r="D28" s="4">
        <v>483000</v>
      </c>
      <c r="E28" s="4" t="s">
        <v>21</v>
      </c>
      <c r="F28" s="4" t="s">
        <v>21</v>
      </c>
      <c r="G28" s="4" t="s">
        <v>21</v>
      </c>
      <c r="H28" s="4" t="s">
        <v>21</v>
      </c>
      <c r="I28" s="3"/>
    </row>
    <row r="29" spans="1:9" x14ac:dyDescent="0.2">
      <c r="A29" s="3" t="s">
        <v>34</v>
      </c>
      <c r="B29" s="4">
        <v>912000</v>
      </c>
      <c r="C29" s="4">
        <v>1099000</v>
      </c>
      <c r="D29" s="4">
        <v>855000</v>
      </c>
      <c r="E29" s="4" t="s">
        <v>21</v>
      </c>
      <c r="F29" s="4" t="s">
        <v>21</v>
      </c>
      <c r="G29" s="4" t="s">
        <v>21</v>
      </c>
      <c r="H29" s="4" t="s">
        <v>21</v>
      </c>
      <c r="I29" s="3"/>
    </row>
    <row r="30" spans="1:9" x14ac:dyDescent="0.2">
      <c r="A30" s="3" t="s">
        <v>34</v>
      </c>
      <c r="B30" s="4" t="s">
        <v>21</v>
      </c>
      <c r="C30" s="4" t="s">
        <v>21</v>
      </c>
      <c r="D30" s="4" t="s">
        <v>21</v>
      </c>
      <c r="E30" s="4">
        <v>619000</v>
      </c>
      <c r="F30" s="4" t="s">
        <v>21</v>
      </c>
      <c r="G30" s="4" t="s">
        <v>21</v>
      </c>
      <c r="H30" s="4" t="s">
        <v>21</v>
      </c>
      <c r="I30" s="3"/>
    </row>
    <row r="31" spans="1:9" x14ac:dyDescent="0.2">
      <c r="A31" s="3" t="s">
        <v>35</v>
      </c>
      <c r="B31" s="4">
        <v>8269000</v>
      </c>
      <c r="C31" s="4">
        <v>10238000</v>
      </c>
      <c r="D31" s="4">
        <v>8891000</v>
      </c>
      <c r="E31" s="4">
        <v>9695000</v>
      </c>
      <c r="F31" s="4" t="s">
        <v>21</v>
      </c>
      <c r="G31" s="4" t="s">
        <v>21</v>
      </c>
      <c r="H31" s="4" t="s">
        <v>21</v>
      </c>
      <c r="I31" s="3"/>
    </row>
    <row r="32" spans="1:9" x14ac:dyDescent="0.2">
      <c r="A32" s="3" t="s">
        <v>36</v>
      </c>
      <c r="B32" s="4">
        <v>1975000</v>
      </c>
      <c r="C32" s="4">
        <v>1801000</v>
      </c>
      <c r="D32" s="4">
        <v>5537000</v>
      </c>
      <c r="E32" s="4">
        <v>4915000</v>
      </c>
      <c r="F32" s="4" t="s">
        <v>21</v>
      </c>
      <c r="G32" s="4" t="s">
        <v>21</v>
      </c>
      <c r="H32" s="4" t="s">
        <v>21</v>
      </c>
      <c r="I32" s="3"/>
    </row>
    <row r="33" spans="1:9" x14ac:dyDescent="0.2">
      <c r="A33" s="3" t="s">
        <v>37</v>
      </c>
      <c r="B33" s="4">
        <v>438000</v>
      </c>
      <c r="C33" s="4">
        <v>458000</v>
      </c>
      <c r="D33" s="4">
        <v>121000</v>
      </c>
      <c r="E33" s="4">
        <v>112000</v>
      </c>
      <c r="F33" s="4" t="s">
        <v>21</v>
      </c>
      <c r="G33" s="4" t="s">
        <v>21</v>
      </c>
      <c r="H33" s="4" t="s">
        <v>21</v>
      </c>
      <c r="I33" s="3"/>
    </row>
    <row r="34" spans="1:9" x14ac:dyDescent="0.2">
      <c r="A34" s="3" t="s">
        <v>38</v>
      </c>
      <c r="B34" s="4">
        <v>5504000</v>
      </c>
      <c r="C34" s="4">
        <v>5470000</v>
      </c>
      <c r="D34" s="4">
        <v>4175000</v>
      </c>
      <c r="E34" s="4">
        <v>4324000</v>
      </c>
      <c r="F34" s="4" t="s">
        <v>21</v>
      </c>
      <c r="G34" s="4" t="s">
        <v>21</v>
      </c>
      <c r="H34" s="4" t="s">
        <v>21</v>
      </c>
      <c r="I34" s="3"/>
    </row>
    <row r="35" spans="1:9" x14ac:dyDescent="0.2">
      <c r="A35" s="3" t="s">
        <v>39</v>
      </c>
      <c r="B35" s="4">
        <v>14688000</v>
      </c>
      <c r="C35" s="4">
        <v>13848000</v>
      </c>
      <c r="D35" s="4">
        <v>12286000</v>
      </c>
      <c r="E35" s="4">
        <v>12571000</v>
      </c>
      <c r="F35" s="4" t="s">
        <v>21</v>
      </c>
      <c r="G35" s="4" t="s">
        <v>21</v>
      </c>
      <c r="H35" s="4" t="s">
        <v>21</v>
      </c>
      <c r="I35" s="3"/>
    </row>
    <row r="36" spans="1:9" x14ac:dyDescent="0.2">
      <c r="A36" s="3" t="s">
        <v>40</v>
      </c>
      <c r="B36" s="4">
        <v>1206000</v>
      </c>
      <c r="C36" s="4">
        <v>1322000</v>
      </c>
      <c r="D36" s="4">
        <v>1084000</v>
      </c>
      <c r="E36" s="4">
        <v>1270000</v>
      </c>
      <c r="F36" s="4" t="s">
        <v>21</v>
      </c>
      <c r="G36" s="4" t="s">
        <v>21</v>
      </c>
      <c r="H36" s="4" t="s">
        <v>21</v>
      </c>
      <c r="I36" s="3"/>
    </row>
    <row r="37" spans="1:9" x14ac:dyDescent="0.2">
      <c r="A37" s="3" t="s">
        <v>41</v>
      </c>
      <c r="B37" s="4">
        <v>21836000</v>
      </c>
      <c r="C37" s="4">
        <v>21098000</v>
      </c>
      <c r="D37" s="4">
        <v>17666000</v>
      </c>
      <c r="E37" s="4">
        <v>18277000</v>
      </c>
      <c r="F37" s="4" t="s">
        <v>21</v>
      </c>
      <c r="G37" s="4" t="s">
        <v>21</v>
      </c>
      <c r="H37" s="4" t="s">
        <v>21</v>
      </c>
      <c r="I37" s="3"/>
    </row>
    <row r="38" spans="1:9" x14ac:dyDescent="0.2">
      <c r="A38" s="3" t="s">
        <v>42</v>
      </c>
      <c r="B38" s="4">
        <v>9188000</v>
      </c>
      <c r="C38" s="4">
        <v>8332000</v>
      </c>
      <c r="D38" s="4">
        <v>7865000</v>
      </c>
      <c r="E38" s="4">
        <v>7652000</v>
      </c>
      <c r="F38" s="4" t="s">
        <v>21</v>
      </c>
      <c r="G38" s="4" t="s">
        <v>21</v>
      </c>
      <c r="H38" s="4" t="s">
        <v>21</v>
      </c>
      <c r="I38" s="3"/>
    </row>
    <row r="39" spans="1:9" x14ac:dyDescent="0.2">
      <c r="A39" s="3" t="s">
        <v>43</v>
      </c>
      <c r="B39" s="4">
        <v>12648000</v>
      </c>
      <c r="C39" s="4">
        <v>12766000</v>
      </c>
      <c r="D39" s="4">
        <v>9801000</v>
      </c>
      <c r="E39" s="4">
        <v>10625000</v>
      </c>
      <c r="F39" s="4" t="s">
        <v>21</v>
      </c>
      <c r="G39" s="4" t="s">
        <v>21</v>
      </c>
      <c r="H39" s="4" t="s">
        <v>21</v>
      </c>
      <c r="I39" s="3"/>
    </row>
    <row r="40" spans="1:9" x14ac:dyDescent="0.2">
      <c r="A40" s="3" t="s">
        <v>44</v>
      </c>
      <c r="B40" s="4">
        <v>1380000</v>
      </c>
      <c r="C40" s="4">
        <v>1150000</v>
      </c>
      <c r="D40" s="4">
        <v>1002000</v>
      </c>
      <c r="E40" s="4" t="s">
        <v>21</v>
      </c>
      <c r="F40" s="4" t="s">
        <v>21</v>
      </c>
      <c r="G40" s="4" t="s">
        <v>21</v>
      </c>
      <c r="H40" s="4" t="s">
        <v>21</v>
      </c>
      <c r="I40" s="3"/>
    </row>
    <row r="41" spans="1:9" x14ac:dyDescent="0.2">
      <c r="A41" s="3" t="s">
        <v>45</v>
      </c>
      <c r="B41" s="4">
        <v>706000</v>
      </c>
      <c r="C41" s="4">
        <v>497000</v>
      </c>
      <c r="D41" s="4">
        <v>540000</v>
      </c>
      <c r="E41" s="4" t="s">
        <v>21</v>
      </c>
      <c r="F41" s="4" t="s">
        <v>21</v>
      </c>
      <c r="G41" s="4" t="s">
        <v>21</v>
      </c>
      <c r="H41" s="4" t="s">
        <v>21</v>
      </c>
      <c r="I41" s="3"/>
    </row>
    <row r="42" spans="1:9" x14ac:dyDescent="0.2">
      <c r="A42" s="3" t="s">
        <v>46</v>
      </c>
      <c r="B42" s="4" t="s">
        <v>21</v>
      </c>
      <c r="C42" s="4" t="s">
        <v>21</v>
      </c>
      <c r="D42" s="4" t="s">
        <v>21</v>
      </c>
      <c r="E42" s="4">
        <v>1496000</v>
      </c>
      <c r="F42" s="4" t="s">
        <v>21</v>
      </c>
      <c r="G42" s="4" t="s">
        <v>21</v>
      </c>
      <c r="H42" s="4" t="s">
        <v>21</v>
      </c>
      <c r="I42" s="3"/>
    </row>
    <row r="43" spans="1:9" x14ac:dyDescent="0.2">
      <c r="A43" s="3" t="s">
        <v>32</v>
      </c>
      <c r="B43" s="4">
        <v>2056000</v>
      </c>
      <c r="C43" s="4">
        <v>1889000</v>
      </c>
      <c r="D43" s="4">
        <v>2234000</v>
      </c>
      <c r="E43" s="4">
        <v>2343000</v>
      </c>
      <c r="F43" s="4" t="s">
        <v>21</v>
      </c>
      <c r="G43" s="4" t="s">
        <v>21</v>
      </c>
      <c r="H43" s="4" t="s">
        <v>21</v>
      </c>
      <c r="I43" s="3"/>
    </row>
    <row r="44" spans="1:9" x14ac:dyDescent="0.2">
      <c r="A44" s="3" t="s">
        <v>33</v>
      </c>
      <c r="B44" s="4">
        <v>473000</v>
      </c>
      <c r="C44" s="4">
        <v>847000</v>
      </c>
      <c r="D44" s="4">
        <v>90000</v>
      </c>
      <c r="E44" s="4" t="s">
        <v>21</v>
      </c>
      <c r="F44" s="4" t="s">
        <v>21</v>
      </c>
      <c r="G44" s="4" t="s">
        <v>21</v>
      </c>
      <c r="H44" s="4" t="s">
        <v>21</v>
      </c>
      <c r="I44" s="3"/>
    </row>
    <row r="45" spans="1:9" x14ac:dyDescent="0.2">
      <c r="A45" s="3" t="s">
        <v>47</v>
      </c>
      <c r="B45" s="4">
        <v>246000</v>
      </c>
      <c r="C45" s="4">
        <v>445000</v>
      </c>
      <c r="D45" s="4" t="s">
        <v>21</v>
      </c>
      <c r="E45" s="4" t="s">
        <v>21</v>
      </c>
      <c r="F45" s="4" t="s">
        <v>21</v>
      </c>
      <c r="G45" s="4" t="s">
        <v>21</v>
      </c>
      <c r="H45" s="4" t="s">
        <v>21</v>
      </c>
      <c r="I45" s="3"/>
    </row>
    <row r="46" spans="1:9" x14ac:dyDescent="0.2">
      <c r="A46" s="3" t="s">
        <v>48</v>
      </c>
      <c r="B46" s="4">
        <v>774000</v>
      </c>
      <c r="C46" s="4">
        <v>430000</v>
      </c>
      <c r="D46" s="4">
        <v>383000</v>
      </c>
      <c r="E46" s="4" t="s">
        <v>21</v>
      </c>
      <c r="F46" s="4" t="s">
        <v>21</v>
      </c>
      <c r="G46" s="4" t="s">
        <v>21</v>
      </c>
      <c r="H46" s="4" t="s">
        <v>21</v>
      </c>
      <c r="I46" s="3"/>
    </row>
    <row r="47" spans="1:9" x14ac:dyDescent="0.2">
      <c r="A47" s="3" t="s">
        <v>49</v>
      </c>
      <c r="B47" s="4">
        <v>1493000</v>
      </c>
      <c r="C47" s="4">
        <v>1722000</v>
      </c>
      <c r="D47" s="4">
        <v>473000</v>
      </c>
      <c r="E47" s="4" t="s">
        <v>21</v>
      </c>
      <c r="F47" s="4" t="s">
        <v>21</v>
      </c>
      <c r="G47" s="4" t="s">
        <v>21</v>
      </c>
      <c r="H47" s="4" t="s">
        <v>21</v>
      </c>
      <c r="I47" s="3"/>
    </row>
    <row r="48" spans="1:9" x14ac:dyDescent="0.2">
      <c r="A48" s="3" t="s">
        <v>49</v>
      </c>
      <c r="B48" s="4" t="s">
        <v>21</v>
      </c>
      <c r="C48" s="4" t="s">
        <v>21</v>
      </c>
      <c r="D48" s="4" t="s">
        <v>21</v>
      </c>
      <c r="E48" s="4">
        <v>301000</v>
      </c>
      <c r="F48" s="4" t="s">
        <v>21</v>
      </c>
      <c r="G48" s="4" t="s">
        <v>21</v>
      </c>
      <c r="H48" s="4" t="s">
        <v>21</v>
      </c>
      <c r="I48" s="3"/>
    </row>
    <row r="49" spans="1:9" x14ac:dyDescent="0.2">
      <c r="A49" s="3" t="s">
        <v>50</v>
      </c>
      <c r="B49" s="4">
        <v>28527000</v>
      </c>
      <c r="C49" s="4">
        <v>30063000</v>
      </c>
      <c r="D49" s="4">
        <v>28478000</v>
      </c>
      <c r="E49" s="4">
        <v>29375000</v>
      </c>
      <c r="F49" s="4">
        <v>27848000</v>
      </c>
      <c r="G49" s="4">
        <v>25833000</v>
      </c>
      <c r="H49" s="4">
        <v>21295000</v>
      </c>
      <c r="I49" s="3"/>
    </row>
    <row r="50" spans="1:9" x14ac:dyDescent="0.2">
      <c r="A50" s="3" t="s">
        <v>51</v>
      </c>
      <c r="B50" s="4" t="s">
        <v>21</v>
      </c>
      <c r="C50" s="4">
        <v>36000</v>
      </c>
      <c r="D50" s="4">
        <v>21000</v>
      </c>
      <c r="E50" s="4">
        <v>76000</v>
      </c>
      <c r="F50" s="4" t="s">
        <v>21</v>
      </c>
      <c r="G50" s="4" t="s">
        <v>21</v>
      </c>
      <c r="H50" s="4" t="s">
        <v>21</v>
      </c>
      <c r="I50" s="3"/>
    </row>
    <row r="51" spans="1:9" x14ac:dyDescent="0.2">
      <c r="A51" s="30" t="s">
        <v>52</v>
      </c>
      <c r="B51" s="4">
        <v>572000</v>
      </c>
      <c r="C51" s="4" t="s">
        <v>21</v>
      </c>
      <c r="D51" s="4" t="s">
        <v>21</v>
      </c>
      <c r="E51" s="4" t="s">
        <v>21</v>
      </c>
      <c r="F51" s="4" t="s">
        <v>21</v>
      </c>
      <c r="G51" s="4" t="s">
        <v>21</v>
      </c>
      <c r="H51" s="4" t="s">
        <v>21</v>
      </c>
      <c r="I51" s="3"/>
    </row>
    <row r="52" spans="1:9" x14ac:dyDescent="0.2">
      <c r="A52" s="3" t="s">
        <v>53</v>
      </c>
      <c r="B52" s="4">
        <v>934000</v>
      </c>
      <c r="C52" s="4">
        <v>997000</v>
      </c>
      <c r="D52" s="4">
        <v>771000</v>
      </c>
      <c r="E52" s="4">
        <v>779000</v>
      </c>
      <c r="F52" s="4" t="s">
        <v>21</v>
      </c>
      <c r="G52" s="4" t="s">
        <v>21</v>
      </c>
      <c r="H52" s="4" t="s">
        <v>21</v>
      </c>
      <c r="I52" s="3"/>
    </row>
    <row r="53" spans="1:9" x14ac:dyDescent="0.2">
      <c r="A53" s="3" t="s">
        <v>54</v>
      </c>
      <c r="B53" s="4">
        <v>491000</v>
      </c>
      <c r="C53" s="4">
        <v>562000</v>
      </c>
      <c r="D53" s="4">
        <v>445000</v>
      </c>
      <c r="E53" s="4">
        <v>460000</v>
      </c>
      <c r="F53" s="4" t="s">
        <v>21</v>
      </c>
      <c r="G53" s="4" t="s">
        <v>21</v>
      </c>
      <c r="H53" s="4" t="s">
        <v>21</v>
      </c>
      <c r="I53" s="3"/>
    </row>
    <row r="54" spans="1:9" x14ac:dyDescent="0.2">
      <c r="A54" s="3" t="s">
        <v>55</v>
      </c>
      <c r="B54" s="4">
        <v>53000</v>
      </c>
      <c r="C54" s="4">
        <v>106000</v>
      </c>
      <c r="D54" s="4">
        <v>139000</v>
      </c>
      <c r="E54" s="4">
        <v>282000</v>
      </c>
      <c r="F54" s="4" t="s">
        <v>21</v>
      </c>
      <c r="G54" s="4" t="s">
        <v>21</v>
      </c>
      <c r="H54" s="4" t="s">
        <v>21</v>
      </c>
      <c r="I54" s="3"/>
    </row>
    <row r="55" spans="1:9" x14ac:dyDescent="0.2">
      <c r="A55" s="3" t="s">
        <v>56</v>
      </c>
      <c r="B55" s="4">
        <v>238000</v>
      </c>
      <c r="C55" s="4" t="s">
        <v>21</v>
      </c>
      <c r="D55" s="4" t="s">
        <v>21</v>
      </c>
      <c r="E55" s="4" t="s">
        <v>21</v>
      </c>
      <c r="F55" s="4" t="s">
        <v>21</v>
      </c>
      <c r="G55" s="4" t="s">
        <v>21</v>
      </c>
      <c r="H55" s="4" t="s">
        <v>21</v>
      </c>
      <c r="I55" s="3"/>
    </row>
    <row r="56" spans="1:9" x14ac:dyDescent="0.2">
      <c r="A56" s="3" t="s">
        <v>33</v>
      </c>
      <c r="B56" s="4">
        <v>55000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3"/>
    </row>
    <row r="57" spans="1:9" x14ac:dyDescent="0.2">
      <c r="A57" s="3" t="s">
        <v>57</v>
      </c>
      <c r="B57" s="4">
        <v>471000</v>
      </c>
      <c r="C57" s="4" t="s">
        <v>21</v>
      </c>
      <c r="D57" s="4" t="s">
        <v>21</v>
      </c>
      <c r="E57" s="4" t="s">
        <v>21</v>
      </c>
      <c r="F57" s="4" t="s">
        <v>21</v>
      </c>
      <c r="G57" s="4" t="s">
        <v>21</v>
      </c>
      <c r="H57" s="4" t="s">
        <v>21</v>
      </c>
      <c r="I57" s="3"/>
    </row>
    <row r="58" spans="1:9" x14ac:dyDescent="0.2">
      <c r="A58" s="3" t="s">
        <v>58</v>
      </c>
      <c r="B58" s="4" t="s">
        <v>21</v>
      </c>
      <c r="C58" s="4">
        <v>623000</v>
      </c>
      <c r="D58" s="4">
        <v>370000</v>
      </c>
      <c r="E58" s="4">
        <v>359000</v>
      </c>
      <c r="F58" s="4" t="s">
        <v>21</v>
      </c>
      <c r="G58" s="4" t="s">
        <v>21</v>
      </c>
      <c r="H58" s="4" t="s">
        <v>21</v>
      </c>
      <c r="I58" s="3"/>
    </row>
    <row r="59" spans="1:9" x14ac:dyDescent="0.2">
      <c r="A59" s="3" t="s">
        <v>58</v>
      </c>
      <c r="B59" s="4">
        <v>1308000</v>
      </c>
      <c r="C59" s="4">
        <v>1291000</v>
      </c>
      <c r="D59" s="4">
        <v>954000</v>
      </c>
      <c r="E59" s="4">
        <v>1101000</v>
      </c>
      <c r="F59" s="4" t="s">
        <v>21</v>
      </c>
      <c r="G59" s="4" t="s">
        <v>21</v>
      </c>
      <c r="H59" s="4" t="s">
        <v>21</v>
      </c>
      <c r="I59" s="3"/>
    </row>
    <row r="60" spans="1:9" x14ac:dyDescent="0.2">
      <c r="A60" s="3" t="s">
        <v>59</v>
      </c>
      <c r="B60" s="4">
        <v>2814000</v>
      </c>
      <c r="C60" s="4">
        <v>2324000</v>
      </c>
      <c r="D60" s="4">
        <v>1746000</v>
      </c>
      <c r="E60" s="4">
        <v>1956000</v>
      </c>
      <c r="F60" s="4" t="s">
        <v>21</v>
      </c>
      <c r="G60" s="4" t="s">
        <v>21</v>
      </c>
      <c r="H60" s="4" t="s">
        <v>21</v>
      </c>
      <c r="I60" s="3"/>
    </row>
    <row r="61" spans="1:9" x14ac:dyDescent="0.2">
      <c r="A61" s="3" t="s">
        <v>60</v>
      </c>
      <c r="B61" s="4">
        <v>3561000</v>
      </c>
      <c r="C61" s="4">
        <v>2829000</v>
      </c>
      <c r="D61" s="4">
        <v>2817000</v>
      </c>
      <c r="E61" s="4">
        <v>2653000</v>
      </c>
      <c r="F61" s="4" t="s">
        <v>21</v>
      </c>
      <c r="G61" s="4" t="s">
        <v>21</v>
      </c>
      <c r="H61" s="4" t="s">
        <v>21</v>
      </c>
      <c r="I61" s="3"/>
    </row>
    <row r="62" spans="1:9" x14ac:dyDescent="0.2">
      <c r="A62" s="3" t="s">
        <v>61</v>
      </c>
      <c r="B62" s="4">
        <v>45000</v>
      </c>
      <c r="C62" s="4">
        <v>45000</v>
      </c>
      <c r="D62" s="4">
        <v>45000</v>
      </c>
      <c r="E62" s="4">
        <v>45000</v>
      </c>
      <c r="F62" s="4" t="s">
        <v>21</v>
      </c>
      <c r="G62" s="4" t="s">
        <v>21</v>
      </c>
      <c r="H62" s="4" t="s">
        <v>21</v>
      </c>
      <c r="I62" s="3"/>
    </row>
    <row r="63" spans="1:9" x14ac:dyDescent="0.2">
      <c r="A63" s="3" t="s">
        <v>62</v>
      </c>
      <c r="B63" s="4">
        <v>375000</v>
      </c>
      <c r="C63" s="4">
        <v>389000</v>
      </c>
      <c r="D63" s="4">
        <v>431000</v>
      </c>
      <c r="E63" s="4">
        <v>760000</v>
      </c>
      <c r="F63" s="4" t="s">
        <v>21</v>
      </c>
      <c r="G63" s="4" t="s">
        <v>21</v>
      </c>
      <c r="H63" s="4" t="s">
        <v>21</v>
      </c>
      <c r="I63" s="3"/>
    </row>
    <row r="64" spans="1:9" x14ac:dyDescent="0.2">
      <c r="A64" s="30" t="s">
        <v>63</v>
      </c>
      <c r="B64" s="4">
        <v>3981000</v>
      </c>
      <c r="C64" s="4">
        <v>3263000</v>
      </c>
      <c r="D64" s="4">
        <v>3293000</v>
      </c>
      <c r="E64" s="4">
        <v>3458000</v>
      </c>
      <c r="F64" s="4" t="s">
        <v>21</v>
      </c>
      <c r="G64" s="4" t="s">
        <v>21</v>
      </c>
      <c r="H64" s="4" t="s">
        <v>21</v>
      </c>
      <c r="I64" s="3"/>
    </row>
    <row r="65" spans="1:9" x14ac:dyDescent="0.2">
      <c r="A65" s="3" t="s">
        <v>64</v>
      </c>
      <c r="B65" s="4">
        <v>91000</v>
      </c>
      <c r="C65" s="4">
        <v>36000</v>
      </c>
      <c r="D65" s="4">
        <v>21000</v>
      </c>
      <c r="E65" s="4">
        <v>76000</v>
      </c>
      <c r="F65" s="4" t="s">
        <v>21</v>
      </c>
      <c r="G65" s="4" t="s">
        <v>21</v>
      </c>
      <c r="H65" s="4" t="s">
        <v>21</v>
      </c>
      <c r="I65" s="3"/>
    </row>
    <row r="66" spans="1:9" x14ac:dyDescent="0.2">
      <c r="A66" s="3" t="s">
        <v>65</v>
      </c>
      <c r="B66" s="4">
        <v>3890000</v>
      </c>
      <c r="C66" s="4">
        <v>3227000</v>
      </c>
      <c r="D66" s="4">
        <v>3272000</v>
      </c>
      <c r="E66" s="4">
        <v>3382000</v>
      </c>
      <c r="F66" s="4">
        <v>2364000</v>
      </c>
      <c r="G66" s="4">
        <v>2262000</v>
      </c>
      <c r="H66" s="4">
        <v>1930000</v>
      </c>
      <c r="I66" s="3"/>
    </row>
    <row r="67" spans="1:9" x14ac:dyDescent="0.2">
      <c r="A67" s="3" t="s">
        <v>66</v>
      </c>
      <c r="B67" s="4">
        <v>718000</v>
      </c>
      <c r="C67" s="4">
        <v>814000</v>
      </c>
      <c r="D67" s="4">
        <v>766000</v>
      </c>
      <c r="E67" s="4">
        <v>930000</v>
      </c>
      <c r="F67" s="4" t="s">
        <v>21</v>
      </c>
      <c r="G67" s="4" t="s">
        <v>21</v>
      </c>
      <c r="H67" s="4" t="s">
        <v>21</v>
      </c>
      <c r="I67" s="3"/>
    </row>
    <row r="68" spans="1:9" x14ac:dyDescent="0.2">
      <c r="A68" s="3" t="s">
        <v>56</v>
      </c>
      <c r="B68" s="4">
        <v>440000</v>
      </c>
      <c r="C68" s="4">
        <v>681000</v>
      </c>
      <c r="D68" s="4">
        <v>690000</v>
      </c>
      <c r="E68" s="4">
        <v>671000</v>
      </c>
      <c r="F68" s="4" t="s">
        <v>21</v>
      </c>
      <c r="G68" s="4" t="s">
        <v>21</v>
      </c>
      <c r="H68" s="4" t="s">
        <v>21</v>
      </c>
      <c r="I68" s="3"/>
    </row>
    <row r="69" spans="1:9" x14ac:dyDescent="0.2">
      <c r="A69" s="3" t="s">
        <v>33</v>
      </c>
      <c r="B69" s="4">
        <v>88000</v>
      </c>
      <c r="C69" s="4" t="s">
        <v>21</v>
      </c>
      <c r="D69" s="4" t="s">
        <v>21</v>
      </c>
      <c r="E69" s="4" t="s">
        <v>21</v>
      </c>
      <c r="F69" s="4" t="s">
        <v>21</v>
      </c>
      <c r="G69" s="4" t="s">
        <v>21</v>
      </c>
      <c r="H69" s="4" t="s">
        <v>21</v>
      </c>
      <c r="I69" s="3"/>
    </row>
    <row r="70" spans="1:9" x14ac:dyDescent="0.2">
      <c r="A70" s="3" t="s">
        <v>67</v>
      </c>
      <c r="B70" s="4">
        <v>672000</v>
      </c>
      <c r="C70" s="4" t="s">
        <v>21</v>
      </c>
      <c r="D70" s="4" t="s">
        <v>21</v>
      </c>
      <c r="E70" s="4" t="s">
        <v>21</v>
      </c>
      <c r="F70" s="4" t="s">
        <v>21</v>
      </c>
      <c r="G70" s="4" t="s">
        <v>21</v>
      </c>
      <c r="H70" s="4" t="s">
        <v>21</v>
      </c>
      <c r="I70" s="3"/>
    </row>
    <row r="71" spans="1:9" x14ac:dyDescent="0.2">
      <c r="A71" s="3" t="s">
        <v>68</v>
      </c>
      <c r="B71" s="4">
        <v>1042000</v>
      </c>
      <c r="C71" s="4">
        <v>1365000</v>
      </c>
      <c r="D71" s="4">
        <v>793000</v>
      </c>
      <c r="E71" s="4">
        <v>903000</v>
      </c>
      <c r="F71" s="4" t="s">
        <v>21</v>
      </c>
      <c r="G71" s="4" t="s">
        <v>21</v>
      </c>
      <c r="H71" s="4" t="s">
        <v>21</v>
      </c>
      <c r="I71" s="3"/>
    </row>
    <row r="72" spans="1:9" x14ac:dyDescent="0.2">
      <c r="A72" s="3" t="s">
        <v>69</v>
      </c>
      <c r="B72" s="4">
        <v>2242000</v>
      </c>
      <c r="C72" s="4">
        <v>2046000</v>
      </c>
      <c r="D72" s="4">
        <v>1483000</v>
      </c>
      <c r="E72" s="4">
        <v>1574000</v>
      </c>
      <c r="F72" s="4" t="s">
        <v>21</v>
      </c>
      <c r="G72" s="4" t="s">
        <v>21</v>
      </c>
      <c r="H72" s="4" t="s">
        <v>21</v>
      </c>
      <c r="I72" s="3"/>
    </row>
    <row r="73" spans="1:9" x14ac:dyDescent="0.2">
      <c r="A73" s="3" t="s">
        <v>70</v>
      </c>
      <c r="B73" s="4">
        <v>9664000</v>
      </c>
      <c r="C73" s="4">
        <v>8411000</v>
      </c>
      <c r="D73" s="4">
        <v>7267000</v>
      </c>
      <c r="E73" s="4">
        <v>7842000</v>
      </c>
      <c r="F73" s="4" t="s">
        <v>21</v>
      </c>
      <c r="G73" s="4" t="s">
        <v>21</v>
      </c>
      <c r="H73" s="4" t="s">
        <v>21</v>
      </c>
      <c r="I73" s="3"/>
    </row>
    <row r="74" spans="1:9" x14ac:dyDescent="0.2">
      <c r="A74" s="3" t="s">
        <v>71</v>
      </c>
      <c r="B74" s="4">
        <v>2300000</v>
      </c>
      <c r="C74" s="4">
        <v>2300000</v>
      </c>
      <c r="D74" s="4" t="s">
        <v>21</v>
      </c>
      <c r="E74" s="4" t="s">
        <v>21</v>
      </c>
      <c r="F74" s="4" t="s">
        <v>21</v>
      </c>
      <c r="G74" s="4" t="s">
        <v>21</v>
      </c>
      <c r="H74" s="4" t="s">
        <v>21</v>
      </c>
      <c r="I74" s="3"/>
    </row>
    <row r="75" spans="1:9" x14ac:dyDescent="0.2">
      <c r="A75" s="3" t="s">
        <v>72</v>
      </c>
      <c r="B75" s="4">
        <v>840000</v>
      </c>
      <c r="C75" s="4">
        <v>836000</v>
      </c>
      <c r="D75" s="4">
        <v>831000</v>
      </c>
      <c r="E75" s="4">
        <v>825000</v>
      </c>
      <c r="F75" s="4" t="s">
        <v>21</v>
      </c>
      <c r="G75" s="4" t="s">
        <v>21</v>
      </c>
      <c r="H75" s="4" t="s">
        <v>21</v>
      </c>
      <c r="I75" s="3"/>
    </row>
    <row r="76" spans="1:9" x14ac:dyDescent="0.2">
      <c r="A76" s="3" t="s">
        <v>73</v>
      </c>
      <c r="B76" s="4">
        <v>13352000</v>
      </c>
      <c r="C76" s="4">
        <v>13456000</v>
      </c>
      <c r="D76" s="4">
        <v>13066000</v>
      </c>
      <c r="E76" s="4">
        <v>13146000</v>
      </c>
      <c r="F76" s="4" t="s">
        <v>21</v>
      </c>
      <c r="G76" s="4" t="s">
        <v>21</v>
      </c>
      <c r="H76" s="4" t="s">
        <v>21</v>
      </c>
      <c r="I76" s="3"/>
    </row>
    <row r="77" spans="1:9" x14ac:dyDescent="0.2">
      <c r="A77" s="3" t="s">
        <v>74</v>
      </c>
      <c r="B77" s="4">
        <v>13832000</v>
      </c>
      <c r="C77" s="4">
        <v>13021000</v>
      </c>
      <c r="D77" s="4">
        <v>11320000</v>
      </c>
      <c r="E77" s="4">
        <v>9932000</v>
      </c>
      <c r="F77" s="4" t="s">
        <v>21</v>
      </c>
      <c r="G77" s="4" t="s">
        <v>21</v>
      </c>
      <c r="H77" s="4" t="s">
        <v>21</v>
      </c>
      <c r="I77" s="3"/>
    </row>
    <row r="78" spans="1:9" x14ac:dyDescent="0.2">
      <c r="A78" s="3" t="s">
        <v>75</v>
      </c>
      <c r="B78" s="4">
        <v>9725000</v>
      </c>
      <c r="C78" s="4">
        <v>6727000</v>
      </c>
      <c r="D78" s="4">
        <v>4099000</v>
      </c>
      <c r="E78" s="4">
        <v>2773000</v>
      </c>
      <c r="F78" s="4" t="s">
        <v>21</v>
      </c>
      <c r="G78" s="4" t="s">
        <v>21</v>
      </c>
      <c r="H78" s="4" t="s">
        <v>21</v>
      </c>
      <c r="I78" s="3"/>
    </row>
    <row r="79" spans="1:9" x14ac:dyDescent="0.2">
      <c r="A79" s="3" t="s">
        <v>76</v>
      </c>
      <c r="B79" s="4">
        <v>-1171000</v>
      </c>
      <c r="C79" s="4">
        <v>-581000</v>
      </c>
      <c r="D79" s="4">
        <v>492000</v>
      </c>
      <c r="E79" s="4">
        <v>1174000</v>
      </c>
      <c r="F79" s="4" t="s">
        <v>21</v>
      </c>
      <c r="G79" s="4" t="s">
        <v>21</v>
      </c>
      <c r="H79" s="4" t="s">
        <v>21</v>
      </c>
      <c r="I79" s="3"/>
    </row>
    <row r="80" spans="1:9" x14ac:dyDescent="0.2">
      <c r="A80" s="3" t="s">
        <v>77</v>
      </c>
      <c r="B80" s="4">
        <v>-588000</v>
      </c>
      <c r="C80" s="4">
        <v>-709000</v>
      </c>
      <c r="D80" s="4">
        <v>-428000</v>
      </c>
      <c r="E80" s="4">
        <v>-820000</v>
      </c>
      <c r="F80" s="4" t="s">
        <v>21</v>
      </c>
      <c r="G80" s="4" t="s">
        <v>21</v>
      </c>
      <c r="H80" s="4" t="s">
        <v>21</v>
      </c>
      <c r="I80" s="3"/>
    </row>
    <row r="81" spans="1:9" x14ac:dyDescent="0.2">
      <c r="A81" s="3" t="s">
        <v>78</v>
      </c>
      <c r="B81" s="4">
        <v>-14000</v>
      </c>
      <c r="C81" s="4">
        <v>-15000</v>
      </c>
      <c r="D81" s="4">
        <v>-14000</v>
      </c>
      <c r="E81" s="4">
        <v>-16000</v>
      </c>
      <c r="F81" s="4" t="s">
        <v>21</v>
      </c>
      <c r="G81" s="4" t="s">
        <v>21</v>
      </c>
      <c r="H81" s="4" t="s">
        <v>21</v>
      </c>
      <c r="I81" s="3"/>
    </row>
    <row r="82" spans="1:9" x14ac:dyDescent="0.2">
      <c r="A82" s="3" t="s">
        <v>79</v>
      </c>
      <c r="B82" s="4">
        <v>-38000</v>
      </c>
      <c r="C82" s="4">
        <v>-2000</v>
      </c>
      <c r="D82" s="4">
        <v>-6000</v>
      </c>
      <c r="E82" s="4">
        <v>18000</v>
      </c>
      <c r="F82" s="4" t="s">
        <v>21</v>
      </c>
      <c r="G82" s="4" t="s">
        <v>21</v>
      </c>
      <c r="H82" s="4" t="s">
        <v>21</v>
      </c>
      <c r="I82" s="3"/>
    </row>
    <row r="83" spans="1:9" x14ac:dyDescent="0.2">
      <c r="A83" s="3" t="s">
        <v>80</v>
      </c>
      <c r="B83" s="4">
        <v>-1811000</v>
      </c>
      <c r="C83" s="4">
        <v>-1307000</v>
      </c>
      <c r="D83" s="4">
        <v>44000</v>
      </c>
      <c r="E83" s="4">
        <v>356000</v>
      </c>
      <c r="F83" s="4" t="s">
        <v>21</v>
      </c>
      <c r="G83" s="4" t="s">
        <v>21</v>
      </c>
      <c r="H83" s="4" t="s">
        <v>21</v>
      </c>
      <c r="I83" s="3"/>
    </row>
    <row r="84" spans="1:9" x14ac:dyDescent="0.2">
      <c r="A84" s="3" t="s">
        <v>81</v>
      </c>
      <c r="B84" s="4">
        <v>18788000</v>
      </c>
      <c r="C84" s="4">
        <v>21579000</v>
      </c>
      <c r="D84" s="4">
        <v>21162000</v>
      </c>
      <c r="E84" s="4">
        <v>21486000</v>
      </c>
      <c r="F84" s="4">
        <v>21078000</v>
      </c>
      <c r="G84" s="4">
        <v>19375000</v>
      </c>
      <c r="H84" s="4">
        <v>15543000</v>
      </c>
      <c r="I84" s="3"/>
    </row>
    <row r="85" spans="1:9" x14ac:dyDescent="0.2">
      <c r="A85" s="3" t="s">
        <v>82</v>
      </c>
      <c r="B85" s="4">
        <v>75000</v>
      </c>
      <c r="C85" s="4">
        <v>73000</v>
      </c>
      <c r="D85" s="4">
        <v>49000</v>
      </c>
      <c r="E85" s="4">
        <v>47000</v>
      </c>
      <c r="F85" s="4" t="s">
        <v>21</v>
      </c>
      <c r="G85" s="4" t="s">
        <v>21</v>
      </c>
      <c r="H85" s="4" t="s">
        <v>21</v>
      </c>
      <c r="I85" s="3"/>
    </row>
    <row r="86" spans="1:9" x14ac:dyDescent="0.2">
      <c r="A86" s="3" t="s">
        <v>83</v>
      </c>
      <c r="B86" s="4">
        <v>18863000</v>
      </c>
      <c r="C86" s="4">
        <v>21652000</v>
      </c>
      <c r="D86" s="4">
        <v>21211000</v>
      </c>
      <c r="E86" s="4">
        <v>21533000</v>
      </c>
      <c r="F86" s="4" t="s">
        <v>21</v>
      </c>
      <c r="G86" s="4" t="s">
        <v>21</v>
      </c>
      <c r="H86" s="4" t="s">
        <v>21</v>
      </c>
      <c r="I86" s="3"/>
    </row>
    <row r="88" spans="1:9" x14ac:dyDescent="0.2">
      <c r="A88" s="3" t="s">
        <v>84</v>
      </c>
    </row>
    <row r="89" spans="1:9" x14ac:dyDescent="0.2">
      <c r="A89" s="3" t="s">
        <v>85</v>
      </c>
    </row>
    <row r="90" spans="1:9" x14ac:dyDescent="0.2">
      <c r="A90" s="3" t="s">
        <v>86</v>
      </c>
    </row>
    <row r="91" spans="1:9" x14ac:dyDescent="0.2">
      <c r="A91" s="3" t="s">
        <v>87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13" zoomScale="80" zoomScaleNormal="80" workbookViewId="0">
      <selection activeCell="I20" sqref="I20"/>
    </sheetView>
  </sheetViews>
  <sheetFormatPr defaultRowHeight="12.75" x14ac:dyDescent="0.2"/>
  <cols>
    <col min="1" max="1" width="50.7109375" style="8" customWidth="1"/>
    <col min="2" max="201" width="12.7109375" style="8" customWidth="1"/>
    <col min="202" max="16384" width="9.140625" style="8"/>
  </cols>
  <sheetData>
    <row r="1" spans="1:9" ht="20.25" x14ac:dyDescent="0.3">
      <c r="A1" s="15" t="s">
        <v>0</v>
      </c>
    </row>
    <row r="3" spans="1:9" x14ac:dyDescent="0.2">
      <c r="A3" s="14" t="s">
        <v>1</v>
      </c>
    </row>
    <row r="6" spans="1:9" ht="25.5" x14ac:dyDescent="0.2">
      <c r="A6" s="14" t="s">
        <v>2</v>
      </c>
    </row>
    <row r="7" spans="1:9" x14ac:dyDescent="0.2">
      <c r="F7" s="25"/>
      <c r="G7" s="26" t="s">
        <v>215</v>
      </c>
      <c r="H7" s="8" t="s">
        <v>216</v>
      </c>
    </row>
    <row r="9" spans="1:9" x14ac:dyDescent="0.2">
      <c r="A9" s="13" t="s">
        <v>187</v>
      </c>
    </row>
    <row r="10" spans="1:9" x14ac:dyDescent="0.2">
      <c r="A10" s="11" t="s">
        <v>4</v>
      </c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10</v>
      </c>
      <c r="H10" s="12" t="s">
        <v>11</v>
      </c>
      <c r="I10" s="11"/>
    </row>
    <row r="11" spans="1:9" x14ac:dyDescent="0.2">
      <c r="A11" s="11" t="s">
        <v>12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1"/>
    </row>
    <row r="12" spans="1:9" ht="25.5" x14ac:dyDescent="0.2">
      <c r="A12" s="11" t="s">
        <v>14</v>
      </c>
      <c r="B12" s="12" t="s">
        <v>15</v>
      </c>
      <c r="C12" s="12" t="s">
        <v>15</v>
      </c>
      <c r="D12" s="12" t="s">
        <v>15</v>
      </c>
      <c r="E12" s="12" t="s">
        <v>15</v>
      </c>
      <c r="F12" s="12" t="s">
        <v>15</v>
      </c>
      <c r="G12" s="12" t="s">
        <v>15</v>
      </c>
      <c r="H12" s="12" t="s">
        <v>15</v>
      </c>
      <c r="I12" s="11"/>
    </row>
    <row r="13" spans="1:9" x14ac:dyDescent="0.2">
      <c r="A13" s="11" t="s">
        <v>16</v>
      </c>
      <c r="B13" s="12" t="s">
        <v>17</v>
      </c>
      <c r="C13" s="12" t="s">
        <v>17</v>
      </c>
      <c r="D13" s="12" t="s">
        <v>17</v>
      </c>
      <c r="E13" s="12" t="s">
        <v>17</v>
      </c>
      <c r="F13" s="12" t="s">
        <v>17</v>
      </c>
      <c r="G13" s="12" t="s">
        <v>17</v>
      </c>
      <c r="H13" s="12" t="s">
        <v>17</v>
      </c>
      <c r="I13" s="11"/>
    </row>
    <row r="14" spans="1:9" x14ac:dyDescent="0.2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F14" s="12" t="s">
        <v>19</v>
      </c>
      <c r="G14" s="12" t="s">
        <v>19</v>
      </c>
      <c r="H14" s="12" t="s">
        <v>19</v>
      </c>
      <c r="I14" s="11"/>
    </row>
    <row r="15" spans="1:9" x14ac:dyDescent="0.2">
      <c r="A15" s="9" t="s">
        <v>102</v>
      </c>
      <c r="B15" s="10">
        <v>1339000</v>
      </c>
      <c r="C15" s="10">
        <v>2472000</v>
      </c>
      <c r="D15" s="10">
        <v>1961000</v>
      </c>
      <c r="E15" s="10">
        <v>1636000</v>
      </c>
      <c r="F15" s="10">
        <v>2817000</v>
      </c>
      <c r="G15" s="10" t="s">
        <v>21</v>
      </c>
      <c r="H15" s="10" t="s">
        <v>21</v>
      </c>
      <c r="I15" s="9"/>
    </row>
    <row r="16" spans="1:9" x14ac:dyDescent="0.2">
      <c r="A16" s="29" t="s">
        <v>186</v>
      </c>
      <c r="B16" s="10">
        <v>1130000</v>
      </c>
      <c r="C16" s="10">
        <v>1167000</v>
      </c>
      <c r="D16" s="10">
        <v>971000</v>
      </c>
      <c r="E16" s="10">
        <v>978000</v>
      </c>
      <c r="F16" s="10">
        <v>942000</v>
      </c>
      <c r="G16" s="10" t="s">
        <v>21</v>
      </c>
      <c r="H16" s="10" t="s">
        <v>21</v>
      </c>
      <c r="I16" s="9"/>
    </row>
    <row r="17" spans="1:17" x14ac:dyDescent="0.2">
      <c r="A17" s="29" t="s">
        <v>126</v>
      </c>
      <c r="B17" s="10">
        <v>54000</v>
      </c>
      <c r="C17" s="10">
        <v>33000</v>
      </c>
      <c r="D17" s="10">
        <v>31000</v>
      </c>
      <c r="E17" s="10">
        <v>19000</v>
      </c>
      <c r="F17" s="10">
        <v>15000</v>
      </c>
      <c r="G17" s="10" t="s">
        <v>21</v>
      </c>
      <c r="H17" s="10" t="s">
        <v>21</v>
      </c>
      <c r="I17" s="9"/>
      <c r="M17" s="8">
        <f>SUM(F16:F17)</f>
        <v>957000</v>
      </c>
      <c r="N17" s="8">
        <f>SUM(E16:E17)</f>
        <v>997000</v>
      </c>
      <c r="O17" s="8">
        <f>SUM(D16:D17)</f>
        <v>1002000</v>
      </c>
      <c r="P17" s="8">
        <f>SUM(C16:C17)</f>
        <v>1200000</v>
      </c>
      <c r="Q17" s="8">
        <f>SUM(B16:B17)</f>
        <v>1184000</v>
      </c>
    </row>
    <row r="18" spans="1:17" x14ac:dyDescent="0.2">
      <c r="A18" s="9" t="s">
        <v>185</v>
      </c>
      <c r="B18" s="10" t="s">
        <v>21</v>
      </c>
      <c r="C18" s="10">
        <v>71000</v>
      </c>
      <c r="D18" s="10">
        <v>67000</v>
      </c>
      <c r="E18" s="10">
        <v>133000</v>
      </c>
      <c r="F18" s="10">
        <v>129000</v>
      </c>
      <c r="G18" s="10" t="s">
        <v>21</v>
      </c>
      <c r="H18" s="10" t="s">
        <v>21</v>
      </c>
      <c r="I18" s="9"/>
    </row>
    <row r="19" spans="1:17" x14ac:dyDescent="0.2">
      <c r="A19" s="9" t="s">
        <v>184</v>
      </c>
      <c r="B19" s="10" t="s">
        <v>21</v>
      </c>
      <c r="C19" s="10" t="s">
        <v>21</v>
      </c>
      <c r="D19" s="10" t="s">
        <v>21</v>
      </c>
      <c r="E19" s="10">
        <v>26000</v>
      </c>
      <c r="F19" s="10" t="s">
        <v>21</v>
      </c>
      <c r="G19" s="10" t="s">
        <v>21</v>
      </c>
      <c r="H19" s="10" t="s">
        <v>21</v>
      </c>
      <c r="I19" s="9"/>
    </row>
    <row r="20" spans="1:17" x14ac:dyDescent="0.2">
      <c r="A20" s="9" t="s">
        <v>183</v>
      </c>
      <c r="B20" s="10">
        <v>46000</v>
      </c>
      <c r="C20" s="10">
        <v>58000</v>
      </c>
      <c r="D20" s="10">
        <v>54000</v>
      </c>
      <c r="E20" s="10">
        <v>70000</v>
      </c>
      <c r="F20" s="10">
        <v>86000</v>
      </c>
      <c r="G20" s="10" t="s">
        <v>21</v>
      </c>
      <c r="H20" s="10" t="s">
        <v>21</v>
      </c>
      <c r="I20" s="9"/>
    </row>
    <row r="21" spans="1:17" x14ac:dyDescent="0.2">
      <c r="A21" s="9" t="s">
        <v>182</v>
      </c>
      <c r="B21" s="10">
        <v>-299000</v>
      </c>
      <c r="C21" s="10">
        <v>-266000</v>
      </c>
      <c r="D21" s="10">
        <v>-547000</v>
      </c>
      <c r="E21" s="10">
        <v>-810000</v>
      </c>
      <c r="F21" s="10" t="s">
        <v>21</v>
      </c>
      <c r="G21" s="10" t="s">
        <v>21</v>
      </c>
      <c r="H21" s="10" t="s">
        <v>21</v>
      </c>
      <c r="I21" s="9"/>
    </row>
    <row r="22" spans="1:17" x14ac:dyDescent="0.2">
      <c r="A22" s="9" t="s">
        <v>181</v>
      </c>
      <c r="B22" s="10">
        <v>143000</v>
      </c>
      <c r="C22" s="10">
        <v>1704000</v>
      </c>
      <c r="D22" s="10">
        <v>630000</v>
      </c>
      <c r="E22" s="10">
        <v>1090000</v>
      </c>
      <c r="F22" s="10" t="s">
        <v>21</v>
      </c>
      <c r="G22" s="10" t="s">
        <v>21</v>
      </c>
      <c r="H22" s="10" t="s">
        <v>21</v>
      </c>
      <c r="I22" s="9"/>
    </row>
    <row r="23" spans="1:17" x14ac:dyDescent="0.2">
      <c r="A23" s="9" t="s">
        <v>180</v>
      </c>
      <c r="B23" s="10" t="s">
        <v>21</v>
      </c>
      <c r="C23" s="10" t="s">
        <v>21</v>
      </c>
      <c r="D23" s="10" t="s">
        <v>21</v>
      </c>
      <c r="E23" s="10" t="s">
        <v>21</v>
      </c>
      <c r="F23" s="10">
        <v>-651000</v>
      </c>
      <c r="G23" s="10" t="s">
        <v>21</v>
      </c>
      <c r="H23" s="10" t="s">
        <v>21</v>
      </c>
      <c r="I23" s="9"/>
    </row>
    <row r="24" spans="1:17" x14ac:dyDescent="0.2">
      <c r="A24" s="9" t="s">
        <v>179</v>
      </c>
      <c r="B24" s="10">
        <v>54000</v>
      </c>
      <c r="C24" s="10">
        <v>612000</v>
      </c>
      <c r="D24" s="10">
        <v>189000</v>
      </c>
      <c r="E24" s="10">
        <v>18000</v>
      </c>
      <c r="F24" s="10">
        <v>121000</v>
      </c>
      <c r="G24" s="10" t="s">
        <v>21</v>
      </c>
      <c r="H24" s="10" t="s">
        <v>21</v>
      </c>
      <c r="I24" s="9"/>
    </row>
    <row r="25" spans="1:17" x14ac:dyDescent="0.2">
      <c r="A25" s="9" t="s">
        <v>178</v>
      </c>
      <c r="B25" s="10">
        <v>-40000</v>
      </c>
      <c r="C25" s="10">
        <v>-39000</v>
      </c>
      <c r="D25" s="10">
        <v>-35000</v>
      </c>
      <c r="E25" s="10">
        <v>-15000</v>
      </c>
      <c r="F25" s="10">
        <v>-16000</v>
      </c>
      <c r="G25" s="10" t="s">
        <v>21</v>
      </c>
      <c r="H25" s="10" t="s">
        <v>21</v>
      </c>
      <c r="I25" s="9"/>
    </row>
    <row r="26" spans="1:17" x14ac:dyDescent="0.2">
      <c r="A26" s="9" t="s">
        <v>177</v>
      </c>
      <c r="B26" s="10">
        <v>197000</v>
      </c>
      <c r="C26" s="10" t="s">
        <v>21</v>
      </c>
      <c r="D26" s="10" t="s">
        <v>21</v>
      </c>
      <c r="E26" s="10" t="s">
        <v>21</v>
      </c>
      <c r="F26" s="10" t="s">
        <v>21</v>
      </c>
      <c r="G26" s="10" t="s">
        <v>21</v>
      </c>
      <c r="H26" s="10" t="s">
        <v>21</v>
      </c>
      <c r="I26" s="9"/>
    </row>
    <row r="27" spans="1:17" x14ac:dyDescent="0.2">
      <c r="A27" s="9" t="s">
        <v>176</v>
      </c>
      <c r="B27" s="10" t="s">
        <v>21</v>
      </c>
      <c r="C27" s="10" t="s">
        <v>21</v>
      </c>
      <c r="D27" s="10" t="s">
        <v>21</v>
      </c>
      <c r="E27" s="10" t="s">
        <v>21</v>
      </c>
      <c r="F27" s="10">
        <v>66000</v>
      </c>
      <c r="G27" s="10" t="s">
        <v>21</v>
      </c>
      <c r="H27" s="10" t="s">
        <v>21</v>
      </c>
      <c r="I27" s="9"/>
    </row>
    <row r="28" spans="1:17" x14ac:dyDescent="0.2">
      <c r="A28" s="9" t="s">
        <v>175</v>
      </c>
      <c r="B28" s="10">
        <v>-52000</v>
      </c>
      <c r="C28" s="10">
        <v>-52000</v>
      </c>
      <c r="D28" s="10">
        <v>52000</v>
      </c>
      <c r="E28" s="10">
        <v>178000</v>
      </c>
      <c r="F28" s="10">
        <v>114000</v>
      </c>
      <c r="G28" s="10" t="s">
        <v>21</v>
      </c>
      <c r="H28" s="10" t="s">
        <v>21</v>
      </c>
      <c r="I28" s="9"/>
    </row>
    <row r="29" spans="1:17" x14ac:dyDescent="0.2">
      <c r="A29" s="9" t="s">
        <v>174</v>
      </c>
      <c r="B29" s="10">
        <v>-80000</v>
      </c>
      <c r="C29" s="10">
        <v>-1369000</v>
      </c>
      <c r="D29" s="10" t="s">
        <v>21</v>
      </c>
      <c r="E29" s="10" t="s">
        <v>21</v>
      </c>
      <c r="F29" s="10" t="s">
        <v>21</v>
      </c>
      <c r="G29" s="10" t="s">
        <v>21</v>
      </c>
      <c r="H29" s="10" t="s">
        <v>21</v>
      </c>
      <c r="I29" s="9"/>
    </row>
    <row r="30" spans="1:17" x14ac:dyDescent="0.2">
      <c r="A30" s="9" t="s">
        <v>173</v>
      </c>
      <c r="B30" s="10" t="s">
        <v>21</v>
      </c>
      <c r="C30" s="10" t="s">
        <v>21</v>
      </c>
      <c r="D30" s="10">
        <v>-435000</v>
      </c>
      <c r="E30" s="10" t="s">
        <v>21</v>
      </c>
      <c r="F30" s="10" t="s">
        <v>21</v>
      </c>
      <c r="G30" s="10" t="s">
        <v>21</v>
      </c>
      <c r="H30" s="10" t="s">
        <v>21</v>
      </c>
      <c r="I30" s="9"/>
    </row>
    <row r="31" spans="1:17" x14ac:dyDescent="0.2">
      <c r="A31" s="9" t="s">
        <v>172</v>
      </c>
      <c r="B31" s="10">
        <v>268000</v>
      </c>
      <c r="C31" s="10">
        <v>431000</v>
      </c>
      <c r="D31" s="10">
        <v>96000</v>
      </c>
      <c r="E31" s="10">
        <v>241000</v>
      </c>
      <c r="F31" s="10" t="s">
        <v>21</v>
      </c>
      <c r="G31" s="10" t="s">
        <v>21</v>
      </c>
      <c r="H31" s="10" t="s">
        <v>21</v>
      </c>
      <c r="I31" s="9"/>
    </row>
    <row r="32" spans="1:17" x14ac:dyDescent="0.2">
      <c r="A32" s="9" t="s">
        <v>171</v>
      </c>
      <c r="B32" s="10">
        <v>-13000</v>
      </c>
      <c r="C32" s="10">
        <v>-249000</v>
      </c>
      <c r="D32" s="10" t="s">
        <v>21</v>
      </c>
      <c r="E32" s="10" t="s">
        <v>21</v>
      </c>
      <c r="F32" s="10" t="s">
        <v>21</v>
      </c>
      <c r="G32" s="10" t="s">
        <v>21</v>
      </c>
      <c r="H32" s="10" t="s">
        <v>21</v>
      </c>
      <c r="I32" s="9"/>
    </row>
    <row r="33" spans="1:9" x14ac:dyDescent="0.2">
      <c r="A33" s="9" t="s">
        <v>170</v>
      </c>
      <c r="B33" s="10">
        <v>162000</v>
      </c>
      <c r="C33" s="10">
        <v>-16000</v>
      </c>
      <c r="D33" s="10">
        <v>-29000</v>
      </c>
      <c r="E33" s="10">
        <v>-272000</v>
      </c>
      <c r="F33" s="10">
        <v>-84000</v>
      </c>
      <c r="G33" s="10" t="s">
        <v>21</v>
      </c>
      <c r="H33" s="10" t="s">
        <v>21</v>
      </c>
      <c r="I33" s="9"/>
    </row>
    <row r="34" spans="1:9" x14ac:dyDescent="0.2">
      <c r="A34" s="9" t="s">
        <v>169</v>
      </c>
      <c r="B34" s="10">
        <v>-77000</v>
      </c>
      <c r="C34" s="10">
        <v>2000</v>
      </c>
      <c r="D34" s="10">
        <v>-247000</v>
      </c>
      <c r="E34" s="10">
        <v>-23000</v>
      </c>
      <c r="F34" s="10">
        <v>-201000</v>
      </c>
      <c r="G34" s="10" t="s">
        <v>21</v>
      </c>
      <c r="H34" s="10" t="s">
        <v>21</v>
      </c>
      <c r="I34" s="9"/>
    </row>
    <row r="35" spans="1:9" x14ac:dyDescent="0.2">
      <c r="A35" s="9" t="s">
        <v>34</v>
      </c>
      <c r="B35" s="10">
        <v>-57000</v>
      </c>
      <c r="C35" s="10">
        <v>-16000</v>
      </c>
      <c r="D35" s="10">
        <v>34000</v>
      </c>
      <c r="E35" s="10">
        <v>-81000</v>
      </c>
      <c r="F35" s="10">
        <v>-20000</v>
      </c>
      <c r="G35" s="10" t="s">
        <v>21</v>
      </c>
      <c r="H35" s="10" t="s">
        <v>21</v>
      </c>
      <c r="I35" s="9"/>
    </row>
    <row r="36" spans="1:9" x14ac:dyDescent="0.2">
      <c r="A36" s="9" t="s">
        <v>168</v>
      </c>
      <c r="B36" s="10">
        <v>-146000</v>
      </c>
      <c r="C36" s="10">
        <v>-3000</v>
      </c>
      <c r="D36" s="10">
        <v>-23000</v>
      </c>
      <c r="E36" s="10">
        <v>189000</v>
      </c>
      <c r="F36" s="10">
        <v>-27000</v>
      </c>
      <c r="G36" s="10" t="s">
        <v>21</v>
      </c>
      <c r="H36" s="10" t="s">
        <v>21</v>
      </c>
      <c r="I36" s="9"/>
    </row>
    <row r="37" spans="1:9" x14ac:dyDescent="0.2">
      <c r="A37" s="9" t="s">
        <v>167</v>
      </c>
      <c r="B37" s="10">
        <v>180000</v>
      </c>
      <c r="C37" s="10">
        <v>169000</v>
      </c>
      <c r="D37" s="10">
        <v>18000</v>
      </c>
      <c r="E37" s="10">
        <v>-171000</v>
      </c>
      <c r="F37" s="10">
        <v>-102000</v>
      </c>
      <c r="G37" s="10" t="s">
        <v>21</v>
      </c>
      <c r="H37" s="10" t="s">
        <v>21</v>
      </c>
      <c r="I37" s="9"/>
    </row>
    <row r="38" spans="1:9" x14ac:dyDescent="0.2">
      <c r="A38" s="9" t="s">
        <v>166</v>
      </c>
      <c r="B38" s="10">
        <v>2809000</v>
      </c>
      <c r="C38" s="10">
        <v>4709000</v>
      </c>
      <c r="D38" s="10">
        <v>2787000</v>
      </c>
      <c r="E38" s="10">
        <v>3206000</v>
      </c>
      <c r="F38" s="10">
        <v>3189000</v>
      </c>
      <c r="G38" s="10" t="s">
        <v>21</v>
      </c>
      <c r="H38" s="10" t="s">
        <v>21</v>
      </c>
      <c r="I38" s="9"/>
    </row>
    <row r="39" spans="1:9" x14ac:dyDescent="0.2">
      <c r="A39" s="9" t="s">
        <v>165</v>
      </c>
      <c r="B39" s="10">
        <v>-1250000</v>
      </c>
      <c r="C39" s="10">
        <v>-1076000</v>
      </c>
      <c r="D39" s="10">
        <v>-1019000</v>
      </c>
      <c r="E39" s="10">
        <v>-1801000</v>
      </c>
      <c r="F39" s="10">
        <v>-2432000</v>
      </c>
      <c r="G39" s="10" t="s">
        <v>21</v>
      </c>
      <c r="H39" s="10" t="s">
        <v>21</v>
      </c>
      <c r="I39" s="9"/>
    </row>
    <row r="40" spans="1:9" x14ac:dyDescent="0.2">
      <c r="A40" s="9" t="s">
        <v>164</v>
      </c>
      <c r="B40" s="10">
        <v>-732000</v>
      </c>
      <c r="C40" s="10">
        <v>66000</v>
      </c>
      <c r="D40" s="10">
        <v>-68000</v>
      </c>
      <c r="E40" s="10">
        <v>-723000</v>
      </c>
      <c r="F40" s="10">
        <v>-215000</v>
      </c>
      <c r="G40" s="10" t="s">
        <v>21</v>
      </c>
      <c r="H40" s="10" t="s">
        <v>21</v>
      </c>
      <c r="I40" s="9"/>
    </row>
    <row r="41" spans="1:9" x14ac:dyDescent="0.2">
      <c r="A41" s="9" t="s">
        <v>163</v>
      </c>
      <c r="B41" s="10">
        <v>12000</v>
      </c>
      <c r="C41" s="10" t="s">
        <v>21</v>
      </c>
      <c r="D41" s="10" t="s">
        <v>21</v>
      </c>
      <c r="E41" s="10" t="s">
        <v>21</v>
      </c>
      <c r="F41" s="10" t="s">
        <v>21</v>
      </c>
      <c r="G41" s="10" t="s">
        <v>21</v>
      </c>
      <c r="H41" s="10" t="s">
        <v>21</v>
      </c>
      <c r="I41" s="9"/>
    </row>
    <row r="42" spans="1:9" x14ac:dyDescent="0.2">
      <c r="A42" s="9" t="s">
        <v>162</v>
      </c>
      <c r="B42" s="10" t="s">
        <v>21</v>
      </c>
      <c r="C42" s="10" t="s">
        <v>21</v>
      </c>
      <c r="D42" s="10" t="s">
        <v>21</v>
      </c>
      <c r="E42" s="10" t="s">
        <v>21</v>
      </c>
      <c r="F42" s="10">
        <v>2000</v>
      </c>
      <c r="G42" s="10" t="s">
        <v>21</v>
      </c>
      <c r="H42" s="10" t="s">
        <v>21</v>
      </c>
      <c r="I42" s="9"/>
    </row>
    <row r="43" spans="1:9" x14ac:dyDescent="0.2">
      <c r="A43" s="9" t="s">
        <v>161</v>
      </c>
      <c r="B43" s="10">
        <v>-33000</v>
      </c>
      <c r="C43" s="10">
        <v>-109000</v>
      </c>
      <c r="D43" s="10">
        <v>-526000</v>
      </c>
      <c r="E43" s="10">
        <v>-111000</v>
      </c>
      <c r="F43" s="10" t="s">
        <v>21</v>
      </c>
      <c r="G43" s="10" t="s">
        <v>21</v>
      </c>
      <c r="H43" s="10" t="s">
        <v>21</v>
      </c>
      <c r="I43" s="9"/>
    </row>
    <row r="44" spans="1:9" x14ac:dyDescent="0.2">
      <c r="A44" s="9" t="s">
        <v>160</v>
      </c>
      <c r="B44" s="10">
        <v>6000</v>
      </c>
      <c r="C44" s="10">
        <v>23000</v>
      </c>
      <c r="D44" s="10">
        <v>8000</v>
      </c>
      <c r="E44" s="10" t="s">
        <v>21</v>
      </c>
      <c r="F44" s="10" t="s">
        <v>21</v>
      </c>
      <c r="G44" s="10" t="s">
        <v>21</v>
      </c>
      <c r="H44" s="10" t="s">
        <v>21</v>
      </c>
      <c r="I44" s="9"/>
    </row>
    <row r="45" spans="1:9" x14ac:dyDescent="0.2">
      <c r="A45" s="9" t="s">
        <v>159</v>
      </c>
      <c r="B45" s="10">
        <v>-969000</v>
      </c>
      <c r="C45" s="10">
        <v>-1398000</v>
      </c>
      <c r="D45" s="10">
        <v>-1406000</v>
      </c>
      <c r="E45" s="10">
        <v>-2270000</v>
      </c>
      <c r="F45" s="10">
        <v>-2582000</v>
      </c>
      <c r="G45" s="10" t="s">
        <v>21</v>
      </c>
      <c r="H45" s="10" t="s">
        <v>21</v>
      </c>
      <c r="I45" s="9"/>
    </row>
    <row r="46" spans="1:9" x14ac:dyDescent="0.2">
      <c r="A46" s="9" t="s">
        <v>158</v>
      </c>
      <c r="B46" s="10">
        <v>1629000</v>
      </c>
      <c r="C46" s="10">
        <v>1167000</v>
      </c>
      <c r="D46" s="10">
        <v>2026000</v>
      </c>
      <c r="E46" s="10">
        <v>2269000</v>
      </c>
      <c r="F46" s="10">
        <v>3171000</v>
      </c>
      <c r="G46" s="10" t="s">
        <v>21</v>
      </c>
      <c r="H46" s="10" t="s">
        <v>21</v>
      </c>
      <c r="I46" s="9"/>
    </row>
    <row r="47" spans="1:9" x14ac:dyDescent="0.2">
      <c r="A47" s="9" t="s">
        <v>157</v>
      </c>
      <c r="B47" s="10" t="s">
        <v>21</v>
      </c>
      <c r="C47" s="10" t="s">
        <v>21</v>
      </c>
      <c r="D47" s="10">
        <v>-107000</v>
      </c>
      <c r="E47" s="10" t="s">
        <v>21</v>
      </c>
      <c r="F47" s="10" t="s">
        <v>21</v>
      </c>
      <c r="G47" s="10" t="s">
        <v>21</v>
      </c>
      <c r="H47" s="10" t="s">
        <v>21</v>
      </c>
      <c r="I47" s="9"/>
    </row>
    <row r="48" spans="1:9" x14ac:dyDescent="0.2">
      <c r="A48" s="9" t="s">
        <v>156</v>
      </c>
      <c r="B48" s="10">
        <v>653000</v>
      </c>
      <c r="C48" s="10">
        <v>361000</v>
      </c>
      <c r="D48" s="10">
        <v>87000</v>
      </c>
      <c r="E48" s="10" t="s">
        <v>21</v>
      </c>
      <c r="F48" s="10" t="s">
        <v>21</v>
      </c>
      <c r="G48" s="10" t="s">
        <v>21</v>
      </c>
      <c r="H48" s="10" t="s">
        <v>21</v>
      </c>
      <c r="I48" s="9"/>
    </row>
    <row r="49" spans="1:9" x14ac:dyDescent="0.2">
      <c r="A49" s="9" t="s">
        <v>155</v>
      </c>
      <c r="B49" s="10">
        <v>-1000</v>
      </c>
      <c r="C49" s="10">
        <v>4000</v>
      </c>
      <c r="D49" s="10">
        <v>1000</v>
      </c>
      <c r="E49" s="10">
        <v>8000</v>
      </c>
      <c r="F49" s="10" t="s">
        <v>21</v>
      </c>
      <c r="G49" s="10" t="s">
        <v>21</v>
      </c>
      <c r="H49" s="10" t="s">
        <v>21</v>
      </c>
      <c r="I49" s="9"/>
    </row>
    <row r="50" spans="1:9" x14ac:dyDescent="0.2">
      <c r="A50" s="9" t="s">
        <v>154</v>
      </c>
      <c r="B50" s="10">
        <v>-685000</v>
      </c>
      <c r="C50" s="10">
        <v>-962000</v>
      </c>
      <c r="D50" s="10">
        <v>-1004000</v>
      </c>
      <c r="E50" s="10">
        <v>-2628000</v>
      </c>
      <c r="F50" s="10">
        <v>-2056000</v>
      </c>
      <c r="G50" s="10" t="s">
        <v>21</v>
      </c>
      <c r="H50" s="10" t="s">
        <v>21</v>
      </c>
      <c r="I50" s="9"/>
    </row>
    <row r="51" spans="1:9" x14ac:dyDescent="0.2">
      <c r="A51" s="9" t="s">
        <v>153</v>
      </c>
      <c r="B51" s="10" t="s">
        <v>21</v>
      </c>
      <c r="C51" s="10" t="s">
        <v>21</v>
      </c>
      <c r="D51" s="10">
        <v>-498000</v>
      </c>
      <c r="E51" s="10">
        <v>-280000</v>
      </c>
      <c r="F51" s="10" t="s">
        <v>21</v>
      </c>
      <c r="G51" s="10" t="s">
        <v>21</v>
      </c>
      <c r="H51" s="10" t="s">
        <v>21</v>
      </c>
      <c r="I51" s="9"/>
    </row>
    <row r="52" spans="1:9" x14ac:dyDescent="0.2">
      <c r="A52" s="9" t="s">
        <v>152</v>
      </c>
      <c r="B52" s="10">
        <v>-12000</v>
      </c>
      <c r="C52" s="10">
        <v>-52000</v>
      </c>
      <c r="D52" s="10">
        <v>-71000</v>
      </c>
      <c r="E52" s="10">
        <v>-26000</v>
      </c>
      <c r="F52" s="10">
        <v>-24000</v>
      </c>
      <c r="G52" s="10" t="s">
        <v>21</v>
      </c>
      <c r="H52" s="10" t="s">
        <v>21</v>
      </c>
      <c r="I52" s="9"/>
    </row>
    <row r="53" spans="1:9" x14ac:dyDescent="0.2">
      <c r="A53" s="9" t="s">
        <v>151</v>
      </c>
      <c r="B53" s="10">
        <v>745000</v>
      </c>
      <c r="C53" s="10" t="s">
        <v>21</v>
      </c>
      <c r="D53" s="10">
        <v>248000</v>
      </c>
      <c r="E53" s="10">
        <v>1362000</v>
      </c>
      <c r="F53" s="10">
        <v>120000</v>
      </c>
      <c r="G53" s="10" t="s">
        <v>21</v>
      </c>
      <c r="H53" s="10" t="s">
        <v>21</v>
      </c>
      <c r="I53" s="9"/>
    </row>
    <row r="54" spans="1:9" x14ac:dyDescent="0.2">
      <c r="A54" s="9" t="s">
        <v>150</v>
      </c>
      <c r="B54" s="10">
        <v>3000</v>
      </c>
      <c r="C54" s="10">
        <v>29000</v>
      </c>
      <c r="D54" s="10" t="s">
        <v>21</v>
      </c>
      <c r="E54" s="10" t="s">
        <v>21</v>
      </c>
      <c r="F54" s="10" t="s">
        <v>21</v>
      </c>
      <c r="G54" s="10" t="s">
        <v>21</v>
      </c>
      <c r="H54" s="10" t="s">
        <v>21</v>
      </c>
      <c r="I54" s="9"/>
    </row>
    <row r="55" spans="1:9" x14ac:dyDescent="0.2">
      <c r="A55" s="9" t="s">
        <v>149</v>
      </c>
      <c r="B55" s="10">
        <v>481000</v>
      </c>
      <c r="C55" s="10" t="s">
        <v>21</v>
      </c>
      <c r="D55" s="10" t="s">
        <v>21</v>
      </c>
      <c r="E55" s="10" t="s">
        <v>21</v>
      </c>
      <c r="F55" s="10" t="s">
        <v>21</v>
      </c>
      <c r="G55" s="10" t="s">
        <v>21</v>
      </c>
      <c r="H55" s="10" t="s">
        <v>21</v>
      </c>
      <c r="I55" s="9"/>
    </row>
    <row r="56" spans="1:9" x14ac:dyDescent="0.2">
      <c r="A56" s="9" t="s">
        <v>148</v>
      </c>
      <c r="B56" s="10">
        <v>-10000</v>
      </c>
      <c r="C56" s="10" t="s">
        <v>21</v>
      </c>
      <c r="D56" s="10">
        <v>33000</v>
      </c>
      <c r="E56" s="10">
        <v>-18000</v>
      </c>
      <c r="F56" s="10" t="s">
        <v>21</v>
      </c>
      <c r="G56" s="10" t="s">
        <v>21</v>
      </c>
      <c r="H56" s="10" t="s">
        <v>21</v>
      </c>
      <c r="I56" s="9"/>
    </row>
    <row r="57" spans="1:9" x14ac:dyDescent="0.2">
      <c r="A57" s="9" t="s">
        <v>147</v>
      </c>
      <c r="B57" s="10">
        <v>-6000</v>
      </c>
      <c r="C57" s="10">
        <v>-6000</v>
      </c>
      <c r="D57" s="10">
        <v>-7000</v>
      </c>
      <c r="E57" s="10">
        <v>-1000</v>
      </c>
      <c r="F57" s="10">
        <v>-32000</v>
      </c>
      <c r="G57" s="10" t="s">
        <v>21</v>
      </c>
      <c r="H57" s="10" t="s">
        <v>21</v>
      </c>
      <c r="I57" s="9"/>
    </row>
    <row r="58" spans="1:9" x14ac:dyDescent="0.2">
      <c r="A58" s="9" t="s">
        <v>146</v>
      </c>
      <c r="B58" s="10" t="s">
        <v>21</v>
      </c>
      <c r="C58" s="10">
        <v>400000</v>
      </c>
      <c r="D58" s="10" t="s">
        <v>21</v>
      </c>
      <c r="E58" s="10" t="s">
        <v>21</v>
      </c>
      <c r="F58" s="10" t="s">
        <v>21</v>
      </c>
      <c r="G58" s="10" t="s">
        <v>21</v>
      </c>
      <c r="H58" s="10" t="s">
        <v>21</v>
      </c>
      <c r="I58" s="9"/>
    </row>
    <row r="59" spans="1:9" x14ac:dyDescent="0.2">
      <c r="A59" s="9" t="s">
        <v>145</v>
      </c>
      <c r="B59" s="10">
        <v>1000</v>
      </c>
      <c r="C59" s="10">
        <v>1000</v>
      </c>
      <c r="D59" s="10">
        <v>276000</v>
      </c>
      <c r="E59" s="10" t="s">
        <v>21</v>
      </c>
      <c r="F59" s="10" t="s">
        <v>21</v>
      </c>
      <c r="G59" s="10" t="s">
        <v>21</v>
      </c>
      <c r="H59" s="10" t="s">
        <v>21</v>
      </c>
      <c r="I59" s="9"/>
    </row>
    <row r="60" spans="1:9" x14ac:dyDescent="0.2">
      <c r="A60" s="9" t="s">
        <v>144</v>
      </c>
      <c r="B60" s="10" t="s">
        <v>21</v>
      </c>
      <c r="C60" s="10" t="s">
        <v>21</v>
      </c>
      <c r="D60" s="10">
        <v>-47000</v>
      </c>
      <c r="E60" s="10" t="s">
        <v>21</v>
      </c>
      <c r="F60" s="10" t="s">
        <v>21</v>
      </c>
      <c r="G60" s="10" t="s">
        <v>21</v>
      </c>
      <c r="H60" s="10" t="s">
        <v>21</v>
      </c>
      <c r="I60" s="9"/>
    </row>
    <row r="61" spans="1:9" x14ac:dyDescent="0.2">
      <c r="A61" s="9" t="s">
        <v>143</v>
      </c>
      <c r="B61" s="10">
        <v>102000</v>
      </c>
      <c r="C61" s="10">
        <v>116000</v>
      </c>
      <c r="D61" s="10">
        <v>85000</v>
      </c>
      <c r="E61" s="10">
        <v>38000</v>
      </c>
      <c r="F61" s="10">
        <v>90000</v>
      </c>
      <c r="G61" s="10" t="s">
        <v>21</v>
      </c>
      <c r="H61" s="10" t="s">
        <v>21</v>
      </c>
      <c r="I61" s="9"/>
    </row>
    <row r="62" spans="1:9" x14ac:dyDescent="0.2">
      <c r="A62" s="9" t="s">
        <v>142</v>
      </c>
      <c r="B62" s="10">
        <v>-3228000</v>
      </c>
      <c r="C62" s="10">
        <v>-2483000</v>
      </c>
      <c r="D62" s="10">
        <v>-1516000</v>
      </c>
      <c r="E62" s="10">
        <v>-720000</v>
      </c>
      <c r="F62" s="10">
        <v>-780000</v>
      </c>
      <c r="G62" s="10" t="s">
        <v>21</v>
      </c>
      <c r="H62" s="10" t="s">
        <v>21</v>
      </c>
      <c r="I62" s="9"/>
    </row>
    <row r="63" spans="1:9" x14ac:dyDescent="0.2">
      <c r="A63" s="9" t="s">
        <v>141</v>
      </c>
      <c r="B63" s="10">
        <v>-679000</v>
      </c>
      <c r="C63" s="10">
        <v>-591000</v>
      </c>
      <c r="D63" s="10">
        <v>-566000</v>
      </c>
      <c r="E63" s="10">
        <v>-472000</v>
      </c>
      <c r="F63" s="10">
        <v>-354000</v>
      </c>
      <c r="G63" s="10" t="s">
        <v>21</v>
      </c>
      <c r="H63" s="10" t="s">
        <v>21</v>
      </c>
      <c r="I63" s="9"/>
    </row>
    <row r="64" spans="1:9" x14ac:dyDescent="0.2">
      <c r="A64" s="9" t="s">
        <v>140</v>
      </c>
      <c r="B64" s="10" t="s">
        <v>21</v>
      </c>
      <c r="C64" s="10" t="s">
        <v>21</v>
      </c>
      <c r="D64" s="10" t="s">
        <v>21</v>
      </c>
      <c r="E64" s="10">
        <v>2000</v>
      </c>
      <c r="F64" s="10" t="s">
        <v>21</v>
      </c>
      <c r="G64" s="10" t="s">
        <v>21</v>
      </c>
      <c r="H64" s="10" t="s">
        <v>21</v>
      </c>
      <c r="I64" s="9"/>
    </row>
    <row r="65" spans="1:9" x14ac:dyDescent="0.2">
      <c r="A65" s="9" t="s">
        <v>139</v>
      </c>
      <c r="B65" s="10">
        <v>-2603000</v>
      </c>
      <c r="C65" s="10">
        <v>-2586000</v>
      </c>
      <c r="D65" s="10">
        <v>-2063000</v>
      </c>
      <c r="E65" s="10">
        <v>-115000</v>
      </c>
      <c r="F65" s="10">
        <v>-980000</v>
      </c>
      <c r="G65" s="10" t="s">
        <v>21</v>
      </c>
      <c r="H65" s="10" t="s">
        <v>21</v>
      </c>
      <c r="I65" s="9"/>
    </row>
    <row r="66" spans="1:9" x14ac:dyDescent="0.2">
      <c r="A66" s="9" t="s">
        <v>138</v>
      </c>
      <c r="B66" s="10">
        <v>-330000</v>
      </c>
      <c r="C66" s="10">
        <v>-556000</v>
      </c>
      <c r="D66" s="10">
        <v>-4000</v>
      </c>
      <c r="E66" s="10">
        <v>-136000</v>
      </c>
      <c r="F66" s="10">
        <v>-90000</v>
      </c>
      <c r="G66" s="10" t="s">
        <v>21</v>
      </c>
      <c r="H66" s="10" t="s">
        <v>21</v>
      </c>
      <c r="I66" s="9"/>
    </row>
    <row r="67" spans="1:9" x14ac:dyDescent="0.2">
      <c r="A67" s="9" t="s">
        <v>137</v>
      </c>
      <c r="B67" s="10">
        <v>-809000</v>
      </c>
      <c r="C67" s="10">
        <v>605000</v>
      </c>
      <c r="D67" s="10">
        <v>-284000</v>
      </c>
      <c r="E67" s="10">
        <v>327000</v>
      </c>
      <c r="F67" s="10">
        <v>63000</v>
      </c>
      <c r="G67" s="10" t="s">
        <v>21</v>
      </c>
      <c r="H67" s="10" t="s">
        <v>21</v>
      </c>
      <c r="I67" s="9"/>
    </row>
    <row r="68" spans="1:9" x14ac:dyDescent="0.2">
      <c r="A68" s="9" t="s">
        <v>136</v>
      </c>
      <c r="B68" s="10">
        <v>5309000</v>
      </c>
      <c r="C68" s="10">
        <v>4704000</v>
      </c>
      <c r="D68" s="10">
        <v>4988000</v>
      </c>
      <c r="E68" s="10">
        <v>4661000</v>
      </c>
      <c r="F68" s="10">
        <v>4598000</v>
      </c>
      <c r="G68" s="10" t="s">
        <v>21</v>
      </c>
      <c r="H68" s="10" t="s">
        <v>21</v>
      </c>
      <c r="I68" s="9"/>
    </row>
    <row r="69" spans="1:9" x14ac:dyDescent="0.2">
      <c r="A69" s="9" t="s">
        <v>135</v>
      </c>
      <c r="B69" s="10">
        <v>4500000</v>
      </c>
      <c r="C69" s="10">
        <v>5309000</v>
      </c>
      <c r="D69" s="10">
        <v>4704000</v>
      </c>
      <c r="E69" s="10">
        <v>4988000</v>
      </c>
      <c r="F69" s="10">
        <v>4661000</v>
      </c>
      <c r="G69" s="10" t="s">
        <v>21</v>
      </c>
      <c r="H69" s="10" t="s">
        <v>21</v>
      </c>
      <c r="I69" s="9"/>
    </row>
    <row r="70" spans="1:9" x14ac:dyDescent="0.2">
      <c r="A70" s="9" t="s">
        <v>134</v>
      </c>
      <c r="B70" s="10">
        <v>178000</v>
      </c>
      <c r="C70" s="10">
        <v>171000</v>
      </c>
      <c r="D70" s="10">
        <v>182000</v>
      </c>
      <c r="E70" s="10">
        <v>178000</v>
      </c>
      <c r="F70" s="10">
        <v>140000</v>
      </c>
      <c r="G70" s="10" t="s">
        <v>21</v>
      </c>
      <c r="H70" s="10" t="s">
        <v>21</v>
      </c>
      <c r="I70" s="9"/>
    </row>
    <row r="71" spans="1:9" x14ac:dyDescent="0.2">
      <c r="A71" s="9" t="s">
        <v>133</v>
      </c>
      <c r="B71" s="10">
        <v>253000</v>
      </c>
      <c r="C71" s="10">
        <v>577000</v>
      </c>
      <c r="D71" s="10">
        <v>469000</v>
      </c>
      <c r="E71" s="10">
        <v>355000</v>
      </c>
      <c r="F71" s="10">
        <v>215000</v>
      </c>
      <c r="G71" s="10" t="s">
        <v>21</v>
      </c>
      <c r="H71" s="10" t="s">
        <v>21</v>
      </c>
      <c r="I71" s="9"/>
    </row>
    <row r="73" spans="1:9" x14ac:dyDescent="0.2">
      <c r="A73" s="9" t="s">
        <v>84</v>
      </c>
    </row>
    <row r="74" spans="1:9" x14ac:dyDescent="0.2">
      <c r="A74" s="9" t="s">
        <v>85</v>
      </c>
    </row>
    <row r="75" spans="1:9" x14ac:dyDescent="0.2">
      <c r="A75" s="9" t="s">
        <v>86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7" zoomScale="80" zoomScaleNormal="80" workbookViewId="0">
      <selection activeCell="N28" sqref="N28"/>
    </sheetView>
  </sheetViews>
  <sheetFormatPr defaultRowHeight="12.75" x14ac:dyDescent="0.2"/>
  <cols>
    <col min="1" max="1" width="50.7109375" style="8" customWidth="1"/>
    <col min="2" max="201" width="12.7109375" style="8" customWidth="1"/>
    <col min="202" max="16384" width="9.140625" style="8"/>
  </cols>
  <sheetData>
    <row r="1" spans="1:8" ht="20.25" x14ac:dyDescent="0.3">
      <c r="A1" s="15" t="s">
        <v>0</v>
      </c>
    </row>
    <row r="3" spans="1:8" x14ac:dyDescent="0.2">
      <c r="A3" s="14" t="s">
        <v>1</v>
      </c>
    </row>
    <row r="6" spans="1:8" ht="25.5" x14ac:dyDescent="0.2">
      <c r="A6" s="14" t="s">
        <v>2</v>
      </c>
    </row>
    <row r="7" spans="1:8" x14ac:dyDescent="0.2">
      <c r="D7" s="25"/>
      <c r="E7" s="26" t="s">
        <v>215</v>
      </c>
      <c r="F7" s="8" t="s">
        <v>216</v>
      </c>
    </row>
    <row r="9" spans="1:8" x14ac:dyDescent="0.2">
      <c r="A9" s="13" t="s">
        <v>132</v>
      </c>
    </row>
    <row r="10" spans="1:8" x14ac:dyDescent="0.2">
      <c r="A10" s="11" t="s">
        <v>4</v>
      </c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10</v>
      </c>
      <c r="H10" s="12" t="s">
        <v>11</v>
      </c>
    </row>
    <row r="11" spans="1:8" x14ac:dyDescent="0.2">
      <c r="A11" s="11" t="s">
        <v>12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</row>
    <row r="12" spans="1:8" ht="25.5" x14ac:dyDescent="0.2">
      <c r="A12" s="11" t="s">
        <v>14</v>
      </c>
      <c r="B12" s="12" t="s">
        <v>15</v>
      </c>
      <c r="C12" s="12" t="s">
        <v>15</v>
      </c>
      <c r="D12" s="12" t="s">
        <v>15</v>
      </c>
      <c r="E12" s="12" t="s">
        <v>15</v>
      </c>
      <c r="F12" s="12" t="s">
        <v>15</v>
      </c>
      <c r="G12" s="12" t="s">
        <v>15</v>
      </c>
      <c r="H12" s="12" t="s">
        <v>15</v>
      </c>
    </row>
    <row r="13" spans="1:8" x14ac:dyDescent="0.2">
      <c r="A13" s="11" t="s">
        <v>16</v>
      </c>
      <c r="B13" s="12" t="s">
        <v>17</v>
      </c>
      <c r="C13" s="12" t="s">
        <v>17</v>
      </c>
      <c r="D13" s="12" t="s">
        <v>17</v>
      </c>
      <c r="E13" s="12" t="s">
        <v>17</v>
      </c>
      <c r="F13" s="12" t="s">
        <v>17</v>
      </c>
      <c r="G13" s="12" t="s">
        <v>17</v>
      </c>
      <c r="H13" s="12" t="s">
        <v>17</v>
      </c>
    </row>
    <row r="14" spans="1:8" x14ac:dyDescent="0.2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F14" s="12" t="s">
        <v>19</v>
      </c>
      <c r="G14" s="12" t="s">
        <v>19</v>
      </c>
      <c r="H14" s="12" t="s">
        <v>19</v>
      </c>
    </row>
    <row r="15" spans="1:8" x14ac:dyDescent="0.2">
      <c r="A15" s="9" t="s">
        <v>131</v>
      </c>
      <c r="B15" s="10">
        <v>9111000</v>
      </c>
      <c r="C15" s="10">
        <v>9715000</v>
      </c>
      <c r="D15" s="10">
        <v>7819000</v>
      </c>
      <c r="E15" s="10">
        <v>8012000</v>
      </c>
      <c r="F15" s="10">
        <v>7890000</v>
      </c>
      <c r="G15" s="10">
        <v>6632000</v>
      </c>
      <c r="H15" s="10">
        <v>5395000</v>
      </c>
    </row>
    <row r="16" spans="1:8" x14ac:dyDescent="0.2">
      <c r="A16" s="9" t="s">
        <v>130</v>
      </c>
      <c r="B16" s="10">
        <v>5458000</v>
      </c>
      <c r="C16" s="10">
        <v>5663000</v>
      </c>
      <c r="D16" s="10">
        <v>4495000</v>
      </c>
      <c r="E16" s="10">
        <v>4693000</v>
      </c>
      <c r="F16" s="10">
        <v>4314000</v>
      </c>
      <c r="G16" s="10" t="s">
        <v>21</v>
      </c>
      <c r="H16" s="10" t="s">
        <v>21</v>
      </c>
    </row>
    <row r="17" spans="1:18" x14ac:dyDescent="0.2">
      <c r="A17" s="9" t="s">
        <v>129</v>
      </c>
      <c r="B17" s="10">
        <v>3653000</v>
      </c>
      <c r="C17" s="10">
        <v>4052000</v>
      </c>
      <c r="D17" s="10">
        <v>3324000</v>
      </c>
      <c r="E17" s="10">
        <v>3319000</v>
      </c>
      <c r="F17" s="10">
        <v>3576000</v>
      </c>
      <c r="G17" s="10" t="s">
        <v>21</v>
      </c>
      <c r="H17" s="10" t="s">
        <v>21</v>
      </c>
    </row>
    <row r="18" spans="1:18" x14ac:dyDescent="0.2">
      <c r="A18" s="9" t="s">
        <v>128</v>
      </c>
      <c r="B18" s="10">
        <v>1508000</v>
      </c>
      <c r="C18" s="10">
        <v>1202000</v>
      </c>
      <c r="D18" s="10">
        <v>1126000</v>
      </c>
      <c r="E18" s="10">
        <v>1205000</v>
      </c>
      <c r="F18" s="10">
        <v>1028000</v>
      </c>
      <c r="G18" s="10" t="s">
        <v>21</v>
      </c>
      <c r="H18" s="10" t="s">
        <v>21</v>
      </c>
    </row>
    <row r="19" spans="1:18" x14ac:dyDescent="0.2">
      <c r="A19" s="9" t="s">
        <v>127</v>
      </c>
      <c r="B19" s="10">
        <v>769000</v>
      </c>
      <c r="C19" s="10">
        <v>815000</v>
      </c>
      <c r="D19" s="10">
        <v>710000</v>
      </c>
      <c r="E19" s="10">
        <v>769000</v>
      </c>
      <c r="F19" s="10">
        <v>668000</v>
      </c>
      <c r="G19" s="10">
        <v>599000</v>
      </c>
      <c r="H19" s="10">
        <v>568000</v>
      </c>
    </row>
    <row r="20" spans="1:18" x14ac:dyDescent="0.2">
      <c r="A20" s="9" t="s">
        <v>126</v>
      </c>
      <c r="B20" s="10">
        <v>54000</v>
      </c>
      <c r="C20" s="10">
        <v>33000</v>
      </c>
      <c r="D20" s="10">
        <v>31000</v>
      </c>
      <c r="E20" s="10">
        <v>19000</v>
      </c>
      <c r="F20" s="10">
        <v>15000</v>
      </c>
      <c r="G20" s="10" t="s">
        <v>21</v>
      </c>
      <c r="H20" s="10" t="s">
        <v>21</v>
      </c>
    </row>
    <row r="21" spans="1:18" x14ac:dyDescent="0.2">
      <c r="A21" s="9" t="s">
        <v>125</v>
      </c>
      <c r="B21" s="10" t="s">
        <v>21</v>
      </c>
      <c r="C21" s="10">
        <v>71000</v>
      </c>
      <c r="D21" s="10">
        <v>67000</v>
      </c>
      <c r="E21" s="10">
        <v>133000</v>
      </c>
      <c r="F21" s="10">
        <v>129000</v>
      </c>
      <c r="G21" s="10" t="s">
        <v>21</v>
      </c>
      <c r="H21" s="10" t="s">
        <v>21</v>
      </c>
      <c r="N21" s="8">
        <f>F26-F25</f>
        <v>70000</v>
      </c>
      <c r="O21" s="8">
        <f>E26-E25</f>
        <v>97000</v>
      </c>
      <c r="P21" s="8">
        <f>D26-D25</f>
        <v>112000</v>
      </c>
      <c r="Q21" s="8">
        <f>C26-C25</f>
        <v>97000</v>
      </c>
      <c r="R21" s="8">
        <f>B26-B25</f>
        <v>119000</v>
      </c>
    </row>
    <row r="22" spans="1:18" x14ac:dyDescent="0.2">
      <c r="A22" s="9" t="s">
        <v>124</v>
      </c>
      <c r="B22" s="10" t="s">
        <v>21</v>
      </c>
      <c r="C22" s="10" t="s">
        <v>21</v>
      </c>
      <c r="D22" s="10">
        <v>19000</v>
      </c>
      <c r="E22" s="10">
        <v>14000</v>
      </c>
      <c r="F22" s="10">
        <v>24000</v>
      </c>
      <c r="G22" s="10" t="s">
        <v>21</v>
      </c>
      <c r="H22" s="10" t="s">
        <v>21</v>
      </c>
    </row>
    <row r="23" spans="1:18" x14ac:dyDescent="0.2">
      <c r="A23" s="9" t="s">
        <v>123</v>
      </c>
      <c r="B23" s="10">
        <v>1322000</v>
      </c>
      <c r="C23" s="10">
        <v>1931000</v>
      </c>
      <c r="D23" s="10">
        <v>1371000</v>
      </c>
      <c r="E23" s="10">
        <v>1179000</v>
      </c>
      <c r="F23" s="10">
        <v>1712000</v>
      </c>
      <c r="G23" s="10" t="s">
        <v>21</v>
      </c>
      <c r="H23" s="10" t="s">
        <v>21</v>
      </c>
    </row>
    <row r="24" spans="1:18" x14ac:dyDescent="0.2">
      <c r="A24" s="9" t="s">
        <v>122</v>
      </c>
      <c r="B24" s="10">
        <v>299000</v>
      </c>
      <c r="C24" s="10">
        <v>266000</v>
      </c>
      <c r="D24" s="10">
        <v>547000</v>
      </c>
      <c r="E24" s="10">
        <v>810000</v>
      </c>
      <c r="F24" s="10">
        <v>1471000</v>
      </c>
      <c r="G24" s="10">
        <v>1958000</v>
      </c>
      <c r="H24" s="10">
        <v>1435000</v>
      </c>
    </row>
    <row r="25" spans="1:18" x14ac:dyDescent="0.2">
      <c r="A25" s="29" t="s">
        <v>121</v>
      </c>
      <c r="B25" s="10">
        <v>21000</v>
      </c>
      <c r="C25" s="10">
        <v>26000</v>
      </c>
      <c r="D25" s="10">
        <v>8000</v>
      </c>
      <c r="E25" s="10">
        <v>14000</v>
      </c>
      <c r="F25" s="10">
        <v>19000</v>
      </c>
      <c r="G25" s="10" t="s">
        <v>21</v>
      </c>
      <c r="H25" s="10" t="s">
        <v>21</v>
      </c>
    </row>
    <row r="26" spans="1:18" x14ac:dyDescent="0.2">
      <c r="A26" s="29" t="s">
        <v>120</v>
      </c>
      <c r="B26" s="10">
        <v>140000</v>
      </c>
      <c r="C26" s="10">
        <v>123000</v>
      </c>
      <c r="D26" s="10">
        <v>120000</v>
      </c>
      <c r="E26" s="10">
        <v>111000</v>
      </c>
      <c r="F26" s="10">
        <v>89000</v>
      </c>
      <c r="G26" s="10" t="s">
        <v>21</v>
      </c>
      <c r="H26" s="10" t="s">
        <v>21</v>
      </c>
    </row>
    <row r="27" spans="1:18" x14ac:dyDescent="0.2">
      <c r="A27" s="9" t="s">
        <v>119</v>
      </c>
      <c r="B27" s="10" t="s">
        <v>21</v>
      </c>
      <c r="C27" s="10">
        <v>74000</v>
      </c>
      <c r="D27" s="10" t="s">
        <v>21</v>
      </c>
      <c r="E27" s="10" t="s">
        <v>21</v>
      </c>
      <c r="F27" s="10" t="s">
        <v>21</v>
      </c>
      <c r="G27" s="10" t="s">
        <v>21</v>
      </c>
      <c r="H27" s="10" t="s">
        <v>21</v>
      </c>
    </row>
    <row r="28" spans="1:18" x14ac:dyDescent="0.2">
      <c r="A28" s="9" t="s">
        <v>118</v>
      </c>
      <c r="B28" s="10" t="s">
        <v>21</v>
      </c>
      <c r="C28" s="10" t="s">
        <v>21</v>
      </c>
      <c r="D28" s="10">
        <v>622000</v>
      </c>
      <c r="E28" s="10" t="s">
        <v>21</v>
      </c>
      <c r="F28" s="10" t="s">
        <v>21</v>
      </c>
      <c r="G28" s="10" t="s">
        <v>21</v>
      </c>
      <c r="H28" s="10" t="s">
        <v>21</v>
      </c>
    </row>
    <row r="29" spans="1:18" x14ac:dyDescent="0.2">
      <c r="A29" s="9" t="s">
        <v>117</v>
      </c>
      <c r="B29" s="10">
        <v>80000</v>
      </c>
      <c r="C29" s="10">
        <v>1369000</v>
      </c>
      <c r="D29" s="10" t="s">
        <v>21</v>
      </c>
      <c r="E29" s="10" t="s">
        <v>21</v>
      </c>
      <c r="F29" s="10" t="s">
        <v>21</v>
      </c>
      <c r="G29" s="10" t="s">
        <v>21</v>
      </c>
      <c r="H29" s="10" t="s">
        <v>21</v>
      </c>
    </row>
    <row r="30" spans="1:18" x14ac:dyDescent="0.2">
      <c r="A30" s="9" t="s">
        <v>116</v>
      </c>
      <c r="B30" s="10" t="s">
        <v>21</v>
      </c>
      <c r="C30" s="10" t="s">
        <v>21</v>
      </c>
      <c r="D30" s="10" t="s">
        <v>21</v>
      </c>
      <c r="E30" s="10">
        <v>83000</v>
      </c>
      <c r="F30" s="10">
        <v>219000</v>
      </c>
      <c r="G30" s="10" t="s">
        <v>21</v>
      </c>
      <c r="H30" s="10" t="s">
        <v>21</v>
      </c>
    </row>
    <row r="31" spans="1:18" x14ac:dyDescent="0.2">
      <c r="A31" s="9" t="s">
        <v>115</v>
      </c>
      <c r="B31" s="10" t="s">
        <v>21</v>
      </c>
      <c r="C31" s="10" t="s">
        <v>21</v>
      </c>
      <c r="D31" s="10" t="s">
        <v>21</v>
      </c>
      <c r="E31" s="10">
        <v>-8000</v>
      </c>
      <c r="F31" s="10">
        <v>43000</v>
      </c>
      <c r="G31" s="10" t="s">
        <v>21</v>
      </c>
      <c r="H31" s="10" t="s">
        <v>21</v>
      </c>
    </row>
    <row r="32" spans="1:18" x14ac:dyDescent="0.2">
      <c r="A32" s="9" t="s">
        <v>114</v>
      </c>
      <c r="B32" s="10" t="s">
        <v>21</v>
      </c>
      <c r="C32" s="10" t="s">
        <v>21</v>
      </c>
      <c r="D32" s="10" t="s">
        <v>21</v>
      </c>
      <c r="E32" s="10">
        <v>-26000</v>
      </c>
      <c r="F32" s="10" t="s">
        <v>21</v>
      </c>
      <c r="G32" s="10" t="s">
        <v>21</v>
      </c>
      <c r="H32" s="10" t="s">
        <v>21</v>
      </c>
    </row>
    <row r="33" spans="1:8" x14ac:dyDescent="0.2">
      <c r="A33" s="9" t="s">
        <v>113</v>
      </c>
      <c r="B33" s="10" t="s">
        <v>21</v>
      </c>
      <c r="C33" s="10" t="s">
        <v>21</v>
      </c>
      <c r="D33" s="10" t="s">
        <v>21</v>
      </c>
      <c r="E33" s="10">
        <v>18000</v>
      </c>
      <c r="F33" s="10">
        <v>-58000</v>
      </c>
      <c r="G33" s="10" t="s">
        <v>21</v>
      </c>
      <c r="H33" s="10" t="s">
        <v>21</v>
      </c>
    </row>
    <row r="34" spans="1:8" x14ac:dyDescent="0.2">
      <c r="A34" s="9" t="s">
        <v>113</v>
      </c>
      <c r="B34" s="10" t="s">
        <v>21</v>
      </c>
      <c r="C34" s="10" t="s">
        <v>21</v>
      </c>
      <c r="D34" s="10" t="s">
        <v>21</v>
      </c>
      <c r="E34" s="10">
        <v>83000</v>
      </c>
      <c r="F34" s="10">
        <v>118000</v>
      </c>
      <c r="G34" s="10" t="s">
        <v>21</v>
      </c>
      <c r="H34" s="10" t="s">
        <v>21</v>
      </c>
    </row>
    <row r="35" spans="1:8" x14ac:dyDescent="0.2">
      <c r="A35" s="9" t="s">
        <v>113</v>
      </c>
      <c r="B35" s="10">
        <v>-96000</v>
      </c>
      <c r="C35" s="10">
        <v>25000</v>
      </c>
      <c r="D35" s="10">
        <v>45000</v>
      </c>
      <c r="E35" s="10" t="s">
        <v>21</v>
      </c>
      <c r="F35" s="10" t="s">
        <v>21</v>
      </c>
      <c r="G35" s="10" t="s">
        <v>21</v>
      </c>
      <c r="H35" s="10" t="s">
        <v>21</v>
      </c>
    </row>
    <row r="36" spans="1:8" x14ac:dyDescent="0.2">
      <c r="A36" s="9" t="s">
        <v>112</v>
      </c>
      <c r="B36" s="10">
        <v>426000</v>
      </c>
      <c r="C36" s="10">
        <v>2384000</v>
      </c>
      <c r="D36" s="10">
        <v>1274000</v>
      </c>
      <c r="E36" s="10">
        <v>382000</v>
      </c>
      <c r="F36" s="10">
        <v>988000</v>
      </c>
      <c r="G36" s="10" t="s">
        <v>21</v>
      </c>
      <c r="H36" s="10" t="s">
        <v>21</v>
      </c>
    </row>
    <row r="37" spans="1:8" x14ac:dyDescent="0.2">
      <c r="A37" s="9" t="s">
        <v>111</v>
      </c>
      <c r="B37" s="10">
        <v>1060000</v>
      </c>
      <c r="C37" s="10">
        <v>1184000</v>
      </c>
      <c r="D37" s="10">
        <v>1199000</v>
      </c>
      <c r="E37" s="10">
        <v>1593000</v>
      </c>
      <c r="F37" s="10">
        <v>2243000</v>
      </c>
      <c r="G37" s="10" t="s">
        <v>21</v>
      </c>
      <c r="H37" s="10" t="s">
        <v>21</v>
      </c>
    </row>
    <row r="38" spans="1:8" x14ac:dyDescent="0.2">
      <c r="A38" s="29" t="s">
        <v>110</v>
      </c>
      <c r="B38" s="10">
        <v>1486000</v>
      </c>
      <c r="C38" s="10">
        <v>3568000</v>
      </c>
      <c r="D38" s="10">
        <v>2473000</v>
      </c>
      <c r="E38" s="10">
        <v>1975000</v>
      </c>
      <c r="F38" s="10">
        <v>3231000</v>
      </c>
      <c r="G38" s="10" t="s">
        <v>21</v>
      </c>
      <c r="H38" s="10" t="s">
        <v>21</v>
      </c>
    </row>
    <row r="39" spans="1:8" x14ac:dyDescent="0.2">
      <c r="A39" s="9" t="s">
        <v>109</v>
      </c>
      <c r="B39" s="10">
        <v>40000</v>
      </c>
      <c r="C39" s="10">
        <v>38000</v>
      </c>
      <c r="D39" s="10">
        <v>3000</v>
      </c>
      <c r="E39" s="10">
        <v>-4000</v>
      </c>
      <c r="F39" s="10">
        <v>-2000</v>
      </c>
      <c r="G39" s="10" t="s">
        <v>21</v>
      </c>
      <c r="H39" s="10" t="s">
        <v>21</v>
      </c>
    </row>
    <row r="40" spans="1:8" x14ac:dyDescent="0.2">
      <c r="A40" s="9" t="s">
        <v>108</v>
      </c>
      <c r="B40" s="10">
        <v>20000</v>
      </c>
      <c r="C40" s="10">
        <v>32000</v>
      </c>
      <c r="D40" s="10">
        <v>12000</v>
      </c>
      <c r="E40" s="10">
        <v>3000</v>
      </c>
      <c r="F40" s="10">
        <v>6000</v>
      </c>
      <c r="G40" s="10" t="s">
        <v>21</v>
      </c>
      <c r="H40" s="10" t="s">
        <v>21</v>
      </c>
    </row>
    <row r="41" spans="1:8" x14ac:dyDescent="0.2">
      <c r="A41" s="9" t="s">
        <v>107</v>
      </c>
      <c r="B41" s="10">
        <v>33000</v>
      </c>
      <c r="C41" s="10">
        <v>414000</v>
      </c>
      <c r="D41" s="10">
        <v>308000</v>
      </c>
      <c r="E41" s="10">
        <v>321000</v>
      </c>
      <c r="F41" s="10">
        <v>289000</v>
      </c>
      <c r="G41" s="10" t="s">
        <v>21</v>
      </c>
      <c r="H41" s="10" t="s">
        <v>21</v>
      </c>
    </row>
    <row r="42" spans="1:8" x14ac:dyDescent="0.2">
      <c r="A42" s="9" t="s">
        <v>106</v>
      </c>
      <c r="B42" s="10">
        <v>144000</v>
      </c>
      <c r="C42" s="10">
        <v>411000</v>
      </c>
      <c r="D42" s="10">
        <v>112000</v>
      </c>
      <c r="E42" s="10">
        <v>143000</v>
      </c>
      <c r="F42" s="10">
        <v>173000</v>
      </c>
      <c r="G42" s="10" t="s">
        <v>21</v>
      </c>
      <c r="H42" s="10" t="s">
        <v>21</v>
      </c>
    </row>
    <row r="43" spans="1:8" x14ac:dyDescent="0.2">
      <c r="A43" s="9" t="s">
        <v>105</v>
      </c>
      <c r="B43" s="10">
        <v>30000</v>
      </c>
      <c r="C43" s="10">
        <v>-9000</v>
      </c>
      <c r="D43" s="10">
        <v>50000</v>
      </c>
      <c r="E43" s="10">
        <v>-8000</v>
      </c>
      <c r="F43" s="10">
        <v>14000</v>
      </c>
      <c r="G43" s="10" t="s">
        <v>21</v>
      </c>
      <c r="H43" s="10" t="s">
        <v>21</v>
      </c>
    </row>
    <row r="44" spans="1:8" x14ac:dyDescent="0.2">
      <c r="A44" s="9" t="s">
        <v>104</v>
      </c>
      <c r="B44" s="10">
        <v>-120000</v>
      </c>
      <c r="C44" s="10">
        <v>210000</v>
      </c>
      <c r="D44" s="10">
        <v>27000</v>
      </c>
      <c r="E44" s="10">
        <v>-116000</v>
      </c>
      <c r="F44" s="10">
        <v>-66000</v>
      </c>
      <c r="G44" s="10" t="s">
        <v>21</v>
      </c>
      <c r="H44" s="10" t="s">
        <v>21</v>
      </c>
    </row>
    <row r="45" spans="1:8" x14ac:dyDescent="0.2">
      <c r="A45" s="9" t="s">
        <v>103</v>
      </c>
      <c r="B45" s="10">
        <v>147000</v>
      </c>
      <c r="C45" s="10">
        <v>1096000</v>
      </c>
      <c r="D45" s="10">
        <v>512000</v>
      </c>
      <c r="E45" s="10">
        <v>339000</v>
      </c>
      <c r="F45" s="10">
        <v>414000</v>
      </c>
      <c r="G45" s="10" t="s">
        <v>21</v>
      </c>
      <c r="H45" s="10" t="s">
        <v>21</v>
      </c>
    </row>
    <row r="46" spans="1:8" x14ac:dyDescent="0.2">
      <c r="A46" s="9" t="s">
        <v>102</v>
      </c>
      <c r="B46" s="10">
        <v>1339000</v>
      </c>
      <c r="C46" s="10">
        <v>2472000</v>
      </c>
      <c r="D46" s="10">
        <v>1961000</v>
      </c>
      <c r="E46" s="10">
        <v>1636000</v>
      </c>
      <c r="F46" s="10">
        <v>2817000</v>
      </c>
      <c r="G46" s="10">
        <v>3574000</v>
      </c>
      <c r="H46" s="10">
        <v>1984000</v>
      </c>
    </row>
    <row r="47" spans="1:8" x14ac:dyDescent="0.2">
      <c r="A47" s="9" t="s">
        <v>101</v>
      </c>
      <c r="B47" s="10">
        <v>1339000</v>
      </c>
      <c r="C47" s="10">
        <v>2472000</v>
      </c>
      <c r="D47" s="10">
        <v>1961000</v>
      </c>
      <c r="E47" s="10">
        <v>1636000</v>
      </c>
      <c r="F47" s="10">
        <v>2817000</v>
      </c>
      <c r="G47" s="10">
        <v>3574000</v>
      </c>
      <c r="H47" s="10">
        <v>1984000</v>
      </c>
    </row>
    <row r="48" spans="1:8" x14ac:dyDescent="0.2">
      <c r="A48" s="9" t="s">
        <v>100</v>
      </c>
      <c r="B48" s="10">
        <v>1219000</v>
      </c>
      <c r="C48" s="10">
        <v>1305000</v>
      </c>
      <c r="D48" s="10">
        <v>1452000</v>
      </c>
      <c r="E48" s="10">
        <v>1494000</v>
      </c>
      <c r="F48" s="10">
        <v>1562000</v>
      </c>
      <c r="G48" s="10">
        <v>1558000</v>
      </c>
      <c r="H48" s="10">
        <v>1550000</v>
      </c>
    </row>
    <row r="49" spans="1:8" x14ac:dyDescent="0.2">
      <c r="A49" s="9" t="s">
        <v>99</v>
      </c>
      <c r="B49" s="10">
        <v>1343000</v>
      </c>
      <c r="C49" s="10">
        <v>1427000</v>
      </c>
      <c r="D49" s="10">
        <v>1462000</v>
      </c>
      <c r="E49" s="10">
        <v>1506000</v>
      </c>
      <c r="F49" s="10">
        <v>1583000</v>
      </c>
      <c r="G49" s="10">
        <v>1581000</v>
      </c>
      <c r="H49" s="10">
        <v>1568000</v>
      </c>
    </row>
    <row r="50" spans="1:8" x14ac:dyDescent="0.2">
      <c r="A50" s="9" t="s">
        <v>98</v>
      </c>
      <c r="B50" s="10">
        <v>1130000</v>
      </c>
      <c r="C50" s="10">
        <v>1274000</v>
      </c>
      <c r="D50" s="10">
        <v>1399000</v>
      </c>
      <c r="E50" s="10">
        <v>1470000</v>
      </c>
      <c r="F50" s="10">
        <v>1515000</v>
      </c>
      <c r="G50" s="10">
        <v>1561000</v>
      </c>
      <c r="H50" s="10" t="s">
        <v>21</v>
      </c>
    </row>
    <row r="51" spans="1:8" x14ac:dyDescent="0.2">
      <c r="A51" s="9" t="s">
        <v>97</v>
      </c>
      <c r="B51" s="10">
        <v>1.02</v>
      </c>
      <c r="C51" s="10">
        <v>1.82</v>
      </c>
      <c r="D51" s="10">
        <v>1.35</v>
      </c>
      <c r="E51" s="10">
        <v>1.1000000000000001</v>
      </c>
      <c r="F51" s="10">
        <v>1.8</v>
      </c>
      <c r="G51" s="10">
        <v>2.29</v>
      </c>
      <c r="H51" s="10">
        <v>1.28</v>
      </c>
    </row>
    <row r="52" spans="1:8" x14ac:dyDescent="0.2">
      <c r="A52" s="9" t="s">
        <v>96</v>
      </c>
      <c r="B52" s="10">
        <v>1</v>
      </c>
      <c r="C52" s="10">
        <v>1.73</v>
      </c>
      <c r="D52" s="10">
        <v>1.34</v>
      </c>
      <c r="E52" s="10">
        <v>1.0900000000000001</v>
      </c>
      <c r="F52" s="10">
        <v>1.78</v>
      </c>
      <c r="G52" s="10">
        <v>2.2599999999999998</v>
      </c>
      <c r="H52" s="10">
        <v>1.27</v>
      </c>
    </row>
    <row r="53" spans="1:8" x14ac:dyDescent="0.2">
      <c r="A53" s="9" t="s">
        <v>95</v>
      </c>
      <c r="B53" s="10">
        <v>0.36</v>
      </c>
      <c r="C53" s="10">
        <v>0.52</v>
      </c>
      <c r="D53" s="10">
        <v>0.39</v>
      </c>
      <c r="E53" s="10">
        <v>0.32</v>
      </c>
      <c r="F53" s="10">
        <v>0.23</v>
      </c>
      <c r="G53" s="10">
        <v>0.2</v>
      </c>
      <c r="H53" s="10">
        <v>0.2</v>
      </c>
    </row>
    <row r="54" spans="1:8" x14ac:dyDescent="0.2">
      <c r="A54" s="9" t="s">
        <v>94</v>
      </c>
      <c r="B54" s="10">
        <v>35700</v>
      </c>
      <c r="C54" s="10">
        <v>34600</v>
      </c>
      <c r="D54" s="10">
        <v>30400</v>
      </c>
      <c r="E54" s="10" t="s">
        <v>21</v>
      </c>
      <c r="F54" s="10" t="s">
        <v>21</v>
      </c>
      <c r="G54" s="10" t="s">
        <v>21</v>
      </c>
      <c r="H54" s="10" t="s">
        <v>21</v>
      </c>
    </row>
    <row r="55" spans="1:8" x14ac:dyDescent="0.2">
      <c r="A55" s="9" t="s">
        <v>93</v>
      </c>
      <c r="B55" s="10">
        <v>35700</v>
      </c>
      <c r="C55" s="10">
        <v>34600</v>
      </c>
      <c r="D55" s="10">
        <v>30400</v>
      </c>
      <c r="E55" s="10">
        <v>28700</v>
      </c>
      <c r="F55" s="10">
        <v>28800</v>
      </c>
      <c r="G55" s="10">
        <v>26200</v>
      </c>
      <c r="H55" s="10">
        <v>23500</v>
      </c>
    </row>
    <row r="56" spans="1:8" x14ac:dyDescent="0.2">
      <c r="A56" s="9" t="s">
        <v>92</v>
      </c>
      <c r="B56" s="10">
        <v>16622</v>
      </c>
      <c r="C56" s="10">
        <v>17819</v>
      </c>
      <c r="D56" s="10">
        <v>18771</v>
      </c>
      <c r="E56" s="10" t="s">
        <v>21</v>
      </c>
      <c r="F56" s="10" t="s">
        <v>21</v>
      </c>
      <c r="G56" s="10" t="s">
        <v>21</v>
      </c>
      <c r="H56" s="10" t="s">
        <v>21</v>
      </c>
    </row>
    <row r="57" spans="1:8" x14ac:dyDescent="0.2">
      <c r="A57" s="9" t="s">
        <v>91</v>
      </c>
      <c r="B57" s="10">
        <v>492337</v>
      </c>
      <c r="C57" s="10">
        <v>501928</v>
      </c>
      <c r="D57" s="10">
        <v>565877</v>
      </c>
      <c r="E57" s="10" t="s">
        <v>21</v>
      </c>
      <c r="F57" s="10" t="s">
        <v>21</v>
      </c>
      <c r="G57" s="10" t="s">
        <v>21</v>
      </c>
      <c r="H57" s="10" t="s">
        <v>21</v>
      </c>
    </row>
    <row r="58" spans="1:8" x14ac:dyDescent="0.2">
      <c r="A58" s="9" t="s">
        <v>90</v>
      </c>
      <c r="B58" s="10">
        <v>-590000</v>
      </c>
      <c r="C58" s="10" t="s">
        <v>21</v>
      </c>
      <c r="D58" s="10" t="s">
        <v>21</v>
      </c>
      <c r="E58" s="10" t="s">
        <v>21</v>
      </c>
      <c r="F58" s="10" t="s">
        <v>21</v>
      </c>
      <c r="G58" s="10" t="s">
        <v>21</v>
      </c>
      <c r="H58" s="10" t="s">
        <v>21</v>
      </c>
    </row>
    <row r="60" spans="1:8" x14ac:dyDescent="0.2">
      <c r="A60" s="9" t="s">
        <v>84</v>
      </c>
    </row>
    <row r="61" spans="1:8" x14ac:dyDescent="0.2">
      <c r="A61" s="9" t="s">
        <v>85</v>
      </c>
    </row>
    <row r="62" spans="1:8" x14ac:dyDescent="0.2">
      <c r="A62" s="9" t="s">
        <v>86</v>
      </c>
    </row>
    <row r="63" spans="1:8" x14ac:dyDescent="0.2">
      <c r="A63" s="9" t="s">
        <v>89</v>
      </c>
    </row>
    <row r="64" spans="1:8" x14ac:dyDescent="0.2">
      <c r="A64" s="9" t="s">
        <v>88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workbookViewId="0">
      <selection activeCell="E23" sqref="E23"/>
    </sheetView>
  </sheetViews>
  <sheetFormatPr defaultRowHeight="12.75" x14ac:dyDescent="0.2"/>
  <cols>
    <col min="1" max="1" width="29.42578125" bestFit="1" customWidth="1"/>
    <col min="5" max="8" width="12.7109375" bestFit="1" customWidth="1"/>
    <col min="11" max="11" width="13.85546875" bestFit="1" customWidth="1"/>
    <col min="16" max="16" width="12.5703125" bestFit="1" customWidth="1"/>
  </cols>
  <sheetData>
    <row r="2" spans="1:13" x14ac:dyDescent="0.2">
      <c r="B2" s="16" t="s">
        <v>188</v>
      </c>
      <c r="C2" s="17" t="s">
        <v>189</v>
      </c>
    </row>
    <row r="3" spans="1:13" x14ac:dyDescent="0.2">
      <c r="A3" s="18"/>
      <c r="B3" s="19">
        <v>2009</v>
      </c>
      <c r="C3" s="19">
        <v>2010</v>
      </c>
      <c r="D3" s="19">
        <v>2011</v>
      </c>
      <c r="E3" s="19">
        <v>2012</v>
      </c>
      <c r="F3" s="19">
        <v>2013</v>
      </c>
      <c r="G3" s="19">
        <v>2014</v>
      </c>
      <c r="H3" s="19">
        <v>2015</v>
      </c>
      <c r="I3" s="19">
        <v>2016</v>
      </c>
      <c r="J3" s="19">
        <v>2017</v>
      </c>
      <c r="K3" s="16" t="s">
        <v>219</v>
      </c>
    </row>
    <row r="4" spans="1:13" x14ac:dyDescent="0.2">
      <c r="A4" s="18" t="s">
        <v>190</v>
      </c>
      <c r="B4" s="27"/>
      <c r="E4">
        <f>(E5*E6)/1000</f>
        <v>19330166.139839999</v>
      </c>
      <c r="F4">
        <f t="shared" ref="F4:H4" si="0">(F5*F6)/1000</f>
        <v>20651571.127270002</v>
      </c>
      <c r="G4">
        <f t="shared" si="0"/>
        <v>22509253.233039998</v>
      </c>
      <c r="H4">
        <f t="shared" si="0"/>
        <v>19980607.782749999</v>
      </c>
      <c r="K4" s="36">
        <v>28096612810</v>
      </c>
    </row>
    <row r="5" spans="1:13" x14ac:dyDescent="0.2">
      <c r="A5" s="37" t="s">
        <v>220</v>
      </c>
      <c r="B5" s="27"/>
      <c r="E5" s="33">
        <v>1477841448</v>
      </c>
      <c r="F5" s="33">
        <v>1447201901</v>
      </c>
      <c r="G5" s="33">
        <v>1281848134</v>
      </c>
      <c r="H5" s="33">
        <v>1182984475</v>
      </c>
      <c r="K5" s="36"/>
    </row>
    <row r="6" spans="1:13" x14ac:dyDescent="0.2">
      <c r="A6" s="37" t="s">
        <v>221</v>
      </c>
      <c r="B6" s="27"/>
      <c r="E6">
        <v>13.08</v>
      </c>
      <c r="F6">
        <v>14.27</v>
      </c>
      <c r="G6">
        <v>17.559999999999999</v>
      </c>
      <c r="H6">
        <v>16.89</v>
      </c>
      <c r="K6" s="36"/>
    </row>
    <row r="7" spans="1:13" x14ac:dyDescent="0.2">
      <c r="A7" s="18" t="s">
        <v>191</v>
      </c>
      <c r="B7" s="28"/>
      <c r="H7">
        <f>'Balance sheet'!B51</f>
        <v>572000</v>
      </c>
    </row>
    <row r="8" spans="1:13" x14ac:dyDescent="0.2">
      <c r="A8" s="18" t="s">
        <v>192</v>
      </c>
      <c r="B8" s="27"/>
      <c r="E8">
        <f>'Balance sheet'!E64</f>
        <v>3458000</v>
      </c>
      <c r="F8">
        <f>'Balance sheet'!D64</f>
        <v>3293000</v>
      </c>
      <c r="G8">
        <f>'Balance sheet'!C64</f>
        <v>3263000</v>
      </c>
      <c r="H8">
        <f>'Balance sheet'!B64</f>
        <v>3981000</v>
      </c>
      <c r="K8" s="33">
        <v>3646000000</v>
      </c>
    </row>
    <row r="9" spans="1:13" x14ac:dyDescent="0.2">
      <c r="A9" s="20" t="s">
        <v>193</v>
      </c>
      <c r="B9" s="27"/>
    </row>
    <row r="10" spans="1:13" x14ac:dyDescent="0.2">
      <c r="A10" s="20" t="s">
        <v>218</v>
      </c>
      <c r="B10" s="27"/>
      <c r="E10">
        <f>'Balance sheet'!E17</f>
        <v>6144000</v>
      </c>
      <c r="F10">
        <f>'Balance sheet'!D17</f>
        <v>5235000</v>
      </c>
      <c r="G10">
        <f>'Balance sheet'!C17</f>
        <v>6068000</v>
      </c>
      <c r="H10">
        <f>'Balance sheet'!B17</f>
        <v>4600000</v>
      </c>
    </row>
    <row r="11" spans="1:13" x14ac:dyDescent="0.2">
      <c r="A11" s="18"/>
      <c r="B11" s="27"/>
    </row>
    <row r="12" spans="1:13" x14ac:dyDescent="0.2">
      <c r="A12" s="18"/>
      <c r="B12" s="27"/>
    </row>
    <row r="13" spans="1:13" x14ac:dyDescent="0.2">
      <c r="A13" s="21" t="s">
        <v>194</v>
      </c>
      <c r="B13" s="27"/>
      <c r="E13">
        <f>E4+E7+E8+E9-E10</f>
        <v>16644166.139839999</v>
      </c>
      <c r="F13">
        <f t="shared" ref="F13:H13" si="1">F4+F7+F8+F9-F10</f>
        <v>18709571.127270002</v>
      </c>
      <c r="G13">
        <f t="shared" si="1"/>
        <v>19704253.233039998</v>
      </c>
      <c r="H13">
        <f t="shared" si="1"/>
        <v>19933607.782749999</v>
      </c>
    </row>
    <row r="14" spans="1:13" x14ac:dyDescent="0.2">
      <c r="A14" s="22"/>
      <c r="B14" s="24"/>
      <c r="C14" s="24"/>
      <c r="D14" s="24"/>
      <c r="E14" s="24"/>
      <c r="F14" s="24"/>
      <c r="G14" s="24"/>
      <c r="H14" s="24"/>
      <c r="I14" s="24"/>
      <c r="J14" s="24"/>
    </row>
    <row r="15" spans="1:13" x14ac:dyDescent="0.2">
      <c r="A15" s="20" t="s">
        <v>217</v>
      </c>
      <c r="B15" s="27"/>
      <c r="C15" s="32">
        <v>0</v>
      </c>
      <c r="D15">
        <f>'income state.'!F38</f>
        <v>3231000</v>
      </c>
      <c r="E15">
        <f>'income state.'!E38</f>
        <v>1975000</v>
      </c>
      <c r="F15" s="16">
        <f>'income state.'!D38</f>
        <v>2473000</v>
      </c>
      <c r="G15">
        <f>'income state.'!C38</f>
        <v>3568000</v>
      </c>
      <c r="H15">
        <f>'income state.'!B38</f>
        <v>1486000</v>
      </c>
      <c r="M15" s="16"/>
    </row>
    <row r="16" spans="1:13" x14ac:dyDescent="0.2">
      <c r="A16" s="18" t="s">
        <v>195</v>
      </c>
      <c r="B16" s="27"/>
      <c r="C16">
        <f>'income state.'!M21</f>
        <v>0</v>
      </c>
      <c r="D16">
        <f>'income state.'!N21</f>
        <v>70000</v>
      </c>
      <c r="E16">
        <f>'income state.'!O21</f>
        <v>97000</v>
      </c>
      <c r="F16">
        <f>'income state.'!P21</f>
        <v>112000</v>
      </c>
      <c r="G16">
        <f>'income state.'!Q21</f>
        <v>97000</v>
      </c>
      <c r="H16">
        <f>'income state.'!R21</f>
        <v>119000</v>
      </c>
    </row>
    <row r="17" spans="1:16" x14ac:dyDescent="0.2">
      <c r="A17" s="18" t="s">
        <v>196</v>
      </c>
      <c r="B17" s="27"/>
      <c r="C17" s="31"/>
      <c r="D17" s="31"/>
      <c r="E17" s="31"/>
      <c r="F17" s="31"/>
      <c r="G17" s="31"/>
      <c r="H17" s="31"/>
      <c r="I17" s="31"/>
      <c r="J17" s="31"/>
    </row>
    <row r="18" spans="1:16" x14ac:dyDescent="0.2">
      <c r="A18" s="18" t="s">
        <v>197</v>
      </c>
      <c r="B18" s="27"/>
      <c r="C18">
        <f>'income state.'!M21</f>
        <v>0</v>
      </c>
      <c r="D18">
        <f>'income state.'!N21</f>
        <v>70000</v>
      </c>
      <c r="E18">
        <f>'income state.'!O21</f>
        <v>97000</v>
      </c>
      <c r="F18">
        <f>'income state.'!P21</f>
        <v>112000</v>
      </c>
      <c r="G18">
        <f>'income state.'!Q21</f>
        <v>97000</v>
      </c>
      <c r="H18">
        <f>'income state.'!R21</f>
        <v>119000</v>
      </c>
    </row>
    <row r="19" spans="1:16" x14ac:dyDescent="0.2">
      <c r="A19" s="18"/>
      <c r="B19" s="27"/>
      <c r="P19" s="35"/>
    </row>
    <row r="20" spans="1:16" x14ac:dyDescent="0.2">
      <c r="A20" s="21" t="s">
        <v>198</v>
      </c>
      <c r="B20" s="27"/>
      <c r="C20">
        <f>SUM(C15:C16,C18)</f>
        <v>0</v>
      </c>
      <c r="D20">
        <f t="shared" ref="D20:H20" si="2">SUM(D15:D16,D18)</f>
        <v>3371000</v>
      </c>
      <c r="E20">
        <f t="shared" si="2"/>
        <v>2169000</v>
      </c>
      <c r="F20">
        <f t="shared" si="2"/>
        <v>2697000</v>
      </c>
      <c r="G20">
        <f t="shared" si="2"/>
        <v>3762000</v>
      </c>
      <c r="H20">
        <f t="shared" si="2"/>
        <v>1724000</v>
      </c>
      <c r="K20" s="33">
        <v>3254000</v>
      </c>
    </row>
    <row r="21" spans="1:16" x14ac:dyDescent="0.2">
      <c r="A21" s="22"/>
      <c r="B21" s="24"/>
      <c r="C21" s="24"/>
      <c r="D21" s="24"/>
      <c r="E21" s="24"/>
      <c r="F21" s="24"/>
      <c r="G21" s="24"/>
      <c r="H21" s="24"/>
      <c r="I21" s="24"/>
      <c r="J21" s="24"/>
    </row>
    <row r="22" spans="1:16" x14ac:dyDescent="0.2">
      <c r="A22" s="23" t="s">
        <v>199</v>
      </c>
      <c r="B22" s="27"/>
      <c r="E22" s="34">
        <f>E20/E13</f>
        <v>0.13031593062557897</v>
      </c>
      <c r="F22" s="34">
        <f t="shared" ref="F22:H22" si="3">F20/F13</f>
        <v>0.14415081893935061</v>
      </c>
      <c r="G22" s="34">
        <f t="shared" si="3"/>
        <v>0.19092324664666288</v>
      </c>
      <c r="H22" s="34">
        <f t="shared" si="3"/>
        <v>8.6487103528338841E-2</v>
      </c>
    </row>
    <row r="23" spans="1:16" x14ac:dyDescent="0.2">
      <c r="A23" s="23" t="s">
        <v>200</v>
      </c>
      <c r="B23" s="27"/>
      <c r="K23">
        <v>14.0565</v>
      </c>
    </row>
    <row r="24" spans="1:16" x14ac:dyDescent="0.2">
      <c r="A24" s="22"/>
      <c r="B24" s="24"/>
      <c r="C24" s="24"/>
      <c r="D24" s="24"/>
      <c r="E24" s="24"/>
      <c r="F24" s="24"/>
      <c r="G24" s="24"/>
      <c r="H24" s="24"/>
      <c r="I24" s="24"/>
      <c r="J24" s="24"/>
    </row>
    <row r="25" spans="1:16" x14ac:dyDescent="0.2">
      <c r="A25" s="18" t="s">
        <v>201</v>
      </c>
      <c r="B25" s="27"/>
    </row>
    <row r="26" spans="1:16" x14ac:dyDescent="0.2">
      <c r="A26" s="18" t="s">
        <v>202</v>
      </c>
      <c r="B26" s="27"/>
    </row>
    <row r="27" spans="1:16" x14ac:dyDescent="0.2">
      <c r="A27" s="18" t="s">
        <v>203</v>
      </c>
      <c r="B27" s="27"/>
      <c r="I27" s="33">
        <v>926000</v>
      </c>
    </row>
    <row r="28" spans="1:16" x14ac:dyDescent="0.2">
      <c r="A28" s="22"/>
      <c r="B28" s="24"/>
      <c r="C28" s="24"/>
      <c r="D28" s="24"/>
      <c r="E28" s="24"/>
      <c r="F28" s="24"/>
      <c r="G28" s="24"/>
      <c r="H28" s="24"/>
      <c r="I28" s="24"/>
      <c r="J28" s="24"/>
    </row>
    <row r="29" spans="1:16" x14ac:dyDescent="0.2">
      <c r="A29" s="18" t="s">
        <v>204</v>
      </c>
      <c r="B29" s="27"/>
    </row>
    <row r="30" spans="1:16" x14ac:dyDescent="0.2">
      <c r="A30" s="18" t="s">
        <v>205</v>
      </c>
      <c r="B30" s="27"/>
    </row>
    <row r="31" spans="1:16" x14ac:dyDescent="0.2">
      <c r="A31" s="22"/>
      <c r="B31" s="24"/>
      <c r="C31" s="24"/>
      <c r="D31" s="24"/>
      <c r="E31" s="24"/>
      <c r="F31" s="24"/>
      <c r="G31" s="24"/>
      <c r="H31" s="24"/>
      <c r="I31" s="24"/>
      <c r="J31" s="24"/>
    </row>
    <row r="32" spans="1:16" x14ac:dyDescent="0.2">
      <c r="A32" s="18" t="s">
        <v>206</v>
      </c>
      <c r="B32" s="27"/>
      <c r="I32">
        <v>3.53</v>
      </c>
      <c r="K32">
        <v>2.5099999999999998</v>
      </c>
    </row>
    <row r="33" spans="1:11" x14ac:dyDescent="0.2">
      <c r="A33" s="18" t="s">
        <v>207</v>
      </c>
      <c r="B33" s="27"/>
      <c r="I33">
        <v>3.23</v>
      </c>
    </row>
    <row r="34" spans="1:11" x14ac:dyDescent="0.2">
      <c r="A34" s="22" t="s">
        <v>208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1" x14ac:dyDescent="0.2">
      <c r="A35" s="18" t="s">
        <v>209</v>
      </c>
      <c r="B35" s="27"/>
      <c r="K35" s="33">
        <v>3695000000</v>
      </c>
    </row>
    <row r="36" spans="1:11" x14ac:dyDescent="0.2">
      <c r="A36" s="18" t="s">
        <v>210</v>
      </c>
      <c r="B36" s="27"/>
    </row>
    <row r="37" spans="1:11" x14ac:dyDescent="0.2">
      <c r="A37" s="18" t="s">
        <v>211</v>
      </c>
      <c r="B37" s="27"/>
    </row>
    <row r="38" spans="1:11" x14ac:dyDescent="0.2">
      <c r="A38" s="18" t="s">
        <v>212</v>
      </c>
      <c r="B38" s="27"/>
      <c r="K38" s="33">
        <v>1130000000</v>
      </c>
    </row>
    <row r="39" spans="1:11" x14ac:dyDescent="0.2">
      <c r="A39" s="18"/>
      <c r="B39" s="27"/>
    </row>
    <row r="40" spans="1:11" x14ac:dyDescent="0.2">
      <c r="A40" s="21" t="s">
        <v>213</v>
      </c>
      <c r="B40" s="27"/>
    </row>
    <row r="41" spans="1:11" x14ac:dyDescent="0.2">
      <c r="A41" s="21" t="s">
        <v>214</v>
      </c>
      <c r="B41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Cashflow</vt:lpstr>
      <vt:lpstr>income state.</vt:lpstr>
      <vt:lpstr>SAV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Hussam (NHQ-AC)</dc:creator>
  <cp:lastModifiedBy>Hammad Hussam (NHQ-AC)</cp:lastModifiedBy>
  <dcterms:created xsi:type="dcterms:W3CDTF">2018-01-31T19:37:14Z</dcterms:created>
  <dcterms:modified xsi:type="dcterms:W3CDTF">2018-02-01T14:08:03Z</dcterms:modified>
</cp:coreProperties>
</file>