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百度云同步盘\方可信科技有限公司\公司项目\人体生理信号采集器(20171202)\3,PCB\BodyPhysiologicalSignalCollector V1.2\"/>
    </mc:Choice>
  </mc:AlternateContent>
  <xr:revisionPtr revIDLastSave="0" documentId="13_ncr:1_{3FE6E934-ACCE-425D-846F-3D25E83BD204}" xr6:coauthVersionLast="41" xr6:coauthVersionMax="41" xr10:uidLastSave="{00000000-0000-0000-0000-000000000000}"/>
  <bookViews>
    <workbookView xWindow="-120" yWindow="-16320" windowWidth="29040" windowHeight="15840" xr2:uid="{00000000-000D-0000-FFFF-FFFF00000000}"/>
  </bookViews>
  <sheets>
    <sheet name="page1" sheetId="4" r:id="rId1"/>
  </sheets>
  <definedNames>
    <definedName name="_xlnm._FilterDatabase" localSheetId="0" hidden="1">page1!$A$5:$M$112</definedName>
    <definedName name="_xlnm.Print_Titles" localSheetId="0">page1!$1:$5</definedName>
  </definedNames>
  <calcPr calcId="181029"/>
</workbook>
</file>

<file path=xl/calcChain.xml><?xml version="1.0" encoding="utf-8"?>
<calcChain xmlns="http://schemas.openxmlformats.org/spreadsheetml/2006/main">
  <c r="J30" i="4" l="1"/>
  <c r="J15" i="4" l="1"/>
  <c r="L15" i="4" s="1"/>
  <c r="F30" i="4"/>
  <c r="J8" i="4"/>
  <c r="L8" i="4" s="1"/>
  <c r="J9" i="4"/>
  <c r="L9" i="4" s="1"/>
  <c r="J10" i="4"/>
  <c r="L10" i="4" s="1"/>
  <c r="J11" i="4"/>
  <c r="L11" i="4" s="1"/>
  <c r="J12" i="4"/>
  <c r="L12" i="4" s="1"/>
  <c r="J13" i="4"/>
  <c r="L13" i="4" s="1"/>
  <c r="J14" i="4"/>
  <c r="L14" i="4" s="1"/>
  <c r="J16" i="4"/>
  <c r="L16" i="4" s="1"/>
  <c r="J17" i="4"/>
  <c r="L17" i="4" s="1"/>
  <c r="J18" i="4"/>
  <c r="L18" i="4" s="1"/>
  <c r="J19" i="4"/>
  <c r="L19" i="4" s="1"/>
  <c r="J20" i="4"/>
  <c r="L20" i="4" s="1"/>
  <c r="J21" i="4"/>
  <c r="L21" i="4" s="1"/>
  <c r="J22" i="4"/>
  <c r="L22" i="4" s="1"/>
  <c r="J23" i="4"/>
  <c r="L23" i="4" s="1"/>
  <c r="J24" i="4"/>
  <c r="L24" i="4" s="1"/>
  <c r="J25" i="4"/>
  <c r="L25" i="4" s="1"/>
  <c r="J26" i="4"/>
  <c r="L26" i="4" s="1"/>
  <c r="J27" i="4"/>
  <c r="L27" i="4" s="1"/>
  <c r="J28" i="4"/>
  <c r="L28" i="4" s="1"/>
  <c r="J29" i="4"/>
  <c r="L29" i="4" s="1"/>
  <c r="J7" i="4"/>
  <c r="L2" i="4"/>
  <c r="L3" i="4"/>
  <c r="J33" i="4"/>
  <c r="L33" i="4" s="1"/>
  <c r="J34" i="4"/>
  <c r="L34" i="4" s="1"/>
  <c r="J35" i="4"/>
  <c r="L35" i="4" s="1"/>
  <c r="J36" i="4"/>
  <c r="L36" i="4" s="1"/>
  <c r="J37" i="4"/>
  <c r="L37" i="4" s="1"/>
  <c r="J38" i="4"/>
  <c r="L38" i="4" s="1"/>
  <c r="J39" i="4"/>
  <c r="L39" i="4" s="1"/>
  <c r="J40" i="4"/>
  <c r="L40" i="4" s="1"/>
  <c r="J41" i="4"/>
  <c r="L41" i="4" s="1"/>
  <c r="J42" i="4"/>
  <c r="L42" i="4" s="1"/>
  <c r="J43" i="4"/>
  <c r="L43" i="4" s="1"/>
  <c r="J44" i="4"/>
  <c r="L44" i="4" s="1"/>
  <c r="J45" i="4"/>
  <c r="L45" i="4" s="1"/>
  <c r="J46" i="4"/>
  <c r="L46" i="4" s="1"/>
  <c r="J47" i="4"/>
  <c r="L47" i="4" s="1"/>
  <c r="J48" i="4"/>
  <c r="L48" i="4" s="1"/>
  <c r="J49" i="4"/>
  <c r="L49" i="4" s="1"/>
  <c r="J50" i="4"/>
  <c r="L50" i="4" s="1"/>
  <c r="J51" i="4"/>
  <c r="L51" i="4" s="1"/>
  <c r="J52" i="4"/>
  <c r="L52" i="4" s="1"/>
  <c r="J53" i="4"/>
  <c r="L53" i="4" s="1"/>
  <c r="J54" i="4"/>
  <c r="L54" i="4" s="1"/>
  <c r="J55" i="4"/>
  <c r="L55" i="4" s="1"/>
  <c r="J56" i="4"/>
  <c r="L56" i="4" s="1"/>
  <c r="J57" i="4"/>
  <c r="L57" i="4" s="1"/>
  <c r="J58" i="4"/>
  <c r="L58" i="4" s="1"/>
  <c r="J59" i="4"/>
  <c r="L59" i="4"/>
  <c r="J60" i="4"/>
  <c r="L60" i="4" s="1"/>
  <c r="J61" i="4"/>
  <c r="L61" i="4" s="1"/>
  <c r="J62" i="4"/>
  <c r="L62" i="4" s="1"/>
  <c r="J63" i="4"/>
  <c r="L63" i="4" s="1"/>
  <c r="J64" i="4"/>
  <c r="L64" i="4" s="1"/>
  <c r="J65" i="4"/>
  <c r="L65" i="4" s="1"/>
  <c r="J66" i="4"/>
  <c r="L66" i="4" s="1"/>
  <c r="J67" i="4"/>
  <c r="L67" i="4" s="1"/>
  <c r="J68" i="4"/>
  <c r="L68" i="4" s="1"/>
  <c r="J69" i="4"/>
  <c r="L69" i="4" s="1"/>
  <c r="J70" i="4"/>
  <c r="L70" i="4" s="1"/>
  <c r="J71" i="4"/>
  <c r="L71" i="4" s="1"/>
  <c r="J72" i="4"/>
  <c r="L72" i="4" s="1"/>
  <c r="J73" i="4"/>
  <c r="L73" i="4" s="1"/>
  <c r="J74" i="4"/>
  <c r="L74" i="4" s="1"/>
  <c r="J75" i="4"/>
  <c r="L75" i="4" s="1"/>
  <c r="J76" i="4"/>
  <c r="L76" i="4" s="1"/>
  <c r="J77" i="4"/>
  <c r="L77" i="4" s="1"/>
  <c r="J78" i="4"/>
  <c r="L78" i="4" s="1"/>
  <c r="J79" i="4"/>
  <c r="L79" i="4" s="1"/>
  <c r="J80" i="4"/>
  <c r="L80" i="4"/>
  <c r="J81" i="4"/>
  <c r="L81" i="4" s="1"/>
  <c r="J82" i="4"/>
  <c r="L82" i="4" s="1"/>
  <c r="J83" i="4"/>
  <c r="L83" i="4" s="1"/>
  <c r="J84" i="4"/>
  <c r="L84" i="4" s="1"/>
  <c r="J85" i="4"/>
  <c r="L85" i="4" s="1"/>
  <c r="J86" i="4"/>
  <c r="L86" i="4" s="1"/>
  <c r="J87" i="4"/>
  <c r="L87" i="4" s="1"/>
  <c r="J88" i="4"/>
  <c r="L88" i="4" s="1"/>
  <c r="J89" i="4"/>
  <c r="L89" i="4" s="1"/>
  <c r="J90" i="4"/>
  <c r="L90" i="4" s="1"/>
  <c r="J91" i="4"/>
  <c r="L91" i="4" s="1"/>
  <c r="J92" i="4"/>
  <c r="L92" i="4" s="1"/>
  <c r="J93" i="4"/>
  <c r="L93" i="4" s="1"/>
  <c r="J94" i="4"/>
  <c r="L94" i="4" s="1"/>
  <c r="J95" i="4"/>
  <c r="L95" i="4" s="1"/>
  <c r="J96" i="4"/>
  <c r="L96" i="4" s="1"/>
  <c r="J97" i="4"/>
  <c r="L97" i="4" s="1"/>
  <c r="J98" i="4"/>
  <c r="L98" i="4" s="1"/>
  <c r="J99" i="4"/>
  <c r="L99" i="4" s="1"/>
  <c r="J100" i="4"/>
  <c r="L100" i="4" s="1"/>
  <c r="J101" i="4"/>
  <c r="L101" i="4" s="1"/>
  <c r="J102" i="4"/>
  <c r="L102" i="4" s="1"/>
  <c r="J103" i="4"/>
  <c r="L103" i="4" s="1"/>
  <c r="J104" i="4"/>
  <c r="L104" i="4" s="1"/>
  <c r="J105" i="4"/>
  <c r="L105" i="4" s="1"/>
  <c r="J106" i="4"/>
  <c r="L106" i="4" s="1"/>
  <c r="J107" i="4"/>
  <c r="L107" i="4" s="1"/>
  <c r="J108" i="4"/>
  <c r="L108" i="4" s="1"/>
  <c r="J109" i="4"/>
  <c r="L109" i="4" s="1"/>
  <c r="J110" i="4"/>
  <c r="L110" i="4" s="1"/>
  <c r="J111" i="4"/>
  <c r="L111" i="4" s="1"/>
  <c r="J112" i="4"/>
  <c r="L112" i="4" s="1"/>
  <c r="L30" i="4" l="1"/>
  <c r="L7" i="4"/>
</calcChain>
</file>

<file path=xl/sharedStrings.xml><?xml version="1.0" encoding="utf-8"?>
<sst xmlns="http://schemas.openxmlformats.org/spreadsheetml/2006/main" count="187" uniqueCount="118">
  <si>
    <t>版次</t>
  </si>
  <si>
    <t>产品名称</t>
  </si>
  <si>
    <t>总量</t>
  </si>
  <si>
    <t>责任人</t>
  </si>
  <si>
    <t>责任电话</t>
  </si>
  <si>
    <t>制表日期</t>
  </si>
  <si>
    <t>需求日期</t>
  </si>
  <si>
    <t>序号</t>
  </si>
  <si>
    <t>品   名</t>
  </si>
  <si>
    <t>型  号</t>
  </si>
  <si>
    <t>封 装/规 格</t>
  </si>
  <si>
    <t>用量</t>
  </si>
  <si>
    <t>区 位</t>
  </si>
  <si>
    <t>层位</t>
  </si>
  <si>
    <t>制造商/供应商</t>
  </si>
  <si>
    <t>数  量</t>
  </si>
  <si>
    <t>PCS</t>
  </si>
  <si>
    <t>需求</t>
  </si>
  <si>
    <t>库存</t>
  </si>
  <si>
    <t>请购数量</t>
  </si>
  <si>
    <t>NUM</t>
  </si>
  <si>
    <t>Column=ERP</t>
  </si>
  <si>
    <t>Column=Description</t>
  </si>
  <si>
    <t>Column=Comment</t>
  </si>
  <si>
    <t>Column=Footprint</t>
  </si>
  <si>
    <t>Column=Quantity</t>
  </si>
  <si>
    <t>Column=Designator</t>
  </si>
  <si>
    <r>
      <t>Column=</t>
    </r>
    <r>
      <rPr>
        <b/>
        <sz val="12"/>
        <rFont val="宋体"/>
        <family val="3"/>
        <charset val="134"/>
      </rPr>
      <t>Layer</t>
    </r>
  </si>
  <si>
    <t>Column=Manufacturer</t>
  </si>
  <si>
    <t>Column=NEED</t>
  </si>
  <si>
    <t>Column=Storage</t>
  </si>
  <si>
    <t>Column=Number</t>
  </si>
  <si>
    <t>Column=Remark</t>
  </si>
  <si>
    <t>贴片电阻</t>
  </si>
  <si>
    <t>电子物料清单(BOM)</t>
    <phoneticPr fontId="3" type="noConversion"/>
  </si>
  <si>
    <t>贴片电容</t>
  </si>
  <si>
    <t>U1</t>
  </si>
  <si>
    <t>备注</t>
    <phoneticPr fontId="3" type="noConversion"/>
  </si>
  <si>
    <t>U2</t>
  </si>
  <si>
    <t>SOT23</t>
  </si>
  <si>
    <t>IC</t>
  </si>
  <si>
    <t>0603D</t>
  </si>
  <si>
    <t>0402C</t>
  </si>
  <si>
    <t>0402R</t>
  </si>
  <si>
    <t>SOT23-5</t>
  </si>
  <si>
    <t>Bottom</t>
  </si>
  <si>
    <t>贴片二极管</t>
  </si>
  <si>
    <t>S1</t>
  </si>
  <si>
    <t>1K</t>
  </si>
  <si>
    <t>USB1</t>
  </si>
  <si>
    <t>SOD-323</t>
  </si>
  <si>
    <t>3*3*1.5MM-4P</t>
  </si>
  <si>
    <t>QFN-28</t>
  </si>
  <si>
    <t>USB-AF-E</t>
  </si>
  <si>
    <t>卧贴连接器</t>
  </si>
  <si>
    <t>贴片三极管</t>
  </si>
  <si>
    <t>M1</t>
  </si>
  <si>
    <t>P1, P2</t>
  </si>
  <si>
    <t>Q4</t>
  </si>
  <si>
    <t>R16</t>
  </si>
  <si>
    <t>TVS1</t>
  </si>
  <si>
    <t>223</t>
  </si>
  <si>
    <t>S8050</t>
  </si>
  <si>
    <t>1M</t>
  </si>
  <si>
    <t>PMOS</t>
  </si>
  <si>
    <t>USB</t>
  </si>
  <si>
    <r>
      <t>WiFi</t>
    </r>
    <r>
      <rPr>
        <sz val="12"/>
        <rFont val="宋体"/>
        <family val="3"/>
        <charset val="134"/>
      </rPr>
      <t>蓝牙模块</t>
    </r>
  </si>
  <si>
    <r>
      <t>TVS</t>
    </r>
    <r>
      <rPr>
        <sz val="12"/>
        <rFont val="宋体"/>
        <family val="3"/>
        <charset val="134"/>
      </rPr>
      <t>管</t>
    </r>
  </si>
  <si>
    <t>Bottom</t>
    <phoneticPr fontId="3" type="noConversion"/>
  </si>
  <si>
    <t>不焊</t>
    <phoneticPr fontId="3" type="noConversion"/>
  </si>
  <si>
    <t>吴超群</t>
    <phoneticPr fontId="3" type="noConversion"/>
  </si>
  <si>
    <t>料号</t>
    <phoneticPr fontId="3" type="noConversion"/>
  </si>
  <si>
    <t>104</t>
  </si>
  <si>
    <t>106/10V</t>
  </si>
  <si>
    <t>4.7uF</t>
  </si>
  <si>
    <t>1N4148</t>
  </si>
  <si>
    <t>SS14</t>
  </si>
  <si>
    <t>ESP-WROOM-32</t>
  </si>
  <si>
    <t>AO3401</t>
  </si>
  <si>
    <t>100R</t>
  </si>
  <si>
    <t>10K</t>
  </si>
  <si>
    <t>100K</t>
  </si>
  <si>
    <t>470R</t>
  </si>
  <si>
    <t>SW-PB</t>
  </si>
  <si>
    <t>LESD5Z5.0CT1G</t>
  </si>
  <si>
    <t>CP2102</t>
  </si>
  <si>
    <t>MIC5219-3.3</t>
  </si>
  <si>
    <t>USB-B</t>
  </si>
  <si>
    <t>ESP32-WROOM-32</t>
  </si>
  <si>
    <t>1.25T-1-5W</t>
  </si>
  <si>
    <t>C1, C4, C7, C9</t>
  </si>
  <si>
    <t>C2, C3</t>
  </si>
  <si>
    <t>C5</t>
  </si>
  <si>
    <t>C6, C8</t>
  </si>
  <si>
    <t>D1</t>
  </si>
  <si>
    <t>D2, D3</t>
  </si>
  <si>
    <t>R1, R2, R7</t>
  </si>
  <si>
    <t>R3, R4, R9</t>
  </si>
  <si>
    <t>R5, R6, R10, R12</t>
  </si>
  <si>
    <t>R8, R11</t>
  </si>
  <si>
    <t>R13, R14</t>
  </si>
  <si>
    <t>R15</t>
  </si>
  <si>
    <t>Top</t>
    <phoneticPr fontId="3" type="noConversion"/>
  </si>
  <si>
    <r>
      <t>T</t>
    </r>
    <r>
      <rPr>
        <sz val="12"/>
        <rFont val="宋体"/>
        <family val="3"/>
        <charset val="134"/>
        <scheme val="minor"/>
      </rPr>
      <t>op,</t>
    </r>
    <r>
      <rPr>
        <sz val="12"/>
        <rFont val="宋体"/>
        <family val="3"/>
        <charset val="134"/>
        <scheme val="minor"/>
      </rPr>
      <t>Bottom</t>
    </r>
    <phoneticPr fontId="3" type="noConversion"/>
  </si>
  <si>
    <r>
      <t>T</t>
    </r>
    <r>
      <rPr>
        <sz val="12"/>
        <rFont val="宋体"/>
        <family val="3"/>
        <charset val="134"/>
        <scheme val="minor"/>
      </rPr>
      <t>op</t>
    </r>
    <phoneticPr fontId="3" type="noConversion"/>
  </si>
  <si>
    <t>贴片开关</t>
    <phoneticPr fontId="3" type="noConversion"/>
  </si>
  <si>
    <t>\</t>
    <phoneticPr fontId="3" type="noConversion"/>
  </si>
  <si>
    <t>1.25T-1-5W</t>
    <phoneticPr fontId="3" type="noConversion"/>
  </si>
  <si>
    <t>SOD-523</t>
    <phoneticPr fontId="3" type="noConversion"/>
  </si>
  <si>
    <r>
      <t>630</t>
    </r>
    <r>
      <rPr>
        <sz val="12"/>
        <rFont val="宋体"/>
        <family val="3"/>
        <charset val="134"/>
      </rPr>
      <t>PCS</t>
    </r>
    <phoneticPr fontId="3" type="noConversion"/>
  </si>
  <si>
    <t>Q2</t>
    <phoneticPr fontId="3" type="noConversion"/>
  </si>
  <si>
    <t>1</t>
    <phoneticPr fontId="3" type="noConversion"/>
  </si>
  <si>
    <t>Q1,Q3, Q5</t>
    <phoneticPr fontId="3" type="noConversion"/>
  </si>
  <si>
    <t>3</t>
    <phoneticPr fontId="3" type="noConversion"/>
  </si>
  <si>
    <t>BodyPhysiologicalSignalCollector V1.2</t>
    <phoneticPr fontId="3" type="noConversion"/>
  </si>
  <si>
    <t>V1.2</t>
    <phoneticPr fontId="3" type="noConversion"/>
  </si>
  <si>
    <r>
      <t>S8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50</t>
    </r>
    <phoneticPr fontId="3" type="noConversion"/>
  </si>
  <si>
    <r>
      <t>5</t>
    </r>
    <r>
      <rPr>
        <sz val="12"/>
        <rFont val="宋体"/>
        <family val="3"/>
        <charset val="134"/>
      </rPr>
      <t>10K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</si>
</sst>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2" x14ac:knownFonts="1">
    <font>
      <sz val="12"/>
      <name val="宋体"/>
      <charset val="134"/>
    </font>
    <font>
      <sz val="10"/>
      <name val="Arial"/>
      <family val="2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2"/>
      <name val="宋体"/>
      <family val="3"/>
      <charset val="134"/>
    </font>
    <font>
      <b/>
      <sz val="24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0"/>
      <name val="Arial"/>
      <family val="2"/>
    </font>
    <font>
      <sz val="12"/>
      <name val="宋体"/>
      <family val="3"/>
      <charset val="134"/>
    </font>
    <font>
      <sz val="12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4"/>
      <color rgb="FFFF0000"/>
      <name val="宋体"/>
      <family val="3"/>
      <charset val="134"/>
    </font>
  </fonts>
  <fills count="5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28">
    <xf numFmtId="0" fontId="0" fillId="0" borderId="0"/>
    <xf numFmtId="0" fontId="60" fillId="24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61" fillId="3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1" fillId="36" borderId="0" applyNumberFormat="0" applyBorder="0" applyAlignment="0" applyProtection="0">
      <alignment vertical="center"/>
    </xf>
    <xf numFmtId="0" fontId="61" fillId="36" borderId="0" applyNumberFormat="0" applyBorder="0" applyAlignment="0" applyProtection="0">
      <alignment vertical="center"/>
    </xf>
    <xf numFmtId="0" fontId="61" fillId="36" borderId="0" applyNumberFormat="0" applyBorder="0" applyAlignment="0" applyProtection="0">
      <alignment vertical="center"/>
    </xf>
    <xf numFmtId="0" fontId="61" fillId="36" borderId="0" applyNumberFormat="0" applyBorder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1" fillId="38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1" fillId="38" borderId="0" applyNumberFormat="0" applyBorder="0" applyAlignment="0" applyProtection="0">
      <alignment vertical="center"/>
    </xf>
    <xf numFmtId="0" fontId="61" fillId="38" borderId="0" applyNumberFormat="0" applyBorder="0" applyAlignment="0" applyProtection="0">
      <alignment vertical="center"/>
    </xf>
    <xf numFmtId="0" fontId="61" fillId="38" borderId="0" applyNumberFormat="0" applyBorder="0" applyAlignment="0" applyProtection="0">
      <alignment vertical="center"/>
    </xf>
    <xf numFmtId="0" fontId="61" fillId="38" borderId="0" applyNumberFormat="0" applyBorder="0" applyAlignment="0" applyProtection="0">
      <alignment vertical="center"/>
    </xf>
    <xf numFmtId="0" fontId="61" fillId="3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1" fillId="39" borderId="0" applyNumberFormat="0" applyBorder="0" applyAlignment="0" applyProtection="0">
      <alignment vertical="center"/>
    </xf>
    <xf numFmtId="0" fontId="61" fillId="39" borderId="0" applyNumberFormat="0" applyBorder="0" applyAlignment="0" applyProtection="0">
      <alignment vertical="center"/>
    </xf>
    <xf numFmtId="0" fontId="61" fillId="39" borderId="0" applyNumberFormat="0" applyBorder="0" applyAlignment="0" applyProtection="0">
      <alignment vertical="center"/>
    </xf>
    <xf numFmtId="0" fontId="61" fillId="39" borderId="0" applyNumberFormat="0" applyBorder="0" applyAlignment="0" applyProtection="0">
      <alignment vertical="center"/>
    </xf>
    <xf numFmtId="0" fontId="61" fillId="4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1" fillId="40" borderId="0" applyNumberFormat="0" applyBorder="0" applyAlignment="0" applyProtection="0">
      <alignment vertical="center"/>
    </xf>
    <xf numFmtId="0" fontId="61" fillId="40" borderId="0" applyNumberFormat="0" applyBorder="0" applyAlignment="0" applyProtection="0">
      <alignment vertical="center"/>
    </xf>
    <xf numFmtId="0" fontId="61" fillId="40" borderId="0" applyNumberFormat="0" applyBorder="0" applyAlignment="0" applyProtection="0">
      <alignment vertical="center"/>
    </xf>
    <xf numFmtId="0" fontId="61" fillId="40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62" fillId="0" borderId="11" applyNumberFormat="0" applyFill="0" applyAlignment="0" applyProtection="0">
      <alignment vertical="center"/>
    </xf>
    <xf numFmtId="0" fontId="33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62" fillId="0" borderId="11" applyNumberFormat="0" applyFill="0" applyAlignment="0" applyProtection="0">
      <alignment vertical="center"/>
    </xf>
    <xf numFmtId="0" fontId="62" fillId="0" borderId="11" applyNumberFormat="0" applyFill="0" applyAlignment="0" applyProtection="0">
      <alignment vertical="center"/>
    </xf>
    <xf numFmtId="0" fontId="62" fillId="0" borderId="11" applyNumberFormat="0" applyFill="0" applyAlignment="0" applyProtection="0">
      <alignment vertical="center"/>
    </xf>
    <xf numFmtId="0" fontId="62" fillId="0" borderId="1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4" fillId="0" borderId="12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4" fillId="0" borderId="12" applyNumberFormat="0" applyFill="0" applyAlignment="0" applyProtection="0">
      <alignment vertical="center"/>
    </xf>
    <xf numFmtId="0" fontId="64" fillId="0" borderId="12" applyNumberFormat="0" applyFill="0" applyAlignment="0" applyProtection="0">
      <alignment vertical="center"/>
    </xf>
    <xf numFmtId="0" fontId="64" fillId="0" borderId="12" applyNumberFormat="0" applyFill="0" applyAlignment="0" applyProtection="0">
      <alignment vertical="center"/>
    </xf>
    <xf numFmtId="0" fontId="64" fillId="0" borderId="1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5" fillId="0" borderId="1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5" fillId="0" borderId="13" applyNumberFormat="0" applyFill="0" applyAlignment="0" applyProtection="0">
      <alignment vertical="center"/>
    </xf>
    <xf numFmtId="0" fontId="65" fillId="0" borderId="13" applyNumberFormat="0" applyFill="0" applyAlignment="0" applyProtection="0">
      <alignment vertical="center"/>
    </xf>
    <xf numFmtId="0" fontId="65" fillId="0" borderId="13" applyNumberFormat="0" applyFill="0" applyAlignment="0" applyProtection="0">
      <alignment vertical="center"/>
    </xf>
    <xf numFmtId="0" fontId="65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" fillId="0" borderId="0"/>
    <xf numFmtId="0" fontId="60" fillId="0" borderId="0">
      <alignment vertical="center"/>
    </xf>
    <xf numFmtId="0" fontId="55" fillId="0" borderId="0"/>
    <xf numFmtId="0" fontId="56" fillId="0" borderId="0"/>
    <xf numFmtId="0" fontId="1" fillId="0" borderId="0"/>
    <xf numFmtId="0" fontId="60" fillId="0" borderId="0">
      <alignment vertical="center"/>
    </xf>
    <xf numFmtId="0" fontId="1" fillId="0" borderId="0"/>
    <xf numFmtId="0" fontId="27" fillId="0" borderId="0"/>
    <xf numFmtId="0" fontId="25" fillId="0" borderId="0"/>
    <xf numFmtId="0" fontId="45" fillId="0" borderId="0"/>
    <xf numFmtId="0" fontId="1" fillId="0" borderId="0"/>
    <xf numFmtId="0" fontId="46" fillId="0" borderId="0"/>
    <xf numFmtId="0" fontId="1" fillId="0" borderId="0"/>
    <xf numFmtId="0" fontId="47" fillId="0" borderId="0"/>
    <xf numFmtId="0" fontId="1" fillId="0" borderId="0"/>
    <xf numFmtId="0" fontId="48" fillId="0" borderId="0"/>
    <xf numFmtId="0" fontId="1" fillId="0" borderId="0"/>
    <xf numFmtId="0" fontId="49" fillId="0" borderId="0"/>
    <xf numFmtId="0" fontId="1" fillId="0" borderId="0"/>
    <xf numFmtId="0" fontId="17" fillId="4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69" fillId="44" borderId="15" applyNumberFormat="0" applyAlignment="0" applyProtection="0">
      <alignment vertical="center"/>
    </xf>
    <xf numFmtId="0" fontId="34" fillId="16" borderId="5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69" fillId="44" borderId="15" applyNumberFormat="0" applyAlignment="0" applyProtection="0">
      <alignment vertical="center"/>
    </xf>
    <xf numFmtId="0" fontId="69" fillId="44" borderId="15" applyNumberFormat="0" applyAlignment="0" applyProtection="0">
      <alignment vertical="center"/>
    </xf>
    <xf numFmtId="0" fontId="69" fillId="44" borderId="15" applyNumberFormat="0" applyAlignment="0" applyProtection="0">
      <alignment vertical="center"/>
    </xf>
    <xf numFmtId="0" fontId="69" fillId="44" borderId="15" applyNumberFormat="0" applyAlignment="0" applyProtection="0">
      <alignment vertical="center"/>
    </xf>
    <xf numFmtId="0" fontId="23" fillId="17" borderId="6" applyNumberFormat="0" applyAlignment="0" applyProtection="0">
      <alignment vertical="center"/>
    </xf>
    <xf numFmtId="0" fontId="70" fillId="45" borderId="16" applyNumberFormat="0" applyAlignment="0" applyProtection="0">
      <alignment vertical="center"/>
    </xf>
    <xf numFmtId="0" fontId="43" fillId="17" borderId="6" applyNumberFormat="0" applyAlignment="0" applyProtection="0">
      <alignment vertical="center"/>
    </xf>
    <xf numFmtId="0" fontId="23" fillId="17" borderId="6" applyNumberFormat="0" applyAlignment="0" applyProtection="0">
      <alignment vertical="center"/>
    </xf>
    <xf numFmtId="0" fontId="70" fillId="45" borderId="16" applyNumberFormat="0" applyAlignment="0" applyProtection="0">
      <alignment vertical="center"/>
    </xf>
    <xf numFmtId="0" fontId="70" fillId="45" borderId="16" applyNumberFormat="0" applyAlignment="0" applyProtection="0">
      <alignment vertical="center"/>
    </xf>
    <xf numFmtId="0" fontId="70" fillId="45" borderId="16" applyNumberFormat="0" applyAlignment="0" applyProtection="0">
      <alignment vertical="center"/>
    </xf>
    <xf numFmtId="0" fontId="70" fillId="45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0" fontId="61" fillId="46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1" fillId="46" borderId="0" applyNumberFormat="0" applyBorder="0" applyAlignment="0" applyProtection="0">
      <alignment vertical="center"/>
    </xf>
    <xf numFmtId="0" fontId="61" fillId="46" borderId="0" applyNumberFormat="0" applyBorder="0" applyAlignment="0" applyProtection="0">
      <alignment vertical="center"/>
    </xf>
    <xf numFmtId="0" fontId="61" fillId="46" borderId="0" applyNumberFormat="0" applyBorder="0" applyAlignment="0" applyProtection="0">
      <alignment vertical="center"/>
    </xf>
    <xf numFmtId="0" fontId="61" fillId="46" borderId="0" applyNumberFormat="0" applyBorder="0" applyAlignment="0" applyProtection="0">
      <alignment vertical="center"/>
    </xf>
    <xf numFmtId="0" fontId="61" fillId="47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1" fillId="47" borderId="0" applyNumberFormat="0" applyBorder="0" applyAlignment="0" applyProtection="0">
      <alignment vertical="center"/>
    </xf>
    <xf numFmtId="0" fontId="61" fillId="47" borderId="0" applyNumberFormat="0" applyBorder="0" applyAlignment="0" applyProtection="0">
      <alignment vertical="center"/>
    </xf>
    <xf numFmtId="0" fontId="61" fillId="47" borderId="0" applyNumberFormat="0" applyBorder="0" applyAlignment="0" applyProtection="0">
      <alignment vertical="center"/>
    </xf>
    <xf numFmtId="0" fontId="61" fillId="47" borderId="0" applyNumberFormat="0" applyBorder="0" applyAlignment="0" applyProtection="0">
      <alignment vertical="center"/>
    </xf>
    <xf numFmtId="0" fontId="61" fillId="4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1" fillId="48" borderId="0" applyNumberFormat="0" applyBorder="0" applyAlignment="0" applyProtection="0">
      <alignment vertical="center"/>
    </xf>
    <xf numFmtId="0" fontId="61" fillId="48" borderId="0" applyNumberFormat="0" applyBorder="0" applyAlignment="0" applyProtection="0">
      <alignment vertical="center"/>
    </xf>
    <xf numFmtId="0" fontId="61" fillId="48" borderId="0" applyNumberFormat="0" applyBorder="0" applyAlignment="0" applyProtection="0">
      <alignment vertical="center"/>
    </xf>
    <xf numFmtId="0" fontId="61" fillId="48" borderId="0" applyNumberFormat="0" applyBorder="0" applyAlignment="0" applyProtection="0">
      <alignment vertical="center"/>
    </xf>
    <xf numFmtId="0" fontId="61" fillId="4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1" fillId="49" borderId="0" applyNumberFormat="0" applyBorder="0" applyAlignment="0" applyProtection="0">
      <alignment vertical="center"/>
    </xf>
    <xf numFmtId="0" fontId="61" fillId="49" borderId="0" applyNumberFormat="0" applyBorder="0" applyAlignment="0" applyProtection="0">
      <alignment vertical="center"/>
    </xf>
    <xf numFmtId="0" fontId="61" fillId="49" borderId="0" applyNumberFormat="0" applyBorder="0" applyAlignment="0" applyProtection="0">
      <alignment vertical="center"/>
    </xf>
    <xf numFmtId="0" fontId="61" fillId="49" borderId="0" applyNumberFormat="0" applyBorder="0" applyAlignment="0" applyProtection="0">
      <alignment vertical="center"/>
    </xf>
    <xf numFmtId="0" fontId="61" fillId="5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1" fillId="50" borderId="0" applyNumberFormat="0" applyBorder="0" applyAlignment="0" applyProtection="0">
      <alignment vertical="center"/>
    </xf>
    <xf numFmtId="0" fontId="61" fillId="50" borderId="0" applyNumberFormat="0" applyBorder="0" applyAlignment="0" applyProtection="0">
      <alignment vertical="center"/>
    </xf>
    <xf numFmtId="0" fontId="61" fillId="50" borderId="0" applyNumberFormat="0" applyBorder="0" applyAlignment="0" applyProtection="0">
      <alignment vertical="center"/>
    </xf>
    <xf numFmtId="0" fontId="61" fillId="50" borderId="0" applyNumberFormat="0" applyBorder="0" applyAlignment="0" applyProtection="0">
      <alignment vertical="center"/>
    </xf>
    <xf numFmtId="0" fontId="61" fillId="5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1" fillId="51" borderId="0" applyNumberFormat="0" applyBorder="0" applyAlignment="0" applyProtection="0">
      <alignment vertical="center"/>
    </xf>
    <xf numFmtId="0" fontId="61" fillId="51" borderId="0" applyNumberFormat="0" applyBorder="0" applyAlignment="0" applyProtection="0">
      <alignment vertical="center"/>
    </xf>
    <xf numFmtId="0" fontId="61" fillId="51" borderId="0" applyNumberFormat="0" applyBorder="0" applyAlignment="0" applyProtection="0">
      <alignment vertical="center"/>
    </xf>
    <xf numFmtId="0" fontId="61" fillId="5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4" fillId="5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4" fillId="52" borderId="0" applyNumberFormat="0" applyBorder="0" applyAlignment="0" applyProtection="0">
      <alignment vertical="center"/>
    </xf>
    <xf numFmtId="0" fontId="74" fillId="52" borderId="0" applyNumberFormat="0" applyBorder="0" applyAlignment="0" applyProtection="0">
      <alignment vertical="center"/>
    </xf>
    <xf numFmtId="0" fontId="74" fillId="52" borderId="0" applyNumberFormat="0" applyBorder="0" applyAlignment="0" applyProtection="0">
      <alignment vertical="center"/>
    </xf>
    <xf numFmtId="0" fontId="74" fillId="5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75" fillId="44" borderId="18" applyNumberFormat="0" applyAlignment="0" applyProtection="0">
      <alignment vertical="center"/>
    </xf>
    <xf numFmtId="0" fontId="3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75" fillId="44" borderId="18" applyNumberFormat="0" applyAlignment="0" applyProtection="0">
      <alignment vertical="center"/>
    </xf>
    <xf numFmtId="0" fontId="75" fillId="44" borderId="18" applyNumberFormat="0" applyAlignment="0" applyProtection="0">
      <alignment vertical="center"/>
    </xf>
    <xf numFmtId="0" fontId="75" fillId="44" borderId="18" applyNumberFormat="0" applyAlignment="0" applyProtection="0">
      <alignment vertical="center"/>
    </xf>
    <xf numFmtId="0" fontId="75" fillId="44" borderId="18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76" fillId="53" borderId="15" applyNumberFormat="0" applyAlignment="0" applyProtection="0">
      <alignment vertical="center"/>
    </xf>
    <xf numFmtId="0" fontId="36" fillId="7" borderId="5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76" fillId="53" borderId="15" applyNumberFormat="0" applyAlignment="0" applyProtection="0">
      <alignment vertical="center"/>
    </xf>
    <xf numFmtId="0" fontId="76" fillId="53" borderId="15" applyNumberFormat="0" applyAlignment="0" applyProtection="0">
      <alignment vertical="center"/>
    </xf>
    <xf numFmtId="0" fontId="76" fillId="53" borderId="15" applyNumberFormat="0" applyAlignment="0" applyProtection="0">
      <alignment vertical="center"/>
    </xf>
    <xf numFmtId="0" fontId="76" fillId="53" borderId="1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60" fillId="54" borderId="19" applyNumberFormat="0" applyFont="0" applyAlignment="0" applyProtection="0">
      <alignment vertical="center"/>
    </xf>
    <xf numFmtId="0" fontId="27" fillId="23" borderId="9" applyNumberFormat="0" applyFont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60" fillId="54" borderId="19" applyNumberFormat="0" applyFont="0" applyAlignment="0" applyProtection="0">
      <alignment vertical="center"/>
    </xf>
    <xf numFmtId="0" fontId="60" fillId="54" borderId="19" applyNumberFormat="0" applyFont="0" applyAlignment="0" applyProtection="0">
      <alignment vertical="center"/>
    </xf>
    <xf numFmtId="0" fontId="60" fillId="54" borderId="19" applyNumberFormat="0" applyFont="0" applyAlignment="0" applyProtection="0">
      <alignment vertical="center"/>
    </xf>
    <xf numFmtId="0" fontId="60" fillId="54" borderId="19" applyNumberFormat="0" applyFont="0" applyAlignment="0" applyProtection="0">
      <alignment vertical="center"/>
    </xf>
  </cellStyleXfs>
  <cellXfs count="41"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 readingOrder="2"/>
    </xf>
    <xf numFmtId="0" fontId="0" fillId="0" borderId="0" xfId="0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2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1" fillId="0" borderId="10" xfId="0" applyFont="1" applyBorder="1" applyAlignment="1">
      <alignment horizontal="center" vertical="center" wrapText="1"/>
    </xf>
    <xf numFmtId="0" fontId="59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79" fillId="0" borderId="10" xfId="0" applyFont="1" applyBorder="1" applyAlignment="1">
      <alignment horizontal="center" vertical="center" wrapText="1"/>
    </xf>
    <xf numFmtId="0" fontId="81" fillId="0" borderId="10" xfId="0" applyFont="1" applyBorder="1" applyAlignment="1">
      <alignment horizontal="center" vertical="center" wrapText="1"/>
    </xf>
    <xf numFmtId="49" fontId="57" fillId="0" borderId="10" xfId="182" applyNumberFormat="1" applyFont="1" applyBorder="1" applyAlignment="1" applyProtection="1">
      <alignment horizontal="center" vertical="center" wrapText="1"/>
      <protection locked="0"/>
    </xf>
    <xf numFmtId="49" fontId="58" fillId="0" borderId="10" xfId="182" applyNumberFormat="1" applyFont="1" applyBorder="1" applyAlignment="1" applyProtection="1">
      <alignment horizontal="center" vertical="center" wrapText="1"/>
      <protection locked="0"/>
    </xf>
    <xf numFmtId="49" fontId="80" fillId="0" borderId="10" xfId="182" applyNumberFormat="1" applyFont="1" applyBorder="1" applyAlignment="1" applyProtection="1">
      <alignment horizontal="center" vertical="center" wrapText="1"/>
      <protection locked="0"/>
    </xf>
    <xf numFmtId="49" fontId="77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25" fillId="0" borderId="10" xfId="182" applyNumberFormat="1" applyFont="1" applyBorder="1" applyAlignment="1" applyProtection="1">
      <alignment horizontal="center" vertical="center" wrapText="1"/>
      <protection locked="0"/>
    </xf>
    <xf numFmtId="0" fontId="0" fillId="0" borderId="10" xfId="0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5" fillId="0" borderId="10" xfId="0" applyFont="1" applyBorder="1" applyAlignment="1">
      <alignment horizontal="center" vertical="center"/>
    </xf>
  </cellXfs>
  <cellStyles count="328">
    <cellStyle name="20% - 强调文字颜色 1 2" xfId="1" xr:uid="{00000000-0005-0000-0000-000000000000}"/>
    <cellStyle name="20% - 强调文字颜色 1 3" xfId="2" xr:uid="{00000000-0005-0000-0000-000001000000}"/>
    <cellStyle name="20% - 强调文字颜色 1 3 2" xfId="3" xr:uid="{00000000-0005-0000-0000-000002000000}"/>
    <cellStyle name="20% - 强调文字颜色 1 4" xfId="4" xr:uid="{00000000-0005-0000-0000-000003000000}"/>
    <cellStyle name="20% - 强调文字颜色 1 5" xfId="5" xr:uid="{00000000-0005-0000-0000-000004000000}"/>
    <cellStyle name="20% - 强调文字颜色 1 6" xfId="6" xr:uid="{00000000-0005-0000-0000-000005000000}"/>
    <cellStyle name="20% - 强调文字颜色 1 7" xfId="7" xr:uid="{00000000-0005-0000-0000-000006000000}"/>
    <cellStyle name="20% - 强调文字颜色 2 2" xfId="8" xr:uid="{00000000-0005-0000-0000-000007000000}"/>
    <cellStyle name="20% - 强调文字颜色 2 3" xfId="9" xr:uid="{00000000-0005-0000-0000-000008000000}"/>
    <cellStyle name="20% - 强调文字颜色 2 3 2" xfId="10" xr:uid="{00000000-0005-0000-0000-000009000000}"/>
    <cellStyle name="20% - 强调文字颜色 2 4" xfId="11" xr:uid="{00000000-0005-0000-0000-00000A000000}"/>
    <cellStyle name="20% - 强调文字颜色 2 5" xfId="12" xr:uid="{00000000-0005-0000-0000-00000B000000}"/>
    <cellStyle name="20% - 强调文字颜色 2 6" xfId="13" xr:uid="{00000000-0005-0000-0000-00000C000000}"/>
    <cellStyle name="20% - 强调文字颜色 2 7" xfId="14" xr:uid="{00000000-0005-0000-0000-00000D000000}"/>
    <cellStyle name="20% - 强调文字颜色 3 2" xfId="15" xr:uid="{00000000-0005-0000-0000-00000E000000}"/>
    <cellStyle name="20% - 强调文字颜色 3 3" xfId="16" xr:uid="{00000000-0005-0000-0000-00000F000000}"/>
    <cellStyle name="20% - 强调文字颜色 3 3 2" xfId="17" xr:uid="{00000000-0005-0000-0000-000010000000}"/>
    <cellStyle name="20% - 强调文字颜色 3 4" xfId="18" xr:uid="{00000000-0005-0000-0000-000011000000}"/>
    <cellStyle name="20% - 强调文字颜色 3 5" xfId="19" xr:uid="{00000000-0005-0000-0000-000012000000}"/>
    <cellStyle name="20% - 强调文字颜色 3 6" xfId="20" xr:uid="{00000000-0005-0000-0000-000013000000}"/>
    <cellStyle name="20% - 强调文字颜色 3 7" xfId="21" xr:uid="{00000000-0005-0000-0000-000014000000}"/>
    <cellStyle name="20% - 强调文字颜色 4 2" xfId="22" xr:uid="{00000000-0005-0000-0000-000015000000}"/>
    <cellStyle name="20% - 强调文字颜色 4 3" xfId="23" xr:uid="{00000000-0005-0000-0000-000016000000}"/>
    <cellStyle name="20% - 强调文字颜色 4 3 2" xfId="24" xr:uid="{00000000-0005-0000-0000-000017000000}"/>
    <cellStyle name="20% - 强调文字颜色 4 4" xfId="25" xr:uid="{00000000-0005-0000-0000-000018000000}"/>
    <cellStyle name="20% - 强调文字颜色 4 5" xfId="26" xr:uid="{00000000-0005-0000-0000-000019000000}"/>
    <cellStyle name="20% - 强调文字颜色 4 6" xfId="27" xr:uid="{00000000-0005-0000-0000-00001A000000}"/>
    <cellStyle name="20% - 强调文字颜色 4 7" xfId="28" xr:uid="{00000000-0005-0000-0000-00001B000000}"/>
    <cellStyle name="20% - 强调文字颜色 5 2" xfId="29" xr:uid="{00000000-0005-0000-0000-00001C000000}"/>
    <cellStyle name="20% - 强调文字颜色 5 3" xfId="30" xr:uid="{00000000-0005-0000-0000-00001D000000}"/>
    <cellStyle name="20% - 强调文字颜色 5 3 2" xfId="31" xr:uid="{00000000-0005-0000-0000-00001E000000}"/>
    <cellStyle name="20% - 强调文字颜色 5 4" xfId="32" xr:uid="{00000000-0005-0000-0000-00001F000000}"/>
    <cellStyle name="20% - 强调文字颜色 5 5" xfId="33" xr:uid="{00000000-0005-0000-0000-000020000000}"/>
    <cellStyle name="20% - 强调文字颜色 5 6" xfId="34" xr:uid="{00000000-0005-0000-0000-000021000000}"/>
    <cellStyle name="20% - 强调文字颜色 5 7" xfId="35" xr:uid="{00000000-0005-0000-0000-000022000000}"/>
    <cellStyle name="20% - 强调文字颜色 6 2" xfId="36" xr:uid="{00000000-0005-0000-0000-000023000000}"/>
    <cellStyle name="20% - 强调文字颜色 6 3" xfId="37" xr:uid="{00000000-0005-0000-0000-000024000000}"/>
    <cellStyle name="20% - 强调文字颜色 6 3 2" xfId="38" xr:uid="{00000000-0005-0000-0000-000025000000}"/>
    <cellStyle name="20% - 强调文字颜色 6 4" xfId="39" xr:uid="{00000000-0005-0000-0000-000026000000}"/>
    <cellStyle name="20% - 强调文字颜色 6 5" xfId="40" xr:uid="{00000000-0005-0000-0000-000027000000}"/>
    <cellStyle name="20% - 强调文字颜色 6 6" xfId="41" xr:uid="{00000000-0005-0000-0000-000028000000}"/>
    <cellStyle name="20% - 强调文字颜色 6 7" xfId="42" xr:uid="{00000000-0005-0000-0000-000029000000}"/>
    <cellStyle name="40% - 强调文字颜色 1 2" xfId="43" xr:uid="{00000000-0005-0000-0000-00002A000000}"/>
    <cellStyle name="40% - 强调文字颜色 1 3" xfId="44" xr:uid="{00000000-0005-0000-0000-00002B000000}"/>
    <cellStyle name="40% - 强调文字颜色 1 3 2" xfId="45" xr:uid="{00000000-0005-0000-0000-00002C000000}"/>
    <cellStyle name="40% - 强调文字颜色 1 4" xfId="46" xr:uid="{00000000-0005-0000-0000-00002D000000}"/>
    <cellStyle name="40% - 强调文字颜色 1 5" xfId="47" xr:uid="{00000000-0005-0000-0000-00002E000000}"/>
    <cellStyle name="40% - 强调文字颜色 1 6" xfId="48" xr:uid="{00000000-0005-0000-0000-00002F000000}"/>
    <cellStyle name="40% - 强调文字颜色 1 7" xfId="49" xr:uid="{00000000-0005-0000-0000-000030000000}"/>
    <cellStyle name="40% - 强调文字颜色 2 2" xfId="50" xr:uid="{00000000-0005-0000-0000-000031000000}"/>
    <cellStyle name="40% - 强调文字颜色 2 3" xfId="51" xr:uid="{00000000-0005-0000-0000-000032000000}"/>
    <cellStyle name="40% - 强调文字颜色 2 3 2" xfId="52" xr:uid="{00000000-0005-0000-0000-000033000000}"/>
    <cellStyle name="40% - 强调文字颜色 2 4" xfId="53" xr:uid="{00000000-0005-0000-0000-000034000000}"/>
    <cellStyle name="40% - 强调文字颜色 2 5" xfId="54" xr:uid="{00000000-0005-0000-0000-000035000000}"/>
    <cellStyle name="40% - 强调文字颜色 2 6" xfId="55" xr:uid="{00000000-0005-0000-0000-000036000000}"/>
    <cellStyle name="40% - 强调文字颜色 2 7" xfId="56" xr:uid="{00000000-0005-0000-0000-000037000000}"/>
    <cellStyle name="40% - 强调文字颜色 3 2" xfId="57" xr:uid="{00000000-0005-0000-0000-000038000000}"/>
    <cellStyle name="40% - 强调文字颜色 3 3" xfId="58" xr:uid="{00000000-0005-0000-0000-000039000000}"/>
    <cellStyle name="40% - 强调文字颜色 3 3 2" xfId="59" xr:uid="{00000000-0005-0000-0000-00003A000000}"/>
    <cellStyle name="40% - 强调文字颜色 3 4" xfId="60" xr:uid="{00000000-0005-0000-0000-00003B000000}"/>
    <cellStyle name="40% - 强调文字颜色 3 5" xfId="61" xr:uid="{00000000-0005-0000-0000-00003C000000}"/>
    <cellStyle name="40% - 强调文字颜色 3 6" xfId="62" xr:uid="{00000000-0005-0000-0000-00003D000000}"/>
    <cellStyle name="40% - 强调文字颜色 3 7" xfId="63" xr:uid="{00000000-0005-0000-0000-00003E000000}"/>
    <cellStyle name="40% - 强调文字颜色 4 2" xfId="64" xr:uid="{00000000-0005-0000-0000-00003F000000}"/>
    <cellStyle name="40% - 强调文字颜色 4 3" xfId="65" xr:uid="{00000000-0005-0000-0000-000040000000}"/>
    <cellStyle name="40% - 强调文字颜色 4 3 2" xfId="66" xr:uid="{00000000-0005-0000-0000-000041000000}"/>
    <cellStyle name="40% - 强调文字颜色 4 4" xfId="67" xr:uid="{00000000-0005-0000-0000-000042000000}"/>
    <cellStyle name="40% - 强调文字颜色 4 5" xfId="68" xr:uid="{00000000-0005-0000-0000-000043000000}"/>
    <cellStyle name="40% - 强调文字颜色 4 6" xfId="69" xr:uid="{00000000-0005-0000-0000-000044000000}"/>
    <cellStyle name="40% - 强调文字颜色 4 7" xfId="70" xr:uid="{00000000-0005-0000-0000-000045000000}"/>
    <cellStyle name="40% - 强调文字颜色 5 2" xfId="71" xr:uid="{00000000-0005-0000-0000-000046000000}"/>
    <cellStyle name="40% - 强调文字颜色 5 3" xfId="72" xr:uid="{00000000-0005-0000-0000-000047000000}"/>
    <cellStyle name="40% - 强调文字颜色 5 3 2" xfId="73" xr:uid="{00000000-0005-0000-0000-000048000000}"/>
    <cellStyle name="40% - 强调文字颜色 5 4" xfId="74" xr:uid="{00000000-0005-0000-0000-000049000000}"/>
    <cellStyle name="40% - 强调文字颜色 5 5" xfId="75" xr:uid="{00000000-0005-0000-0000-00004A000000}"/>
    <cellStyle name="40% - 强调文字颜色 5 6" xfId="76" xr:uid="{00000000-0005-0000-0000-00004B000000}"/>
    <cellStyle name="40% - 强调文字颜色 5 7" xfId="77" xr:uid="{00000000-0005-0000-0000-00004C000000}"/>
    <cellStyle name="40% - 强调文字颜色 6 2" xfId="78" xr:uid="{00000000-0005-0000-0000-00004D000000}"/>
    <cellStyle name="40% - 强调文字颜色 6 3" xfId="79" xr:uid="{00000000-0005-0000-0000-00004E000000}"/>
    <cellStyle name="40% - 强调文字颜色 6 3 2" xfId="80" xr:uid="{00000000-0005-0000-0000-00004F000000}"/>
    <cellStyle name="40% - 强调文字颜色 6 4" xfId="81" xr:uid="{00000000-0005-0000-0000-000050000000}"/>
    <cellStyle name="40% - 强调文字颜色 6 5" xfId="82" xr:uid="{00000000-0005-0000-0000-000051000000}"/>
    <cellStyle name="40% - 强调文字颜色 6 6" xfId="83" xr:uid="{00000000-0005-0000-0000-000052000000}"/>
    <cellStyle name="40% - 强调文字颜色 6 7" xfId="84" xr:uid="{00000000-0005-0000-0000-000053000000}"/>
    <cellStyle name="60% - 强调文字颜色 1 2" xfId="85" xr:uid="{00000000-0005-0000-0000-000054000000}"/>
    <cellStyle name="60% - 强调文字颜色 1 3" xfId="86" xr:uid="{00000000-0005-0000-0000-000055000000}"/>
    <cellStyle name="60% - 强调文字颜色 1 3 2" xfId="87" xr:uid="{00000000-0005-0000-0000-000056000000}"/>
    <cellStyle name="60% - 强调文字颜色 1 4" xfId="88" xr:uid="{00000000-0005-0000-0000-000057000000}"/>
    <cellStyle name="60% - 强调文字颜色 1 5" xfId="89" xr:uid="{00000000-0005-0000-0000-000058000000}"/>
    <cellStyle name="60% - 强调文字颜色 1 6" xfId="90" xr:uid="{00000000-0005-0000-0000-000059000000}"/>
    <cellStyle name="60% - 强调文字颜色 1 7" xfId="91" xr:uid="{00000000-0005-0000-0000-00005A000000}"/>
    <cellStyle name="60% - 强调文字颜色 2 2" xfId="92" xr:uid="{00000000-0005-0000-0000-00005B000000}"/>
    <cellStyle name="60% - 强调文字颜色 2 3" xfId="93" xr:uid="{00000000-0005-0000-0000-00005C000000}"/>
    <cellStyle name="60% - 强调文字颜色 2 3 2" xfId="94" xr:uid="{00000000-0005-0000-0000-00005D000000}"/>
    <cellStyle name="60% - 强调文字颜色 2 4" xfId="95" xr:uid="{00000000-0005-0000-0000-00005E000000}"/>
    <cellStyle name="60% - 强调文字颜色 2 5" xfId="96" xr:uid="{00000000-0005-0000-0000-00005F000000}"/>
    <cellStyle name="60% - 强调文字颜色 2 6" xfId="97" xr:uid="{00000000-0005-0000-0000-000060000000}"/>
    <cellStyle name="60% - 强调文字颜色 2 7" xfId="98" xr:uid="{00000000-0005-0000-0000-000061000000}"/>
    <cellStyle name="60% - 强调文字颜色 3 2" xfId="99" xr:uid="{00000000-0005-0000-0000-000062000000}"/>
    <cellStyle name="60% - 强调文字颜色 3 3" xfId="100" xr:uid="{00000000-0005-0000-0000-000063000000}"/>
    <cellStyle name="60% - 强调文字颜色 3 3 2" xfId="101" xr:uid="{00000000-0005-0000-0000-000064000000}"/>
    <cellStyle name="60% - 强调文字颜色 3 4" xfId="102" xr:uid="{00000000-0005-0000-0000-000065000000}"/>
    <cellStyle name="60% - 强调文字颜色 3 5" xfId="103" xr:uid="{00000000-0005-0000-0000-000066000000}"/>
    <cellStyle name="60% - 强调文字颜色 3 6" xfId="104" xr:uid="{00000000-0005-0000-0000-000067000000}"/>
    <cellStyle name="60% - 强调文字颜色 3 7" xfId="105" xr:uid="{00000000-0005-0000-0000-000068000000}"/>
    <cellStyle name="60% - 强调文字颜色 4 2" xfId="106" xr:uid="{00000000-0005-0000-0000-000069000000}"/>
    <cellStyle name="60% - 强调文字颜色 4 3" xfId="107" xr:uid="{00000000-0005-0000-0000-00006A000000}"/>
    <cellStyle name="60% - 强调文字颜色 4 3 2" xfId="108" xr:uid="{00000000-0005-0000-0000-00006B000000}"/>
    <cellStyle name="60% - 强调文字颜色 4 4" xfId="109" xr:uid="{00000000-0005-0000-0000-00006C000000}"/>
    <cellStyle name="60% - 强调文字颜色 4 5" xfId="110" xr:uid="{00000000-0005-0000-0000-00006D000000}"/>
    <cellStyle name="60% - 强调文字颜色 4 6" xfId="111" xr:uid="{00000000-0005-0000-0000-00006E000000}"/>
    <cellStyle name="60% - 强调文字颜色 4 7" xfId="112" xr:uid="{00000000-0005-0000-0000-00006F000000}"/>
    <cellStyle name="60% - 强调文字颜色 5 2" xfId="113" xr:uid="{00000000-0005-0000-0000-000070000000}"/>
    <cellStyle name="60% - 强调文字颜色 5 3" xfId="114" xr:uid="{00000000-0005-0000-0000-000071000000}"/>
    <cellStyle name="60% - 强调文字颜色 5 3 2" xfId="115" xr:uid="{00000000-0005-0000-0000-000072000000}"/>
    <cellStyle name="60% - 强调文字颜色 5 4" xfId="116" xr:uid="{00000000-0005-0000-0000-000073000000}"/>
    <cellStyle name="60% - 强调文字颜色 5 5" xfId="117" xr:uid="{00000000-0005-0000-0000-000074000000}"/>
    <cellStyle name="60% - 强调文字颜色 5 6" xfId="118" xr:uid="{00000000-0005-0000-0000-000075000000}"/>
    <cellStyle name="60% - 强调文字颜色 5 7" xfId="119" xr:uid="{00000000-0005-0000-0000-000076000000}"/>
    <cellStyle name="60% - 强调文字颜色 6 2" xfId="120" xr:uid="{00000000-0005-0000-0000-000077000000}"/>
    <cellStyle name="60% - 强调文字颜色 6 3" xfId="121" xr:uid="{00000000-0005-0000-0000-000078000000}"/>
    <cellStyle name="60% - 强调文字颜色 6 3 2" xfId="122" xr:uid="{00000000-0005-0000-0000-000079000000}"/>
    <cellStyle name="60% - 强调文字颜色 6 4" xfId="123" xr:uid="{00000000-0005-0000-0000-00007A000000}"/>
    <cellStyle name="60% - 强调文字颜色 6 5" xfId="124" xr:uid="{00000000-0005-0000-0000-00007B000000}"/>
    <cellStyle name="60% - 强调文字颜色 6 6" xfId="125" xr:uid="{00000000-0005-0000-0000-00007C000000}"/>
    <cellStyle name="60% - 强调文字颜色 6 7" xfId="126" xr:uid="{00000000-0005-0000-0000-00007D000000}"/>
    <cellStyle name="标题" xfId="127" builtinId="15" customBuiltin="1"/>
    <cellStyle name="标题 1" xfId="128" builtinId="16" customBuiltin="1"/>
    <cellStyle name="标题 1 2" xfId="129" xr:uid="{00000000-0005-0000-0000-000080000000}"/>
    <cellStyle name="标题 1 3" xfId="130" xr:uid="{00000000-0005-0000-0000-000081000000}"/>
    <cellStyle name="标题 1 3 2" xfId="131" xr:uid="{00000000-0005-0000-0000-000082000000}"/>
    <cellStyle name="标题 1 4" xfId="132" xr:uid="{00000000-0005-0000-0000-000083000000}"/>
    <cellStyle name="标题 1 5" xfId="133" xr:uid="{00000000-0005-0000-0000-000084000000}"/>
    <cellStyle name="标题 1 6" xfId="134" xr:uid="{00000000-0005-0000-0000-000085000000}"/>
    <cellStyle name="标题 1 7" xfId="135" xr:uid="{00000000-0005-0000-0000-000086000000}"/>
    <cellStyle name="标题 10" xfId="136" xr:uid="{00000000-0005-0000-0000-000087000000}"/>
    <cellStyle name="标题 2" xfId="137" builtinId="17" customBuiltin="1"/>
    <cellStyle name="标题 2 2" xfId="138" xr:uid="{00000000-0005-0000-0000-000089000000}"/>
    <cellStyle name="标题 2 3" xfId="139" xr:uid="{00000000-0005-0000-0000-00008A000000}"/>
    <cellStyle name="标题 2 3 2" xfId="140" xr:uid="{00000000-0005-0000-0000-00008B000000}"/>
    <cellStyle name="标题 2 4" xfId="141" xr:uid="{00000000-0005-0000-0000-00008C000000}"/>
    <cellStyle name="标题 2 5" xfId="142" xr:uid="{00000000-0005-0000-0000-00008D000000}"/>
    <cellStyle name="标题 2 6" xfId="143" xr:uid="{00000000-0005-0000-0000-00008E000000}"/>
    <cellStyle name="标题 2 7" xfId="144" xr:uid="{00000000-0005-0000-0000-00008F000000}"/>
    <cellStyle name="标题 3" xfId="145" builtinId="18" customBuiltin="1"/>
    <cellStyle name="标题 3 2" xfId="146" xr:uid="{00000000-0005-0000-0000-000091000000}"/>
    <cellStyle name="标题 3 3" xfId="147" xr:uid="{00000000-0005-0000-0000-000092000000}"/>
    <cellStyle name="标题 3 3 2" xfId="148" xr:uid="{00000000-0005-0000-0000-000093000000}"/>
    <cellStyle name="标题 3 4" xfId="149" xr:uid="{00000000-0005-0000-0000-000094000000}"/>
    <cellStyle name="标题 3 5" xfId="150" xr:uid="{00000000-0005-0000-0000-000095000000}"/>
    <cellStyle name="标题 3 6" xfId="151" xr:uid="{00000000-0005-0000-0000-000096000000}"/>
    <cellStyle name="标题 3 7" xfId="152" xr:uid="{00000000-0005-0000-0000-000097000000}"/>
    <cellStyle name="标题 4" xfId="153" builtinId="19" customBuiltin="1"/>
    <cellStyle name="标题 4 2" xfId="154" xr:uid="{00000000-0005-0000-0000-000099000000}"/>
    <cellStyle name="标题 4 3" xfId="155" xr:uid="{00000000-0005-0000-0000-00009A000000}"/>
    <cellStyle name="标题 4 3 2" xfId="156" xr:uid="{00000000-0005-0000-0000-00009B000000}"/>
    <cellStyle name="标题 4 4" xfId="157" xr:uid="{00000000-0005-0000-0000-00009C000000}"/>
    <cellStyle name="标题 4 5" xfId="158" xr:uid="{00000000-0005-0000-0000-00009D000000}"/>
    <cellStyle name="标题 4 6" xfId="159" xr:uid="{00000000-0005-0000-0000-00009E000000}"/>
    <cellStyle name="标题 4 7" xfId="160" xr:uid="{00000000-0005-0000-0000-00009F000000}"/>
    <cellStyle name="标题 5" xfId="161" xr:uid="{00000000-0005-0000-0000-0000A0000000}"/>
    <cellStyle name="标题 6" xfId="162" xr:uid="{00000000-0005-0000-0000-0000A1000000}"/>
    <cellStyle name="标题 6 2" xfId="163" xr:uid="{00000000-0005-0000-0000-0000A2000000}"/>
    <cellStyle name="标题 7" xfId="164" xr:uid="{00000000-0005-0000-0000-0000A3000000}"/>
    <cellStyle name="标题 8" xfId="165" xr:uid="{00000000-0005-0000-0000-0000A4000000}"/>
    <cellStyle name="标题 9" xfId="166" xr:uid="{00000000-0005-0000-0000-0000A5000000}"/>
    <cellStyle name="差" xfId="167" builtinId="27" customBuiltin="1"/>
    <cellStyle name="差 2" xfId="168" xr:uid="{00000000-0005-0000-0000-0000A7000000}"/>
    <cellStyle name="差 3" xfId="169" xr:uid="{00000000-0005-0000-0000-0000A8000000}"/>
    <cellStyle name="差 3 2" xfId="170" xr:uid="{00000000-0005-0000-0000-0000A9000000}"/>
    <cellStyle name="差 4" xfId="171" xr:uid="{00000000-0005-0000-0000-0000AA000000}"/>
    <cellStyle name="差 5" xfId="172" xr:uid="{00000000-0005-0000-0000-0000AB000000}"/>
    <cellStyle name="差 6" xfId="173" xr:uid="{00000000-0005-0000-0000-0000AC000000}"/>
    <cellStyle name="差 7" xfId="174" xr:uid="{00000000-0005-0000-0000-0000AD000000}"/>
    <cellStyle name="常规" xfId="0" builtinId="0"/>
    <cellStyle name="常规 10" xfId="175" xr:uid="{00000000-0005-0000-0000-0000AF000000}"/>
    <cellStyle name="常规 11" xfId="176" xr:uid="{00000000-0005-0000-0000-0000B0000000}"/>
    <cellStyle name="常规 12" xfId="177" xr:uid="{00000000-0005-0000-0000-0000B1000000}"/>
    <cellStyle name="常规 13" xfId="178" xr:uid="{00000000-0005-0000-0000-0000B2000000}"/>
    <cellStyle name="常规 14" xfId="179" xr:uid="{00000000-0005-0000-0000-0000B3000000}"/>
    <cellStyle name="常规 15" xfId="180" xr:uid="{00000000-0005-0000-0000-0000B4000000}"/>
    <cellStyle name="常规 16" xfId="181" xr:uid="{00000000-0005-0000-0000-0000B5000000}"/>
    <cellStyle name="常规 17" xfId="182" xr:uid="{00000000-0005-0000-0000-0000B6000000}"/>
    <cellStyle name="常规 2" xfId="183" xr:uid="{00000000-0005-0000-0000-0000B7000000}"/>
    <cellStyle name="常规 3" xfId="184" xr:uid="{00000000-0005-0000-0000-0000B8000000}"/>
    <cellStyle name="常规 3 2" xfId="185" xr:uid="{00000000-0005-0000-0000-0000B9000000}"/>
    <cellStyle name="常规 4" xfId="186" xr:uid="{00000000-0005-0000-0000-0000BA000000}"/>
    <cellStyle name="常规 4 2" xfId="187" xr:uid="{00000000-0005-0000-0000-0000BB000000}"/>
    <cellStyle name="常规 5" xfId="188" xr:uid="{00000000-0005-0000-0000-0000BC000000}"/>
    <cellStyle name="常规 5 2" xfId="189" xr:uid="{00000000-0005-0000-0000-0000BD000000}"/>
    <cellStyle name="常规 6" xfId="190" xr:uid="{00000000-0005-0000-0000-0000BE000000}"/>
    <cellStyle name="常规 6 2" xfId="191" xr:uid="{00000000-0005-0000-0000-0000BF000000}"/>
    <cellStyle name="常规 7" xfId="192" xr:uid="{00000000-0005-0000-0000-0000C0000000}"/>
    <cellStyle name="常规 7 2" xfId="193" xr:uid="{00000000-0005-0000-0000-0000C1000000}"/>
    <cellStyle name="常规 8" xfId="194" xr:uid="{00000000-0005-0000-0000-0000C2000000}"/>
    <cellStyle name="常规 8 2" xfId="195" xr:uid="{00000000-0005-0000-0000-0000C3000000}"/>
    <cellStyle name="常规 9" xfId="196" xr:uid="{00000000-0005-0000-0000-0000C4000000}"/>
    <cellStyle name="常规 9 2" xfId="197" xr:uid="{00000000-0005-0000-0000-0000C5000000}"/>
    <cellStyle name="好" xfId="198" builtinId="26" customBuiltin="1"/>
    <cellStyle name="好 2" xfId="199" xr:uid="{00000000-0005-0000-0000-0000C7000000}"/>
    <cellStyle name="好 3" xfId="200" xr:uid="{00000000-0005-0000-0000-0000C8000000}"/>
    <cellStyle name="好 3 2" xfId="201" xr:uid="{00000000-0005-0000-0000-0000C9000000}"/>
    <cellStyle name="好 4" xfId="202" xr:uid="{00000000-0005-0000-0000-0000CA000000}"/>
    <cellStyle name="好 5" xfId="203" xr:uid="{00000000-0005-0000-0000-0000CB000000}"/>
    <cellStyle name="好 6" xfId="204" xr:uid="{00000000-0005-0000-0000-0000CC000000}"/>
    <cellStyle name="好 7" xfId="205" xr:uid="{00000000-0005-0000-0000-0000CD000000}"/>
    <cellStyle name="汇总" xfId="206" builtinId="25" customBuiltin="1"/>
    <cellStyle name="汇总 2" xfId="207" xr:uid="{00000000-0005-0000-0000-0000CF000000}"/>
    <cellStyle name="汇总 3" xfId="208" xr:uid="{00000000-0005-0000-0000-0000D0000000}"/>
    <cellStyle name="汇总 3 2" xfId="209" xr:uid="{00000000-0005-0000-0000-0000D1000000}"/>
    <cellStyle name="汇总 4" xfId="210" xr:uid="{00000000-0005-0000-0000-0000D2000000}"/>
    <cellStyle name="汇总 5" xfId="211" xr:uid="{00000000-0005-0000-0000-0000D3000000}"/>
    <cellStyle name="汇总 6" xfId="212" xr:uid="{00000000-0005-0000-0000-0000D4000000}"/>
    <cellStyle name="汇总 7" xfId="213" xr:uid="{00000000-0005-0000-0000-0000D5000000}"/>
    <cellStyle name="计算" xfId="214" builtinId="22" customBuiltin="1"/>
    <cellStyle name="计算 2" xfId="215" xr:uid="{00000000-0005-0000-0000-0000D7000000}"/>
    <cellStyle name="计算 3" xfId="216" xr:uid="{00000000-0005-0000-0000-0000D8000000}"/>
    <cellStyle name="计算 3 2" xfId="217" xr:uid="{00000000-0005-0000-0000-0000D9000000}"/>
    <cellStyle name="计算 4" xfId="218" xr:uid="{00000000-0005-0000-0000-0000DA000000}"/>
    <cellStyle name="计算 5" xfId="219" xr:uid="{00000000-0005-0000-0000-0000DB000000}"/>
    <cellStyle name="计算 6" xfId="220" xr:uid="{00000000-0005-0000-0000-0000DC000000}"/>
    <cellStyle name="计算 7" xfId="221" xr:uid="{00000000-0005-0000-0000-0000DD000000}"/>
    <cellStyle name="检查单元格" xfId="222" builtinId="23" customBuiltin="1"/>
    <cellStyle name="检查单元格 2" xfId="223" xr:uid="{00000000-0005-0000-0000-0000DF000000}"/>
    <cellStyle name="检查单元格 3" xfId="224" xr:uid="{00000000-0005-0000-0000-0000E0000000}"/>
    <cellStyle name="检查单元格 3 2" xfId="225" xr:uid="{00000000-0005-0000-0000-0000E1000000}"/>
    <cellStyle name="检查单元格 4" xfId="226" xr:uid="{00000000-0005-0000-0000-0000E2000000}"/>
    <cellStyle name="检查单元格 5" xfId="227" xr:uid="{00000000-0005-0000-0000-0000E3000000}"/>
    <cellStyle name="检查单元格 6" xfId="228" xr:uid="{00000000-0005-0000-0000-0000E4000000}"/>
    <cellStyle name="检查单元格 7" xfId="229" xr:uid="{00000000-0005-0000-0000-0000E5000000}"/>
    <cellStyle name="解释性文本" xfId="230" builtinId="53" customBuiltin="1"/>
    <cellStyle name="解释性文本 2" xfId="231" xr:uid="{00000000-0005-0000-0000-0000E7000000}"/>
    <cellStyle name="解释性文本 3" xfId="232" xr:uid="{00000000-0005-0000-0000-0000E8000000}"/>
    <cellStyle name="解释性文本 3 2" xfId="233" xr:uid="{00000000-0005-0000-0000-0000E9000000}"/>
    <cellStyle name="解释性文本 4" xfId="234" xr:uid="{00000000-0005-0000-0000-0000EA000000}"/>
    <cellStyle name="解释性文本 5" xfId="235" xr:uid="{00000000-0005-0000-0000-0000EB000000}"/>
    <cellStyle name="解释性文本 6" xfId="236" xr:uid="{00000000-0005-0000-0000-0000EC000000}"/>
    <cellStyle name="解释性文本 7" xfId="237" xr:uid="{00000000-0005-0000-0000-0000ED000000}"/>
    <cellStyle name="警告文本" xfId="238" builtinId="11" customBuiltin="1"/>
    <cellStyle name="警告文本 2" xfId="239" xr:uid="{00000000-0005-0000-0000-0000EF000000}"/>
    <cellStyle name="警告文本 3" xfId="240" xr:uid="{00000000-0005-0000-0000-0000F0000000}"/>
    <cellStyle name="警告文本 3 2" xfId="241" xr:uid="{00000000-0005-0000-0000-0000F1000000}"/>
    <cellStyle name="警告文本 4" xfId="242" xr:uid="{00000000-0005-0000-0000-0000F2000000}"/>
    <cellStyle name="警告文本 5" xfId="243" xr:uid="{00000000-0005-0000-0000-0000F3000000}"/>
    <cellStyle name="警告文本 6" xfId="244" xr:uid="{00000000-0005-0000-0000-0000F4000000}"/>
    <cellStyle name="警告文本 7" xfId="245" xr:uid="{00000000-0005-0000-0000-0000F5000000}"/>
    <cellStyle name="链接单元格" xfId="246" builtinId="24" customBuiltin="1"/>
    <cellStyle name="链接单元格 2" xfId="247" xr:uid="{00000000-0005-0000-0000-0000F7000000}"/>
    <cellStyle name="链接单元格 3" xfId="248" xr:uid="{00000000-0005-0000-0000-0000F8000000}"/>
    <cellStyle name="链接单元格 3 2" xfId="249" xr:uid="{00000000-0005-0000-0000-0000F9000000}"/>
    <cellStyle name="链接单元格 4" xfId="250" xr:uid="{00000000-0005-0000-0000-0000FA000000}"/>
    <cellStyle name="链接单元格 5" xfId="251" xr:uid="{00000000-0005-0000-0000-0000FB000000}"/>
    <cellStyle name="链接单元格 6" xfId="252" xr:uid="{00000000-0005-0000-0000-0000FC000000}"/>
    <cellStyle name="链接单元格 7" xfId="253" xr:uid="{00000000-0005-0000-0000-0000FD000000}"/>
    <cellStyle name="强调文字颜色 1 2" xfId="254" xr:uid="{00000000-0005-0000-0000-0000FE000000}"/>
    <cellStyle name="强调文字颜色 1 3" xfId="255" xr:uid="{00000000-0005-0000-0000-0000FF000000}"/>
    <cellStyle name="强调文字颜色 1 3 2" xfId="256" xr:uid="{00000000-0005-0000-0000-000000010000}"/>
    <cellStyle name="强调文字颜色 1 4" xfId="257" xr:uid="{00000000-0005-0000-0000-000001010000}"/>
    <cellStyle name="强调文字颜色 1 5" xfId="258" xr:uid="{00000000-0005-0000-0000-000002010000}"/>
    <cellStyle name="强调文字颜色 1 6" xfId="259" xr:uid="{00000000-0005-0000-0000-000003010000}"/>
    <cellStyle name="强调文字颜色 1 7" xfId="260" xr:uid="{00000000-0005-0000-0000-000004010000}"/>
    <cellStyle name="强调文字颜色 2 2" xfId="261" xr:uid="{00000000-0005-0000-0000-000005010000}"/>
    <cellStyle name="强调文字颜色 2 3" xfId="262" xr:uid="{00000000-0005-0000-0000-000006010000}"/>
    <cellStyle name="强调文字颜色 2 3 2" xfId="263" xr:uid="{00000000-0005-0000-0000-000007010000}"/>
    <cellStyle name="强调文字颜色 2 4" xfId="264" xr:uid="{00000000-0005-0000-0000-000008010000}"/>
    <cellStyle name="强调文字颜色 2 5" xfId="265" xr:uid="{00000000-0005-0000-0000-000009010000}"/>
    <cellStyle name="强调文字颜色 2 6" xfId="266" xr:uid="{00000000-0005-0000-0000-00000A010000}"/>
    <cellStyle name="强调文字颜色 2 7" xfId="267" xr:uid="{00000000-0005-0000-0000-00000B010000}"/>
    <cellStyle name="强调文字颜色 3 2" xfId="268" xr:uid="{00000000-0005-0000-0000-00000C010000}"/>
    <cellStyle name="强调文字颜色 3 3" xfId="269" xr:uid="{00000000-0005-0000-0000-00000D010000}"/>
    <cellStyle name="强调文字颜色 3 3 2" xfId="270" xr:uid="{00000000-0005-0000-0000-00000E010000}"/>
    <cellStyle name="强调文字颜色 3 4" xfId="271" xr:uid="{00000000-0005-0000-0000-00000F010000}"/>
    <cellStyle name="强调文字颜色 3 5" xfId="272" xr:uid="{00000000-0005-0000-0000-000010010000}"/>
    <cellStyle name="强调文字颜色 3 6" xfId="273" xr:uid="{00000000-0005-0000-0000-000011010000}"/>
    <cellStyle name="强调文字颜色 3 7" xfId="274" xr:uid="{00000000-0005-0000-0000-000012010000}"/>
    <cellStyle name="强调文字颜色 4 2" xfId="275" xr:uid="{00000000-0005-0000-0000-000013010000}"/>
    <cellStyle name="强调文字颜色 4 3" xfId="276" xr:uid="{00000000-0005-0000-0000-000014010000}"/>
    <cellStyle name="强调文字颜色 4 3 2" xfId="277" xr:uid="{00000000-0005-0000-0000-000015010000}"/>
    <cellStyle name="强调文字颜色 4 4" xfId="278" xr:uid="{00000000-0005-0000-0000-000016010000}"/>
    <cellStyle name="强调文字颜色 4 5" xfId="279" xr:uid="{00000000-0005-0000-0000-000017010000}"/>
    <cellStyle name="强调文字颜色 4 6" xfId="280" xr:uid="{00000000-0005-0000-0000-000018010000}"/>
    <cellStyle name="强调文字颜色 4 7" xfId="281" xr:uid="{00000000-0005-0000-0000-000019010000}"/>
    <cellStyle name="强调文字颜色 5 2" xfId="282" xr:uid="{00000000-0005-0000-0000-00001A010000}"/>
    <cellStyle name="强调文字颜色 5 3" xfId="283" xr:uid="{00000000-0005-0000-0000-00001B010000}"/>
    <cellStyle name="强调文字颜色 5 3 2" xfId="284" xr:uid="{00000000-0005-0000-0000-00001C010000}"/>
    <cellStyle name="强调文字颜色 5 4" xfId="285" xr:uid="{00000000-0005-0000-0000-00001D010000}"/>
    <cellStyle name="强调文字颜色 5 5" xfId="286" xr:uid="{00000000-0005-0000-0000-00001E010000}"/>
    <cellStyle name="强调文字颜色 5 6" xfId="287" xr:uid="{00000000-0005-0000-0000-00001F010000}"/>
    <cellStyle name="强调文字颜色 5 7" xfId="288" xr:uid="{00000000-0005-0000-0000-000020010000}"/>
    <cellStyle name="强调文字颜色 6 2" xfId="289" xr:uid="{00000000-0005-0000-0000-000021010000}"/>
    <cellStyle name="强调文字颜色 6 3" xfId="290" xr:uid="{00000000-0005-0000-0000-000022010000}"/>
    <cellStyle name="强调文字颜色 6 3 2" xfId="291" xr:uid="{00000000-0005-0000-0000-000023010000}"/>
    <cellStyle name="强调文字颜色 6 4" xfId="292" xr:uid="{00000000-0005-0000-0000-000024010000}"/>
    <cellStyle name="强调文字颜色 6 5" xfId="293" xr:uid="{00000000-0005-0000-0000-000025010000}"/>
    <cellStyle name="强调文字颜色 6 6" xfId="294" xr:uid="{00000000-0005-0000-0000-000026010000}"/>
    <cellStyle name="强调文字颜色 6 7" xfId="295" xr:uid="{00000000-0005-0000-0000-000027010000}"/>
    <cellStyle name="适中" xfId="296" builtinId="28" customBuiltin="1"/>
    <cellStyle name="适中 2" xfId="297" xr:uid="{00000000-0005-0000-0000-000029010000}"/>
    <cellStyle name="适中 3" xfId="298" xr:uid="{00000000-0005-0000-0000-00002A010000}"/>
    <cellStyle name="适中 3 2" xfId="299" xr:uid="{00000000-0005-0000-0000-00002B010000}"/>
    <cellStyle name="适中 4" xfId="300" xr:uid="{00000000-0005-0000-0000-00002C010000}"/>
    <cellStyle name="适中 5" xfId="301" xr:uid="{00000000-0005-0000-0000-00002D010000}"/>
    <cellStyle name="适中 6" xfId="302" xr:uid="{00000000-0005-0000-0000-00002E010000}"/>
    <cellStyle name="适中 7" xfId="303" xr:uid="{00000000-0005-0000-0000-00002F010000}"/>
    <cellStyle name="输出" xfId="304" builtinId="21" customBuiltin="1"/>
    <cellStyle name="输出 2" xfId="305" xr:uid="{00000000-0005-0000-0000-000031010000}"/>
    <cellStyle name="输出 3" xfId="306" xr:uid="{00000000-0005-0000-0000-000032010000}"/>
    <cellStyle name="输出 3 2" xfId="307" xr:uid="{00000000-0005-0000-0000-000033010000}"/>
    <cellStyle name="输出 4" xfId="308" xr:uid="{00000000-0005-0000-0000-000034010000}"/>
    <cellStyle name="输出 5" xfId="309" xr:uid="{00000000-0005-0000-0000-000035010000}"/>
    <cellStyle name="输出 6" xfId="310" xr:uid="{00000000-0005-0000-0000-000036010000}"/>
    <cellStyle name="输出 7" xfId="311" xr:uid="{00000000-0005-0000-0000-000037010000}"/>
    <cellStyle name="输入" xfId="312" builtinId="20" customBuiltin="1"/>
    <cellStyle name="输入 2" xfId="313" xr:uid="{00000000-0005-0000-0000-000039010000}"/>
    <cellStyle name="输入 3" xfId="314" xr:uid="{00000000-0005-0000-0000-00003A010000}"/>
    <cellStyle name="输入 3 2" xfId="315" xr:uid="{00000000-0005-0000-0000-00003B010000}"/>
    <cellStyle name="输入 4" xfId="316" xr:uid="{00000000-0005-0000-0000-00003C010000}"/>
    <cellStyle name="输入 5" xfId="317" xr:uid="{00000000-0005-0000-0000-00003D010000}"/>
    <cellStyle name="输入 6" xfId="318" xr:uid="{00000000-0005-0000-0000-00003E010000}"/>
    <cellStyle name="输入 7" xfId="319" xr:uid="{00000000-0005-0000-0000-00003F010000}"/>
    <cellStyle name="注释" xfId="320" builtinId="10" customBuiltin="1"/>
    <cellStyle name="注释 2" xfId="321" xr:uid="{00000000-0005-0000-0000-000041010000}"/>
    <cellStyle name="注释 3" xfId="322" xr:uid="{00000000-0005-0000-0000-000042010000}"/>
    <cellStyle name="注释 3 2" xfId="323" xr:uid="{00000000-0005-0000-0000-000043010000}"/>
    <cellStyle name="注释 4" xfId="324" xr:uid="{00000000-0005-0000-0000-000044010000}"/>
    <cellStyle name="注释 5" xfId="325" xr:uid="{00000000-0005-0000-0000-000045010000}"/>
    <cellStyle name="注释 6" xfId="326" xr:uid="{00000000-0005-0000-0000-000046010000}"/>
    <cellStyle name="注释 7" xfId="327" xr:uid="{00000000-0005-0000-0000-00004701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12"/>
  <sheetViews>
    <sheetView tabSelected="1" zoomScale="85" zoomScaleNormal="85" workbookViewId="0">
      <selection activeCell="D25" sqref="D25"/>
    </sheetView>
  </sheetViews>
  <sheetFormatPr defaultColWidth="9" defaultRowHeight="19.5" customHeight="1" x14ac:dyDescent="0.25"/>
  <cols>
    <col min="1" max="1" width="6.08203125" style="2" bestFit="1" customWidth="1"/>
    <col min="2" max="2" width="8.83203125" style="2" bestFit="1" customWidth="1"/>
    <col min="3" max="3" width="16.58203125" style="2" customWidth="1"/>
    <col min="4" max="4" width="24" style="2" bestFit="1" customWidth="1"/>
    <col min="5" max="5" width="21.25" style="2" bestFit="1" customWidth="1"/>
    <col min="6" max="6" width="8" style="2" customWidth="1"/>
    <col min="7" max="7" width="18.25" style="2" customWidth="1"/>
    <col min="8" max="8" width="12.08203125" style="2" bestFit="1" customWidth="1"/>
    <col min="9" max="9" width="6.58203125" style="2" customWidth="1"/>
    <col min="10" max="10" width="9" style="2" customWidth="1"/>
    <col min="11" max="11" width="8.83203125" style="2" customWidth="1"/>
    <col min="12" max="14" width="8.33203125" style="2" customWidth="1"/>
    <col min="15" max="15" width="9" style="2"/>
    <col min="16" max="16" width="9.25" style="2" bestFit="1" customWidth="1"/>
    <col min="17" max="16384" width="9" style="2"/>
  </cols>
  <sheetData>
    <row r="1" spans="1:15" ht="31" x14ac:dyDescent="0.25">
      <c r="A1" s="38" t="s">
        <v>34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1"/>
    </row>
    <row r="2" spans="1:15" ht="30" customHeight="1" x14ac:dyDescent="0.25">
      <c r="A2" s="40" t="s">
        <v>0</v>
      </c>
      <c r="B2" s="40"/>
      <c r="C2" s="40" t="s">
        <v>1</v>
      </c>
      <c r="D2" s="40"/>
      <c r="E2" s="31"/>
      <c r="F2" s="28" t="s">
        <v>2</v>
      </c>
      <c r="G2" s="40" t="s">
        <v>3</v>
      </c>
      <c r="H2" s="40"/>
      <c r="I2" s="40" t="s">
        <v>4</v>
      </c>
      <c r="J2" s="40"/>
      <c r="K2" s="3" t="s">
        <v>5</v>
      </c>
      <c r="L2" s="34">
        <f ca="1">TODAY()</f>
        <v>43542</v>
      </c>
      <c r="M2" s="31"/>
    </row>
    <row r="3" spans="1:15" ht="31.5" customHeight="1" x14ac:dyDescent="0.25">
      <c r="A3" s="36" t="s">
        <v>115</v>
      </c>
      <c r="B3" s="31"/>
      <c r="C3" s="31" t="s">
        <v>114</v>
      </c>
      <c r="D3" s="31"/>
      <c r="E3" s="31"/>
      <c r="F3" s="25" t="s">
        <v>109</v>
      </c>
      <c r="G3" s="36" t="s">
        <v>70</v>
      </c>
      <c r="H3" s="31"/>
      <c r="I3" s="31">
        <v>18818595085</v>
      </c>
      <c r="J3" s="31"/>
      <c r="K3" s="3" t="s">
        <v>6</v>
      </c>
      <c r="L3" s="34">
        <f ca="1">TODAY()+2</f>
        <v>43544</v>
      </c>
      <c r="M3" s="31"/>
    </row>
    <row r="4" spans="1:15" s="6" customFormat="1" ht="17.25" customHeight="1" x14ac:dyDescent="0.25">
      <c r="A4" s="32" t="s">
        <v>7</v>
      </c>
      <c r="B4" s="37" t="s">
        <v>71</v>
      </c>
      <c r="C4" s="32" t="s">
        <v>8</v>
      </c>
      <c r="D4" s="32" t="s">
        <v>9</v>
      </c>
      <c r="E4" s="32" t="s">
        <v>10</v>
      </c>
      <c r="F4" s="4" t="s">
        <v>11</v>
      </c>
      <c r="G4" s="32" t="s">
        <v>12</v>
      </c>
      <c r="H4" s="32" t="s">
        <v>13</v>
      </c>
      <c r="I4" s="33" t="s">
        <v>14</v>
      </c>
      <c r="J4" s="32" t="s">
        <v>15</v>
      </c>
      <c r="K4" s="32"/>
      <c r="L4" s="32"/>
      <c r="M4" s="29" t="s">
        <v>37</v>
      </c>
    </row>
    <row r="5" spans="1:15" s="8" customFormat="1" ht="21.75" customHeight="1" x14ac:dyDescent="0.25">
      <c r="A5" s="35"/>
      <c r="B5" s="32"/>
      <c r="C5" s="32"/>
      <c r="D5" s="32"/>
      <c r="E5" s="32"/>
      <c r="F5" s="4" t="s">
        <v>16</v>
      </c>
      <c r="G5" s="32"/>
      <c r="H5" s="32"/>
      <c r="I5" s="33"/>
      <c r="J5" s="4" t="s">
        <v>17</v>
      </c>
      <c r="K5" s="4" t="s">
        <v>18</v>
      </c>
      <c r="L5" s="5" t="s">
        <v>19</v>
      </c>
      <c r="M5" s="30"/>
      <c r="N5" s="7"/>
      <c r="O5" s="7"/>
    </row>
    <row r="6" spans="1:15" s="8" customFormat="1" ht="56" hidden="1" x14ac:dyDescent="0.25">
      <c r="A6" s="27" t="s">
        <v>20</v>
      </c>
      <c r="B6" s="4" t="s">
        <v>21</v>
      </c>
      <c r="C6" s="4" t="s">
        <v>22</v>
      </c>
      <c r="D6" s="4" t="s">
        <v>23</v>
      </c>
      <c r="E6" s="4" t="s">
        <v>24</v>
      </c>
      <c r="F6" s="4" t="s">
        <v>25</v>
      </c>
      <c r="G6" s="4" t="s">
        <v>26</v>
      </c>
      <c r="H6" s="4" t="s">
        <v>27</v>
      </c>
      <c r="I6" s="5" t="s">
        <v>28</v>
      </c>
      <c r="J6" s="4" t="s">
        <v>29</v>
      </c>
      <c r="K6" s="4" t="s">
        <v>30</v>
      </c>
      <c r="L6" s="5" t="s">
        <v>31</v>
      </c>
      <c r="M6" s="4" t="s">
        <v>32</v>
      </c>
    </row>
    <row r="7" spans="1:15" s="10" customFormat="1" ht="17.5" x14ac:dyDescent="0.25">
      <c r="A7" s="9">
        <v>1</v>
      </c>
      <c r="B7" s="19" t="s">
        <v>106</v>
      </c>
      <c r="C7" s="21" t="s">
        <v>35</v>
      </c>
      <c r="D7" s="21" t="s">
        <v>72</v>
      </c>
      <c r="E7" s="21" t="s">
        <v>42</v>
      </c>
      <c r="F7" s="21">
        <v>4</v>
      </c>
      <c r="G7" s="21" t="s">
        <v>90</v>
      </c>
      <c r="H7" s="21" t="s">
        <v>68</v>
      </c>
      <c r="I7" s="9"/>
      <c r="J7" s="18">
        <f>F7*630</f>
        <v>2520</v>
      </c>
      <c r="K7" s="9"/>
      <c r="L7" s="18">
        <f>J7</f>
        <v>2520</v>
      </c>
      <c r="M7" s="9"/>
    </row>
    <row r="8" spans="1:15" s="12" customFormat="1" ht="17.5" x14ac:dyDescent="0.25">
      <c r="A8" s="9">
        <v>2</v>
      </c>
      <c r="B8" s="19" t="s">
        <v>106</v>
      </c>
      <c r="C8" s="21" t="s">
        <v>35</v>
      </c>
      <c r="D8" s="21" t="s">
        <v>73</v>
      </c>
      <c r="E8" s="21" t="s">
        <v>42</v>
      </c>
      <c r="F8" s="21">
        <v>2</v>
      </c>
      <c r="G8" s="21" t="s">
        <v>91</v>
      </c>
      <c r="H8" s="21" t="s">
        <v>68</v>
      </c>
      <c r="I8" s="11"/>
      <c r="J8" s="18">
        <f t="shared" ref="J8:J29" si="0">F8*630</f>
        <v>1260</v>
      </c>
      <c r="K8" s="9"/>
      <c r="L8" s="18">
        <f t="shared" ref="L8:L29" si="1">J8</f>
        <v>1260</v>
      </c>
      <c r="M8" s="9"/>
      <c r="O8" s="10"/>
    </row>
    <row r="9" spans="1:15" s="12" customFormat="1" ht="17.5" x14ac:dyDescent="0.25">
      <c r="A9" s="9">
        <v>3</v>
      </c>
      <c r="B9" s="19" t="s">
        <v>106</v>
      </c>
      <c r="C9" s="21" t="s">
        <v>35</v>
      </c>
      <c r="D9" s="21" t="s">
        <v>61</v>
      </c>
      <c r="E9" s="21" t="s">
        <v>42</v>
      </c>
      <c r="F9" s="21">
        <v>1</v>
      </c>
      <c r="G9" s="21" t="s">
        <v>92</v>
      </c>
      <c r="H9" s="21" t="s">
        <v>68</v>
      </c>
      <c r="I9" s="11"/>
      <c r="J9" s="18">
        <f t="shared" si="0"/>
        <v>630</v>
      </c>
      <c r="K9" s="9"/>
      <c r="L9" s="18">
        <f t="shared" si="1"/>
        <v>630</v>
      </c>
      <c r="M9" s="9"/>
      <c r="O9" s="10"/>
    </row>
    <row r="10" spans="1:15" s="10" customFormat="1" ht="17.5" x14ac:dyDescent="0.25">
      <c r="A10" s="9">
        <v>4</v>
      </c>
      <c r="B10" s="19" t="s">
        <v>106</v>
      </c>
      <c r="C10" s="21" t="s">
        <v>35</v>
      </c>
      <c r="D10" s="21" t="s">
        <v>74</v>
      </c>
      <c r="E10" s="21" t="s">
        <v>42</v>
      </c>
      <c r="F10" s="21">
        <v>2</v>
      </c>
      <c r="G10" s="21" t="s">
        <v>93</v>
      </c>
      <c r="H10" s="21" t="s">
        <v>68</v>
      </c>
      <c r="I10" s="9"/>
      <c r="J10" s="18">
        <f t="shared" si="0"/>
        <v>1260</v>
      </c>
      <c r="K10" s="9"/>
      <c r="L10" s="18">
        <f t="shared" si="1"/>
        <v>1260</v>
      </c>
      <c r="M10" s="20"/>
    </row>
    <row r="11" spans="1:15" s="12" customFormat="1" ht="17.5" x14ac:dyDescent="0.25">
      <c r="A11" s="9">
        <v>5</v>
      </c>
      <c r="B11" s="19" t="s">
        <v>106</v>
      </c>
      <c r="C11" s="21" t="s">
        <v>46</v>
      </c>
      <c r="D11" s="21" t="s">
        <v>75</v>
      </c>
      <c r="E11" s="23" t="s">
        <v>108</v>
      </c>
      <c r="F11" s="21">
        <v>1</v>
      </c>
      <c r="G11" s="21" t="s">
        <v>94</v>
      </c>
      <c r="H11" s="21" t="s">
        <v>102</v>
      </c>
      <c r="I11" s="11"/>
      <c r="J11" s="18">
        <f t="shared" si="0"/>
        <v>630</v>
      </c>
      <c r="K11" s="9"/>
      <c r="L11" s="18">
        <f t="shared" si="1"/>
        <v>630</v>
      </c>
      <c r="M11" s="20"/>
      <c r="O11" s="10"/>
    </row>
    <row r="12" spans="1:15" s="12" customFormat="1" ht="18.649999999999999" customHeight="1" x14ac:dyDescent="0.25">
      <c r="A12" s="9">
        <v>6</v>
      </c>
      <c r="B12" s="19" t="s">
        <v>106</v>
      </c>
      <c r="C12" s="21" t="s">
        <v>46</v>
      </c>
      <c r="D12" s="21" t="s">
        <v>76</v>
      </c>
      <c r="E12" s="21" t="s">
        <v>50</v>
      </c>
      <c r="F12" s="21">
        <v>2</v>
      </c>
      <c r="G12" s="21" t="s">
        <v>95</v>
      </c>
      <c r="H12" s="21" t="s">
        <v>68</v>
      </c>
      <c r="I12" s="9"/>
      <c r="J12" s="18">
        <f t="shared" si="0"/>
        <v>1260</v>
      </c>
      <c r="K12" s="9"/>
      <c r="L12" s="18">
        <f t="shared" si="1"/>
        <v>1260</v>
      </c>
      <c r="M12" s="9"/>
      <c r="O12" s="10"/>
    </row>
    <row r="13" spans="1:15" s="10" customFormat="1" ht="17.5" x14ac:dyDescent="0.25">
      <c r="A13" s="9">
        <v>7</v>
      </c>
      <c r="B13" s="19" t="s">
        <v>106</v>
      </c>
      <c r="C13" s="22" t="s">
        <v>66</v>
      </c>
      <c r="D13" s="21" t="s">
        <v>77</v>
      </c>
      <c r="E13" s="21" t="s">
        <v>88</v>
      </c>
      <c r="F13" s="21">
        <v>1</v>
      </c>
      <c r="G13" s="21" t="s">
        <v>56</v>
      </c>
      <c r="H13" s="21" t="s">
        <v>102</v>
      </c>
      <c r="I13" s="9"/>
      <c r="J13" s="18">
        <f t="shared" si="0"/>
        <v>630</v>
      </c>
      <c r="K13" s="9"/>
      <c r="L13" s="18">
        <f t="shared" si="1"/>
        <v>630</v>
      </c>
      <c r="M13" s="9"/>
    </row>
    <row r="14" spans="1:15" s="10" customFormat="1" ht="17.5" x14ac:dyDescent="0.25">
      <c r="A14" s="9">
        <v>8</v>
      </c>
      <c r="B14" s="19" t="s">
        <v>106</v>
      </c>
      <c r="C14" s="21" t="s">
        <v>54</v>
      </c>
      <c r="D14" s="23" t="s">
        <v>107</v>
      </c>
      <c r="E14" s="21" t="s">
        <v>89</v>
      </c>
      <c r="F14" s="21">
        <v>2</v>
      </c>
      <c r="G14" s="21" t="s">
        <v>57</v>
      </c>
      <c r="H14" s="21" t="s">
        <v>45</v>
      </c>
      <c r="I14" s="9"/>
      <c r="J14" s="18">
        <f t="shared" si="0"/>
        <v>1260</v>
      </c>
      <c r="K14" s="9"/>
      <c r="L14" s="18">
        <f t="shared" si="1"/>
        <v>1260</v>
      </c>
      <c r="M14" s="9"/>
    </row>
    <row r="15" spans="1:15" s="10" customFormat="1" ht="17.5" x14ac:dyDescent="0.25">
      <c r="A15" s="9">
        <v>9</v>
      </c>
      <c r="B15" s="19" t="s">
        <v>106</v>
      </c>
      <c r="C15" s="21" t="s">
        <v>55</v>
      </c>
      <c r="D15" s="21" t="s">
        <v>62</v>
      </c>
      <c r="E15" s="21" t="s">
        <v>39</v>
      </c>
      <c r="F15" s="26" t="s">
        <v>113</v>
      </c>
      <c r="G15" s="26" t="s">
        <v>112</v>
      </c>
      <c r="H15" s="21" t="s">
        <v>103</v>
      </c>
      <c r="I15" s="9"/>
      <c r="J15" s="18">
        <f t="shared" ref="J15" si="2">F15*630</f>
        <v>1890</v>
      </c>
      <c r="K15" s="9"/>
      <c r="L15" s="18">
        <f t="shared" ref="L15" si="3">J15</f>
        <v>1890</v>
      </c>
      <c r="M15" s="9"/>
    </row>
    <row r="16" spans="1:15" s="10" customFormat="1" ht="17.5" x14ac:dyDescent="0.25">
      <c r="A16" s="9">
        <v>10</v>
      </c>
      <c r="B16" s="19" t="s">
        <v>106</v>
      </c>
      <c r="C16" s="21" t="s">
        <v>55</v>
      </c>
      <c r="D16" s="26" t="s">
        <v>116</v>
      </c>
      <c r="E16" s="21" t="s">
        <v>39</v>
      </c>
      <c r="F16" s="26" t="s">
        <v>111</v>
      </c>
      <c r="G16" s="26" t="s">
        <v>110</v>
      </c>
      <c r="H16" s="21" t="s">
        <v>103</v>
      </c>
      <c r="I16" s="9"/>
      <c r="J16" s="18">
        <f t="shared" si="0"/>
        <v>630</v>
      </c>
      <c r="K16" s="9"/>
      <c r="L16" s="18">
        <f t="shared" si="1"/>
        <v>630</v>
      </c>
      <c r="M16" s="9"/>
    </row>
    <row r="17" spans="1:15" s="10" customFormat="1" ht="17.5" x14ac:dyDescent="0.25">
      <c r="A17" s="9">
        <v>11</v>
      </c>
      <c r="B17" s="19" t="s">
        <v>106</v>
      </c>
      <c r="C17" s="22" t="s">
        <v>64</v>
      </c>
      <c r="D17" s="21" t="s">
        <v>78</v>
      </c>
      <c r="E17" s="21" t="s">
        <v>39</v>
      </c>
      <c r="F17" s="21">
        <v>1</v>
      </c>
      <c r="G17" s="21" t="s">
        <v>58</v>
      </c>
      <c r="H17" s="21" t="s">
        <v>68</v>
      </c>
      <c r="I17" s="9"/>
      <c r="J17" s="18">
        <f t="shared" si="0"/>
        <v>630</v>
      </c>
      <c r="K17" s="9"/>
      <c r="L17" s="18">
        <f t="shared" si="1"/>
        <v>630</v>
      </c>
      <c r="M17" s="9"/>
    </row>
    <row r="18" spans="1:15" s="12" customFormat="1" ht="19.5" customHeight="1" x14ac:dyDescent="0.25">
      <c r="A18" s="9">
        <v>12</v>
      </c>
      <c r="B18" s="19" t="s">
        <v>106</v>
      </c>
      <c r="C18" s="21" t="s">
        <v>33</v>
      </c>
      <c r="D18" s="21" t="s">
        <v>79</v>
      </c>
      <c r="E18" s="21" t="s">
        <v>43</v>
      </c>
      <c r="F18" s="21">
        <v>3</v>
      </c>
      <c r="G18" s="21" t="s">
        <v>96</v>
      </c>
      <c r="H18" s="21" t="s">
        <v>68</v>
      </c>
      <c r="I18" s="9"/>
      <c r="J18" s="18">
        <f t="shared" si="0"/>
        <v>1890</v>
      </c>
      <c r="K18" s="9"/>
      <c r="L18" s="18">
        <f t="shared" si="1"/>
        <v>1890</v>
      </c>
      <c r="M18" s="13"/>
      <c r="O18" s="10"/>
    </row>
    <row r="19" spans="1:15" s="10" customFormat="1" ht="17.5" x14ac:dyDescent="0.25">
      <c r="A19" s="9">
        <v>13</v>
      </c>
      <c r="B19" s="19" t="s">
        <v>106</v>
      </c>
      <c r="C19" s="21" t="s">
        <v>33</v>
      </c>
      <c r="D19" s="21" t="s">
        <v>80</v>
      </c>
      <c r="E19" s="21" t="s">
        <v>43</v>
      </c>
      <c r="F19" s="21">
        <v>3</v>
      </c>
      <c r="G19" s="21" t="s">
        <v>97</v>
      </c>
      <c r="H19" s="21" t="s">
        <v>103</v>
      </c>
      <c r="I19" s="9"/>
      <c r="J19" s="18">
        <f t="shared" si="0"/>
        <v>1890</v>
      </c>
      <c r="K19" s="9"/>
      <c r="L19" s="18">
        <f t="shared" si="1"/>
        <v>1890</v>
      </c>
      <c r="M19" s="9"/>
    </row>
    <row r="20" spans="1:15" s="12" customFormat="1" ht="17.5" x14ac:dyDescent="0.25">
      <c r="A20" s="9">
        <v>14</v>
      </c>
      <c r="B20" s="19" t="s">
        <v>106</v>
      </c>
      <c r="C20" s="21" t="s">
        <v>33</v>
      </c>
      <c r="D20" s="21" t="s">
        <v>48</v>
      </c>
      <c r="E20" s="21" t="s">
        <v>43</v>
      </c>
      <c r="F20" s="21">
        <v>4</v>
      </c>
      <c r="G20" s="21" t="s">
        <v>98</v>
      </c>
      <c r="H20" s="21" t="s">
        <v>103</v>
      </c>
      <c r="I20" s="9"/>
      <c r="J20" s="18">
        <f t="shared" si="0"/>
        <v>2520</v>
      </c>
      <c r="K20" s="9"/>
      <c r="L20" s="18">
        <f t="shared" si="1"/>
        <v>2520</v>
      </c>
      <c r="M20" s="9"/>
      <c r="O20" s="10"/>
    </row>
    <row r="21" spans="1:15" s="12" customFormat="1" ht="17.5" x14ac:dyDescent="0.25">
      <c r="A21" s="9">
        <v>15</v>
      </c>
      <c r="B21" s="19" t="s">
        <v>106</v>
      </c>
      <c r="C21" s="21" t="s">
        <v>33</v>
      </c>
      <c r="D21" s="21" t="s">
        <v>81</v>
      </c>
      <c r="E21" s="21" t="s">
        <v>43</v>
      </c>
      <c r="F21" s="21">
        <v>2</v>
      </c>
      <c r="G21" s="21" t="s">
        <v>99</v>
      </c>
      <c r="H21" s="21" t="s">
        <v>45</v>
      </c>
      <c r="I21" s="11"/>
      <c r="J21" s="18">
        <f t="shared" si="0"/>
        <v>1260</v>
      </c>
      <c r="K21" s="9"/>
      <c r="L21" s="18">
        <f t="shared" si="1"/>
        <v>1260</v>
      </c>
      <c r="M21" s="9"/>
      <c r="O21" s="10"/>
    </row>
    <row r="22" spans="1:15" s="12" customFormat="1" ht="17.5" x14ac:dyDescent="0.25">
      <c r="A22" s="9">
        <v>16</v>
      </c>
      <c r="B22" s="19" t="s">
        <v>106</v>
      </c>
      <c r="C22" s="21" t="s">
        <v>33</v>
      </c>
      <c r="D22" s="21" t="s">
        <v>82</v>
      </c>
      <c r="E22" s="21" t="s">
        <v>43</v>
      </c>
      <c r="F22" s="21">
        <v>2</v>
      </c>
      <c r="G22" s="21" t="s">
        <v>100</v>
      </c>
      <c r="H22" s="21" t="s">
        <v>104</v>
      </c>
      <c r="I22" s="11"/>
      <c r="J22" s="18">
        <f t="shared" si="0"/>
        <v>1260</v>
      </c>
      <c r="K22" s="9"/>
      <c r="L22" s="18">
        <f t="shared" si="1"/>
        <v>1260</v>
      </c>
      <c r="M22" s="9"/>
      <c r="O22" s="10"/>
    </row>
    <row r="23" spans="1:15" s="10" customFormat="1" ht="17.5" x14ac:dyDescent="0.25">
      <c r="A23" s="9">
        <v>17</v>
      </c>
      <c r="B23" s="19" t="s">
        <v>106</v>
      </c>
      <c r="C23" s="21" t="s">
        <v>33</v>
      </c>
      <c r="D23" s="21" t="s">
        <v>63</v>
      </c>
      <c r="E23" s="21" t="s">
        <v>43</v>
      </c>
      <c r="F23" s="21">
        <v>1</v>
      </c>
      <c r="G23" s="21" t="s">
        <v>101</v>
      </c>
      <c r="H23" s="21" t="s">
        <v>68</v>
      </c>
      <c r="I23" s="11"/>
      <c r="J23" s="18">
        <f t="shared" si="0"/>
        <v>630</v>
      </c>
      <c r="K23" s="9"/>
      <c r="L23" s="18">
        <f t="shared" si="1"/>
        <v>630</v>
      </c>
      <c r="M23" s="9"/>
    </row>
    <row r="24" spans="1:15" s="12" customFormat="1" ht="17.5" x14ac:dyDescent="0.25">
      <c r="A24" s="9">
        <v>18</v>
      </c>
      <c r="B24" s="19" t="s">
        <v>106</v>
      </c>
      <c r="C24" s="21" t="s">
        <v>33</v>
      </c>
      <c r="D24" s="26" t="s">
        <v>117</v>
      </c>
      <c r="E24" s="21" t="s">
        <v>43</v>
      </c>
      <c r="F24" s="21">
        <v>1</v>
      </c>
      <c r="G24" s="21" t="s">
        <v>59</v>
      </c>
      <c r="H24" s="21" t="s">
        <v>68</v>
      </c>
      <c r="I24" s="9"/>
      <c r="J24" s="18">
        <f t="shared" si="0"/>
        <v>630</v>
      </c>
      <c r="K24" s="9"/>
      <c r="L24" s="18">
        <f t="shared" si="1"/>
        <v>630</v>
      </c>
      <c r="M24" s="9"/>
      <c r="O24" s="10"/>
    </row>
    <row r="25" spans="1:15" s="12" customFormat="1" ht="17.5" x14ac:dyDescent="0.25">
      <c r="A25" s="9">
        <v>19</v>
      </c>
      <c r="B25" s="19" t="s">
        <v>106</v>
      </c>
      <c r="C25" s="23" t="s">
        <v>105</v>
      </c>
      <c r="D25" s="21" t="s">
        <v>83</v>
      </c>
      <c r="E25" s="21" t="s">
        <v>51</v>
      </c>
      <c r="F25" s="21">
        <v>1</v>
      </c>
      <c r="G25" s="21" t="s">
        <v>47</v>
      </c>
      <c r="H25" s="21" t="s">
        <v>68</v>
      </c>
      <c r="I25" s="9"/>
      <c r="J25" s="18">
        <f t="shared" si="0"/>
        <v>630</v>
      </c>
      <c r="K25" s="9"/>
      <c r="L25" s="18">
        <f t="shared" si="1"/>
        <v>630</v>
      </c>
      <c r="M25" s="9"/>
      <c r="O25" s="10"/>
    </row>
    <row r="26" spans="1:15" s="12" customFormat="1" ht="17.5" x14ac:dyDescent="0.25">
      <c r="A26" s="9">
        <v>20</v>
      </c>
      <c r="B26" s="19" t="s">
        <v>106</v>
      </c>
      <c r="C26" s="22" t="s">
        <v>67</v>
      </c>
      <c r="D26" s="21" t="s">
        <v>84</v>
      </c>
      <c r="E26" s="21" t="s">
        <v>41</v>
      </c>
      <c r="F26" s="21">
        <v>1</v>
      </c>
      <c r="G26" s="21" t="s">
        <v>60</v>
      </c>
      <c r="H26" s="21" t="s">
        <v>68</v>
      </c>
      <c r="I26" s="9"/>
      <c r="J26" s="18">
        <f t="shared" si="0"/>
        <v>630</v>
      </c>
      <c r="K26" s="9"/>
      <c r="L26" s="18">
        <f t="shared" si="1"/>
        <v>630</v>
      </c>
      <c r="M26" s="14" t="s">
        <v>69</v>
      </c>
      <c r="O26" s="10"/>
    </row>
    <row r="27" spans="1:15" s="10" customFormat="1" ht="17.5" x14ac:dyDescent="0.25">
      <c r="A27" s="9">
        <v>21</v>
      </c>
      <c r="B27" s="19" t="s">
        <v>106</v>
      </c>
      <c r="C27" s="22" t="s">
        <v>40</v>
      </c>
      <c r="D27" s="21" t="s">
        <v>85</v>
      </c>
      <c r="E27" s="21" t="s">
        <v>52</v>
      </c>
      <c r="F27" s="21">
        <v>1</v>
      </c>
      <c r="G27" s="21" t="s">
        <v>36</v>
      </c>
      <c r="H27" s="21" t="s">
        <v>68</v>
      </c>
      <c r="I27" s="9"/>
      <c r="J27" s="18">
        <f t="shared" si="0"/>
        <v>630</v>
      </c>
      <c r="K27" s="9"/>
      <c r="L27" s="18">
        <f t="shared" si="1"/>
        <v>630</v>
      </c>
      <c r="M27" s="9"/>
    </row>
    <row r="28" spans="1:15" s="12" customFormat="1" ht="17.5" x14ac:dyDescent="0.25">
      <c r="A28" s="9">
        <v>22</v>
      </c>
      <c r="B28" s="19" t="s">
        <v>106</v>
      </c>
      <c r="C28" s="22" t="s">
        <v>40</v>
      </c>
      <c r="D28" s="21" t="s">
        <v>86</v>
      </c>
      <c r="E28" s="21" t="s">
        <v>44</v>
      </c>
      <c r="F28" s="21">
        <v>1</v>
      </c>
      <c r="G28" s="21" t="s">
        <v>38</v>
      </c>
      <c r="H28" s="21" t="s">
        <v>68</v>
      </c>
      <c r="I28" s="11"/>
      <c r="J28" s="18">
        <f t="shared" si="0"/>
        <v>630</v>
      </c>
      <c r="K28" s="9"/>
      <c r="L28" s="18">
        <f t="shared" si="1"/>
        <v>630</v>
      </c>
      <c r="M28" s="9"/>
      <c r="O28" s="10"/>
    </row>
    <row r="29" spans="1:15" s="12" customFormat="1" ht="17.5" x14ac:dyDescent="0.25">
      <c r="A29" s="9">
        <v>23</v>
      </c>
      <c r="B29" s="19" t="s">
        <v>106</v>
      </c>
      <c r="C29" s="22" t="s">
        <v>65</v>
      </c>
      <c r="D29" s="21" t="s">
        <v>87</v>
      </c>
      <c r="E29" s="21" t="s">
        <v>53</v>
      </c>
      <c r="F29" s="21">
        <v>1</v>
      </c>
      <c r="G29" s="21" t="s">
        <v>49</v>
      </c>
      <c r="H29" s="21" t="s">
        <v>68</v>
      </c>
      <c r="I29" s="9"/>
      <c r="J29" s="18">
        <f t="shared" si="0"/>
        <v>630</v>
      </c>
      <c r="K29" s="9"/>
      <c r="L29" s="18">
        <f t="shared" si="1"/>
        <v>630</v>
      </c>
      <c r="M29" s="14"/>
      <c r="O29" s="10"/>
    </row>
    <row r="30" spans="1:15" s="12" customFormat="1" ht="17.5" customHeight="1" x14ac:dyDescent="0.25">
      <c r="A30" s="9">
        <v>24</v>
      </c>
      <c r="B30" s="19" t="s">
        <v>106</v>
      </c>
      <c r="C30" s="19" t="s">
        <v>106</v>
      </c>
      <c r="D30" s="22" t="s">
        <v>106</v>
      </c>
      <c r="E30" s="22" t="s">
        <v>106</v>
      </c>
      <c r="F30" s="24">
        <f>SUM(F7:F29)</f>
        <v>37</v>
      </c>
      <c r="G30" s="22" t="s">
        <v>106</v>
      </c>
      <c r="H30" s="21" t="s">
        <v>103</v>
      </c>
      <c r="I30" s="9"/>
      <c r="J30" s="18">
        <f>SUM(J7:J29)</f>
        <v>25830</v>
      </c>
      <c r="K30" s="9"/>
      <c r="L30" s="9">
        <f>IF(J30="","",IF(J30-K30&lt;0,0,J30-K30))</f>
        <v>25830</v>
      </c>
      <c r="M30" s="9"/>
      <c r="O30" s="10"/>
    </row>
    <row r="31" spans="1:15" s="12" customFormat="1" ht="17.5" x14ac:dyDescent="0.25">
      <c r="C31" s="16"/>
      <c r="O31" s="10"/>
    </row>
    <row r="32" spans="1:15" s="15" customFormat="1" ht="17.5" x14ac:dyDescent="0.25">
      <c r="A32" s="12"/>
      <c r="B32" s="12"/>
      <c r="C32" s="17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s="15" customFormat="1" ht="17.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 t="str">
        <f t="shared" ref="J33:J89" si="4">IF(F33="","",F33*MID($F$3,1,LEN($F$3)-3))</f>
        <v/>
      </c>
      <c r="K33" s="12"/>
      <c r="L33" s="12" t="str">
        <f t="shared" ref="L33:L88" si="5">IF(J33="","",IF(J33-K33&lt;0,0,J33-K33))</f>
        <v/>
      </c>
      <c r="M33" s="12"/>
    </row>
    <row r="34" spans="1:13" s="15" customFormat="1" ht="17.5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 t="str">
        <f t="shared" si="4"/>
        <v/>
      </c>
      <c r="K34" s="12"/>
      <c r="L34" s="12" t="str">
        <f t="shared" si="5"/>
        <v/>
      </c>
      <c r="M34" s="12"/>
    </row>
    <row r="35" spans="1:13" s="15" customFormat="1" ht="17.5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 t="str">
        <f t="shared" si="4"/>
        <v/>
      </c>
      <c r="K35" s="12"/>
      <c r="L35" s="12" t="str">
        <f t="shared" si="5"/>
        <v/>
      </c>
      <c r="M35" s="12"/>
    </row>
    <row r="36" spans="1:13" s="15" customFormat="1" ht="17.5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 t="str">
        <f t="shared" si="4"/>
        <v/>
      </c>
      <c r="K36" s="12"/>
      <c r="L36" s="12" t="str">
        <f t="shared" si="5"/>
        <v/>
      </c>
      <c r="M36" s="12"/>
    </row>
    <row r="37" spans="1:13" s="15" customFormat="1" ht="17.5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 t="str">
        <f t="shared" si="4"/>
        <v/>
      </c>
      <c r="K37" s="12"/>
      <c r="L37" s="12" t="str">
        <f t="shared" si="5"/>
        <v/>
      </c>
      <c r="M37" s="12"/>
    </row>
    <row r="38" spans="1:13" s="15" customFormat="1" ht="17.5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 t="str">
        <f t="shared" si="4"/>
        <v/>
      </c>
      <c r="K38" s="12"/>
      <c r="L38" s="12" t="str">
        <f t="shared" si="5"/>
        <v/>
      </c>
      <c r="M38" s="12"/>
    </row>
    <row r="39" spans="1:13" s="15" customFormat="1" ht="17.5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 t="str">
        <f t="shared" si="4"/>
        <v/>
      </c>
      <c r="K39" s="12"/>
      <c r="L39" s="12" t="str">
        <f t="shared" si="5"/>
        <v/>
      </c>
      <c r="M39" s="12"/>
    </row>
    <row r="40" spans="1:13" s="15" customFormat="1" ht="17.5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 t="str">
        <f t="shared" si="4"/>
        <v/>
      </c>
      <c r="K40" s="12"/>
      <c r="L40" s="12" t="str">
        <f t="shared" si="5"/>
        <v/>
      </c>
      <c r="M40" s="12"/>
    </row>
    <row r="41" spans="1:13" s="15" customFormat="1" ht="17.5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 t="str">
        <f t="shared" si="4"/>
        <v/>
      </c>
      <c r="K41" s="12"/>
      <c r="L41" s="12" t="str">
        <f t="shared" si="5"/>
        <v/>
      </c>
      <c r="M41" s="12"/>
    </row>
    <row r="42" spans="1:13" s="15" customFormat="1" ht="17.5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 t="str">
        <f t="shared" si="4"/>
        <v/>
      </c>
      <c r="K42" s="12"/>
      <c r="L42" s="12" t="str">
        <f t="shared" si="5"/>
        <v/>
      </c>
      <c r="M42" s="12"/>
    </row>
    <row r="43" spans="1:13" s="15" customFormat="1" ht="17.5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 t="str">
        <f t="shared" si="4"/>
        <v/>
      </c>
      <c r="K43" s="12"/>
      <c r="L43" s="12" t="str">
        <f t="shared" si="5"/>
        <v/>
      </c>
      <c r="M43" s="12"/>
    </row>
    <row r="44" spans="1:13" s="15" customFormat="1" ht="17.5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 t="str">
        <f t="shared" si="4"/>
        <v/>
      </c>
      <c r="K44" s="12"/>
      <c r="L44" s="12" t="str">
        <f t="shared" si="5"/>
        <v/>
      </c>
      <c r="M44" s="12"/>
    </row>
    <row r="45" spans="1:13" s="15" customFormat="1" ht="17.5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 t="str">
        <f t="shared" si="4"/>
        <v/>
      </c>
      <c r="K45" s="12"/>
      <c r="L45" s="12" t="str">
        <f t="shared" si="5"/>
        <v/>
      </c>
      <c r="M45" s="12"/>
    </row>
    <row r="46" spans="1:13" s="15" customFormat="1" ht="17.5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 t="str">
        <f t="shared" si="4"/>
        <v/>
      </c>
      <c r="K46" s="12"/>
      <c r="L46" s="12" t="str">
        <f t="shared" si="5"/>
        <v/>
      </c>
      <c r="M46" s="12"/>
    </row>
    <row r="47" spans="1:13" s="15" customFormat="1" ht="17.5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 t="str">
        <f t="shared" si="4"/>
        <v/>
      </c>
      <c r="K47" s="12"/>
      <c r="L47" s="12" t="str">
        <f t="shared" si="5"/>
        <v/>
      </c>
      <c r="M47" s="12"/>
    </row>
    <row r="48" spans="1:13" s="15" customFormat="1" ht="17.5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 t="str">
        <f t="shared" si="4"/>
        <v/>
      </c>
      <c r="K48" s="12"/>
      <c r="L48" s="12" t="str">
        <f t="shared" si="5"/>
        <v/>
      </c>
      <c r="M48" s="12"/>
    </row>
    <row r="49" spans="1:13" s="15" customFormat="1" ht="17.5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 t="str">
        <f t="shared" si="4"/>
        <v/>
      </c>
      <c r="K49" s="12"/>
      <c r="L49" s="12" t="str">
        <f t="shared" si="5"/>
        <v/>
      </c>
      <c r="M49" s="12"/>
    </row>
    <row r="50" spans="1:13" s="15" customFormat="1" ht="17.5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 t="str">
        <f t="shared" si="4"/>
        <v/>
      </c>
      <c r="K50" s="12"/>
      <c r="L50" s="12" t="str">
        <f t="shared" si="5"/>
        <v/>
      </c>
      <c r="M50" s="12"/>
    </row>
    <row r="51" spans="1:13" s="15" customFormat="1" ht="17.5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 t="str">
        <f t="shared" si="4"/>
        <v/>
      </c>
      <c r="K51" s="12"/>
      <c r="L51" s="12" t="str">
        <f t="shared" si="5"/>
        <v/>
      </c>
      <c r="M51" s="12"/>
    </row>
    <row r="52" spans="1:13" s="15" customFormat="1" ht="17.5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 t="str">
        <f t="shared" si="4"/>
        <v/>
      </c>
      <c r="K52" s="12"/>
      <c r="L52" s="12" t="str">
        <f t="shared" si="5"/>
        <v/>
      </c>
      <c r="M52" s="12"/>
    </row>
    <row r="53" spans="1:13" s="15" customFormat="1" ht="17.5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 t="str">
        <f t="shared" si="4"/>
        <v/>
      </c>
      <c r="K53" s="12"/>
      <c r="L53" s="12" t="str">
        <f t="shared" si="5"/>
        <v/>
      </c>
      <c r="M53" s="12"/>
    </row>
    <row r="54" spans="1:13" s="15" customFormat="1" ht="17.5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 t="str">
        <f t="shared" si="4"/>
        <v/>
      </c>
      <c r="K54" s="12"/>
      <c r="L54" s="12" t="str">
        <f t="shared" si="5"/>
        <v/>
      </c>
      <c r="M54" s="12"/>
    </row>
    <row r="55" spans="1:13" s="15" customFormat="1" ht="17.5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 t="str">
        <f t="shared" si="4"/>
        <v/>
      </c>
      <c r="K55" s="12"/>
      <c r="L55" s="12" t="str">
        <f t="shared" si="5"/>
        <v/>
      </c>
      <c r="M55" s="12"/>
    </row>
    <row r="56" spans="1:13" s="15" customFormat="1" ht="17.5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 t="str">
        <f t="shared" si="4"/>
        <v/>
      </c>
      <c r="K56" s="12"/>
      <c r="L56" s="12" t="str">
        <f t="shared" si="5"/>
        <v/>
      </c>
      <c r="M56" s="12"/>
    </row>
    <row r="57" spans="1:13" s="15" customFormat="1" ht="17.5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 t="str">
        <f t="shared" si="4"/>
        <v/>
      </c>
      <c r="K57" s="12"/>
      <c r="L57" s="12" t="str">
        <f t="shared" si="5"/>
        <v/>
      </c>
      <c r="M57" s="12"/>
    </row>
    <row r="58" spans="1:13" s="15" customFormat="1" ht="17.5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 t="str">
        <f t="shared" si="4"/>
        <v/>
      </c>
      <c r="K58" s="12"/>
      <c r="L58" s="12" t="str">
        <f t="shared" si="5"/>
        <v/>
      </c>
      <c r="M58" s="12"/>
    </row>
    <row r="59" spans="1:13" s="15" customFormat="1" ht="17.5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 t="str">
        <f t="shared" si="4"/>
        <v/>
      </c>
      <c r="K59" s="12"/>
      <c r="L59" s="12" t="str">
        <f t="shared" si="5"/>
        <v/>
      </c>
      <c r="M59" s="12"/>
    </row>
    <row r="60" spans="1:13" s="15" customFormat="1" ht="17.5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 t="str">
        <f t="shared" si="4"/>
        <v/>
      </c>
      <c r="K60" s="12"/>
      <c r="L60" s="12" t="str">
        <f t="shared" si="5"/>
        <v/>
      </c>
      <c r="M60" s="12"/>
    </row>
    <row r="61" spans="1:13" s="15" customFormat="1" ht="17.5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 t="str">
        <f t="shared" si="4"/>
        <v/>
      </c>
      <c r="K61" s="12"/>
      <c r="L61" s="12" t="str">
        <f t="shared" si="5"/>
        <v/>
      </c>
      <c r="M61" s="12"/>
    </row>
    <row r="62" spans="1:13" s="15" customFormat="1" ht="17.5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 t="str">
        <f t="shared" si="4"/>
        <v/>
      </c>
      <c r="K62" s="12"/>
      <c r="L62" s="12" t="str">
        <f t="shared" si="5"/>
        <v/>
      </c>
      <c r="M62" s="12"/>
    </row>
    <row r="63" spans="1:13" s="15" customFormat="1" ht="17.5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 t="str">
        <f t="shared" si="4"/>
        <v/>
      </c>
      <c r="K63" s="12"/>
      <c r="L63" s="12" t="str">
        <f t="shared" si="5"/>
        <v/>
      </c>
      <c r="M63" s="12"/>
    </row>
    <row r="64" spans="1:13" s="15" customFormat="1" ht="17.5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 t="str">
        <f t="shared" si="4"/>
        <v/>
      </c>
      <c r="K64" s="12"/>
      <c r="L64" s="12" t="str">
        <f t="shared" si="5"/>
        <v/>
      </c>
      <c r="M64" s="12"/>
    </row>
    <row r="65" spans="1:13" s="15" customFormat="1" ht="17.5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 t="str">
        <f t="shared" si="4"/>
        <v/>
      </c>
      <c r="K65" s="12"/>
      <c r="L65" s="12" t="str">
        <f t="shared" si="5"/>
        <v/>
      </c>
      <c r="M65" s="12"/>
    </row>
    <row r="66" spans="1:13" s="15" customFormat="1" ht="17.5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 t="str">
        <f t="shared" si="4"/>
        <v/>
      </c>
      <c r="K66" s="12"/>
      <c r="L66" s="12" t="str">
        <f t="shared" si="5"/>
        <v/>
      </c>
      <c r="M66" s="12"/>
    </row>
    <row r="67" spans="1:13" s="15" customFormat="1" ht="17.5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 t="str">
        <f t="shared" si="4"/>
        <v/>
      </c>
      <c r="K67" s="12"/>
      <c r="L67" s="12" t="str">
        <f t="shared" si="5"/>
        <v/>
      </c>
      <c r="M67" s="12"/>
    </row>
    <row r="68" spans="1:13" s="15" customFormat="1" ht="17.5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 t="str">
        <f t="shared" si="4"/>
        <v/>
      </c>
      <c r="K68" s="12"/>
      <c r="L68" s="12" t="str">
        <f t="shared" si="5"/>
        <v/>
      </c>
      <c r="M68" s="12"/>
    </row>
    <row r="69" spans="1:13" s="15" customFormat="1" ht="17.5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 t="str">
        <f t="shared" si="4"/>
        <v/>
      </c>
      <c r="K69" s="12"/>
      <c r="L69" s="12" t="str">
        <f t="shared" si="5"/>
        <v/>
      </c>
      <c r="M69" s="12"/>
    </row>
    <row r="70" spans="1:13" s="15" customFormat="1" ht="17.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 t="str">
        <f t="shared" si="4"/>
        <v/>
      </c>
      <c r="K70" s="12"/>
      <c r="L70" s="12" t="str">
        <f t="shared" si="5"/>
        <v/>
      </c>
      <c r="M70" s="12"/>
    </row>
    <row r="71" spans="1:13" s="15" customFormat="1" ht="17.5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 t="str">
        <f t="shared" si="4"/>
        <v/>
      </c>
      <c r="K71" s="12"/>
      <c r="L71" s="12" t="str">
        <f t="shared" si="5"/>
        <v/>
      </c>
      <c r="M71" s="12"/>
    </row>
    <row r="72" spans="1:13" s="15" customFormat="1" ht="17.5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 t="str">
        <f t="shared" si="4"/>
        <v/>
      </c>
      <c r="K72" s="12"/>
      <c r="L72" s="12" t="str">
        <f t="shared" si="5"/>
        <v/>
      </c>
      <c r="M72" s="12"/>
    </row>
    <row r="73" spans="1:13" s="15" customFormat="1" ht="17.5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 t="str">
        <f t="shared" si="4"/>
        <v/>
      </c>
      <c r="K73" s="12"/>
      <c r="L73" s="12" t="str">
        <f t="shared" si="5"/>
        <v/>
      </c>
      <c r="M73" s="12"/>
    </row>
    <row r="74" spans="1:13" s="15" customFormat="1" ht="17.5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 t="str">
        <f t="shared" si="4"/>
        <v/>
      </c>
      <c r="K74" s="12"/>
      <c r="L74" s="12" t="str">
        <f t="shared" si="5"/>
        <v/>
      </c>
      <c r="M74" s="12"/>
    </row>
    <row r="75" spans="1:13" s="15" customFormat="1" ht="17.5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 t="str">
        <f t="shared" si="4"/>
        <v/>
      </c>
      <c r="K75" s="12"/>
      <c r="L75" s="12" t="str">
        <f t="shared" si="5"/>
        <v/>
      </c>
      <c r="M75" s="12"/>
    </row>
    <row r="76" spans="1:13" s="15" customFormat="1" ht="17.5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 t="str">
        <f t="shared" si="4"/>
        <v/>
      </c>
      <c r="K76" s="12"/>
      <c r="L76" s="12" t="str">
        <f t="shared" si="5"/>
        <v/>
      </c>
      <c r="M76" s="12"/>
    </row>
    <row r="77" spans="1:13" s="15" customFormat="1" ht="17.5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 t="str">
        <f t="shared" si="4"/>
        <v/>
      </c>
      <c r="K77" s="12"/>
      <c r="L77" s="12" t="str">
        <f t="shared" si="5"/>
        <v/>
      </c>
      <c r="M77" s="12"/>
    </row>
    <row r="78" spans="1:13" s="15" customFormat="1" ht="17.5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 t="str">
        <f t="shared" si="4"/>
        <v/>
      </c>
      <c r="K78" s="12"/>
      <c r="L78" s="12" t="str">
        <f t="shared" si="5"/>
        <v/>
      </c>
      <c r="M78" s="12"/>
    </row>
    <row r="79" spans="1:13" s="15" customFormat="1" ht="17.5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 t="str">
        <f t="shared" si="4"/>
        <v/>
      </c>
      <c r="K79" s="12"/>
      <c r="L79" s="12" t="str">
        <f t="shared" si="5"/>
        <v/>
      </c>
      <c r="M79" s="12"/>
    </row>
    <row r="80" spans="1:13" s="15" customFormat="1" ht="17.5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 t="str">
        <f t="shared" si="4"/>
        <v/>
      </c>
      <c r="K80" s="12"/>
      <c r="L80" s="12" t="str">
        <f t="shared" si="5"/>
        <v/>
      </c>
      <c r="M80" s="12"/>
    </row>
    <row r="81" spans="1:13" s="15" customFormat="1" ht="17.5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 t="str">
        <f t="shared" si="4"/>
        <v/>
      </c>
      <c r="K81" s="12"/>
      <c r="L81" s="12" t="str">
        <f t="shared" si="5"/>
        <v/>
      </c>
      <c r="M81" s="12"/>
    </row>
    <row r="82" spans="1:13" s="15" customFormat="1" ht="17.5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 t="str">
        <f t="shared" si="4"/>
        <v/>
      </c>
      <c r="K82" s="12"/>
      <c r="L82" s="12" t="str">
        <f t="shared" si="5"/>
        <v/>
      </c>
      <c r="M82" s="12"/>
    </row>
    <row r="83" spans="1:13" s="15" customFormat="1" ht="17.5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 t="str">
        <f t="shared" si="4"/>
        <v/>
      </c>
      <c r="K83" s="12"/>
      <c r="L83" s="12" t="str">
        <f t="shared" si="5"/>
        <v/>
      </c>
      <c r="M83" s="12"/>
    </row>
    <row r="84" spans="1:13" s="15" customFormat="1" ht="17.5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 t="str">
        <f t="shared" si="4"/>
        <v/>
      </c>
      <c r="K84" s="12"/>
      <c r="L84" s="12" t="str">
        <f t="shared" si="5"/>
        <v/>
      </c>
      <c r="M84" s="12"/>
    </row>
    <row r="85" spans="1:13" s="15" customFormat="1" ht="17.5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 t="str">
        <f t="shared" si="4"/>
        <v/>
      </c>
      <c r="K85" s="12"/>
      <c r="L85" s="12" t="str">
        <f t="shared" si="5"/>
        <v/>
      </c>
      <c r="M85" s="12"/>
    </row>
    <row r="86" spans="1:13" s="15" customFormat="1" ht="17.5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 t="str">
        <f t="shared" si="4"/>
        <v/>
      </c>
      <c r="K86" s="12"/>
      <c r="L86" s="12" t="str">
        <f t="shared" si="5"/>
        <v/>
      </c>
      <c r="M86" s="12"/>
    </row>
    <row r="87" spans="1:13" s="15" customFormat="1" ht="17.5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 t="str">
        <f t="shared" si="4"/>
        <v/>
      </c>
      <c r="K87" s="12"/>
      <c r="L87" s="12" t="str">
        <f t="shared" si="5"/>
        <v/>
      </c>
      <c r="M87" s="12"/>
    </row>
    <row r="88" spans="1:13" s="15" customFormat="1" ht="17.5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 t="str">
        <f t="shared" si="4"/>
        <v/>
      </c>
      <c r="K88" s="12"/>
      <c r="L88" s="12" t="str">
        <f t="shared" si="5"/>
        <v/>
      </c>
      <c r="M88" s="12"/>
    </row>
    <row r="89" spans="1:13" s="15" customFormat="1" ht="17.5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 t="str">
        <f t="shared" si="4"/>
        <v/>
      </c>
      <c r="K89" s="12"/>
      <c r="L89" s="12" t="str">
        <f t="shared" ref="L89:L112" si="6">IF(J89="","",IF(J89-K89&lt;0,0,J89-K89))</f>
        <v/>
      </c>
      <c r="M89" s="12"/>
    </row>
    <row r="90" spans="1:13" s="15" customFormat="1" ht="17.5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 t="str">
        <f t="shared" ref="J90:J112" si="7">IF(F90="","",F90*MID($F$3,1,LEN($F$3)-3))</f>
        <v/>
      </c>
      <c r="K90" s="12"/>
      <c r="L90" s="12" t="str">
        <f t="shared" si="6"/>
        <v/>
      </c>
      <c r="M90" s="12"/>
    </row>
    <row r="91" spans="1:13" s="15" customFormat="1" ht="17.5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 t="str">
        <f t="shared" si="7"/>
        <v/>
      </c>
      <c r="K91" s="12"/>
      <c r="L91" s="12" t="str">
        <f t="shared" si="6"/>
        <v/>
      </c>
      <c r="M91" s="12"/>
    </row>
    <row r="92" spans="1:13" s="15" customFormat="1" ht="17.5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 t="str">
        <f t="shared" si="7"/>
        <v/>
      </c>
      <c r="K92" s="12"/>
      <c r="L92" s="12" t="str">
        <f t="shared" si="6"/>
        <v/>
      </c>
      <c r="M92" s="12"/>
    </row>
    <row r="93" spans="1:13" s="15" customFormat="1" ht="17.5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 t="str">
        <f t="shared" si="7"/>
        <v/>
      </c>
      <c r="K93" s="12"/>
      <c r="L93" s="12" t="str">
        <f t="shared" si="6"/>
        <v/>
      </c>
      <c r="M93" s="12"/>
    </row>
    <row r="94" spans="1:13" s="15" customFormat="1" ht="17.5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 t="str">
        <f t="shared" si="7"/>
        <v/>
      </c>
      <c r="K94" s="12"/>
      <c r="L94" s="12" t="str">
        <f t="shared" si="6"/>
        <v/>
      </c>
      <c r="M94" s="12"/>
    </row>
    <row r="95" spans="1:13" s="15" customFormat="1" ht="17.5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 t="str">
        <f t="shared" si="7"/>
        <v/>
      </c>
      <c r="K95" s="12"/>
      <c r="L95" s="12" t="str">
        <f t="shared" si="6"/>
        <v/>
      </c>
      <c r="M95" s="12"/>
    </row>
    <row r="96" spans="1:13" s="15" customFormat="1" ht="17.5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 t="str">
        <f t="shared" si="7"/>
        <v/>
      </c>
      <c r="K96" s="12"/>
      <c r="L96" s="12" t="str">
        <f t="shared" si="6"/>
        <v/>
      </c>
      <c r="M96" s="12"/>
    </row>
    <row r="97" spans="1:13" s="15" customFormat="1" ht="17.5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 t="str">
        <f t="shared" si="7"/>
        <v/>
      </c>
      <c r="K97" s="12"/>
      <c r="L97" s="12" t="str">
        <f t="shared" si="6"/>
        <v/>
      </c>
      <c r="M97" s="12"/>
    </row>
    <row r="98" spans="1:13" s="15" customFormat="1" ht="17.5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 t="str">
        <f t="shared" si="7"/>
        <v/>
      </c>
      <c r="K98" s="12"/>
      <c r="L98" s="12" t="str">
        <f t="shared" si="6"/>
        <v/>
      </c>
      <c r="M98" s="12"/>
    </row>
    <row r="99" spans="1:13" s="15" customFormat="1" ht="17.5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 t="str">
        <f t="shared" si="7"/>
        <v/>
      </c>
      <c r="K99" s="12"/>
      <c r="L99" s="12" t="str">
        <f t="shared" si="6"/>
        <v/>
      </c>
      <c r="M99" s="12"/>
    </row>
    <row r="100" spans="1:13" s="15" customFormat="1" ht="17.5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 t="str">
        <f t="shared" si="7"/>
        <v/>
      </c>
      <c r="K100" s="12"/>
      <c r="L100" s="12" t="str">
        <f t="shared" si="6"/>
        <v/>
      </c>
      <c r="M100" s="12"/>
    </row>
    <row r="101" spans="1:13" s="15" customFormat="1" ht="17.5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 t="str">
        <f t="shared" si="7"/>
        <v/>
      </c>
      <c r="K101" s="12"/>
      <c r="L101" s="12" t="str">
        <f t="shared" si="6"/>
        <v/>
      </c>
      <c r="M101" s="12"/>
    </row>
    <row r="102" spans="1:13" s="15" customFormat="1" ht="17.5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 t="str">
        <f t="shared" si="7"/>
        <v/>
      </c>
      <c r="K102" s="12"/>
      <c r="L102" s="12" t="str">
        <f t="shared" si="6"/>
        <v/>
      </c>
      <c r="M102" s="12"/>
    </row>
    <row r="103" spans="1:13" s="15" customFormat="1" ht="17.5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 t="str">
        <f t="shared" si="7"/>
        <v/>
      </c>
      <c r="K103" s="12"/>
      <c r="L103" s="12" t="str">
        <f t="shared" si="6"/>
        <v/>
      </c>
      <c r="M103" s="12"/>
    </row>
    <row r="104" spans="1:13" s="15" customFormat="1" ht="17.5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 t="str">
        <f t="shared" si="7"/>
        <v/>
      </c>
      <c r="K104" s="12"/>
      <c r="L104" s="12" t="str">
        <f t="shared" si="6"/>
        <v/>
      </c>
      <c r="M104" s="12"/>
    </row>
    <row r="105" spans="1:13" s="15" customFormat="1" ht="17.5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 t="str">
        <f t="shared" si="7"/>
        <v/>
      </c>
      <c r="K105" s="12"/>
      <c r="L105" s="12" t="str">
        <f t="shared" si="6"/>
        <v/>
      </c>
      <c r="M105" s="12"/>
    </row>
    <row r="106" spans="1:13" s="15" customFormat="1" ht="17.5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 t="str">
        <f t="shared" si="7"/>
        <v/>
      </c>
      <c r="K106" s="12"/>
      <c r="L106" s="12" t="str">
        <f t="shared" si="6"/>
        <v/>
      </c>
      <c r="M106" s="12"/>
    </row>
    <row r="107" spans="1:13" s="15" customFormat="1" ht="17.5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 t="str">
        <f t="shared" si="7"/>
        <v/>
      </c>
      <c r="K107" s="12"/>
      <c r="L107" s="12" t="str">
        <f t="shared" si="6"/>
        <v/>
      </c>
      <c r="M107" s="12"/>
    </row>
    <row r="108" spans="1:13" s="15" customFormat="1" ht="17.5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 t="str">
        <f t="shared" si="7"/>
        <v/>
      </c>
      <c r="K108" s="12"/>
      <c r="L108" s="12" t="str">
        <f t="shared" si="6"/>
        <v/>
      </c>
      <c r="M108" s="12"/>
    </row>
    <row r="109" spans="1:13" s="15" customFormat="1" ht="17.5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 t="str">
        <f t="shared" si="7"/>
        <v/>
      </c>
      <c r="K109" s="12"/>
      <c r="L109" s="12" t="str">
        <f t="shared" si="6"/>
        <v/>
      </c>
      <c r="M109" s="12"/>
    </row>
    <row r="110" spans="1:13" s="15" customFormat="1" ht="17.5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 t="str">
        <f t="shared" si="7"/>
        <v/>
      </c>
      <c r="K110" s="12"/>
      <c r="L110" s="12" t="str">
        <f t="shared" si="6"/>
        <v/>
      </c>
      <c r="M110" s="12"/>
    </row>
    <row r="111" spans="1:13" s="15" customFormat="1" ht="17.5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 t="str">
        <f t="shared" si="7"/>
        <v/>
      </c>
      <c r="K111" s="12"/>
      <c r="L111" s="12" t="str">
        <f t="shared" si="6"/>
        <v/>
      </c>
      <c r="M111" s="12"/>
    </row>
    <row r="112" spans="1:13" s="15" customFormat="1" ht="17.5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 t="str">
        <f t="shared" si="7"/>
        <v/>
      </c>
      <c r="K112" s="12"/>
      <c r="L112" s="12" t="str">
        <f t="shared" si="6"/>
        <v/>
      </c>
      <c r="M112" s="12"/>
    </row>
  </sheetData>
  <sheetProtection selectLockedCells="1" selectUnlockedCells="1"/>
  <autoFilter ref="A5:M112" xr:uid="{00000000-0009-0000-0000-000000000000}"/>
  <mergeCells count="21">
    <mergeCell ref="A1:M1"/>
    <mergeCell ref="A2:B2"/>
    <mergeCell ref="C2:E2"/>
    <mergeCell ref="G2:H2"/>
    <mergeCell ref="I2:J2"/>
    <mergeCell ref="L2:M2"/>
    <mergeCell ref="A4:A5"/>
    <mergeCell ref="H4:H5"/>
    <mergeCell ref="A3:B3"/>
    <mergeCell ref="G3:H3"/>
    <mergeCell ref="B4:B5"/>
    <mergeCell ref="D4:D5"/>
    <mergeCell ref="M4:M5"/>
    <mergeCell ref="I3:J3"/>
    <mergeCell ref="G4:G5"/>
    <mergeCell ref="C4:C5"/>
    <mergeCell ref="I4:I5"/>
    <mergeCell ref="C3:E3"/>
    <mergeCell ref="E4:E5"/>
    <mergeCell ref="J4:L4"/>
    <mergeCell ref="L3:M3"/>
  </mergeCells>
  <phoneticPr fontId="3" type="noConversion"/>
  <pageMargins left="0.15694444444444444" right="0.15694444444444444" top="0.19652777777777777" bottom="0.70833333333333337" header="0.51180555555555551" footer="0.39305555555555555"/>
  <pageSetup paperSize="9" scale="87" fitToHeight="0" orientation="landscape" r:id="rId1"/>
  <headerFooter alignWithMargins="0">
    <oddFooter>&amp;L&amp;"宋体"&amp;12采购：　　 　　 　仓库确认：　　  　　　核准：　　 　　　　审核：　　 　　　制表：　　　 　　日期：&amp;D&amp;R&amp;"宋体"&amp;12第&amp;P页　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page1</vt:lpstr>
      <vt:lpstr>page1!Print_Titles</vt:lpstr>
    </vt:vector>
  </TitlesOfParts>
  <Company>OCT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吴超群</cp:lastModifiedBy>
  <cp:revision/>
  <cp:lastPrinted>2019-03-18T03:17:15Z</cp:lastPrinted>
  <dcterms:created xsi:type="dcterms:W3CDTF">2010-10-08T05:30:38Z</dcterms:created>
  <dcterms:modified xsi:type="dcterms:W3CDTF">2019-03-18T03:42:50Z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