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4"/>
  <workbookPr/>
  <mc:AlternateContent xmlns:mc="http://schemas.openxmlformats.org/markup-compatibility/2006">
    <mc:Choice Requires="x15">
      <x15ac:absPath xmlns:x15ac="http://schemas.microsoft.com/office/spreadsheetml/2010/11/ac" url="/Users/ouqi/Downloads/"/>
    </mc:Choice>
  </mc:AlternateContent>
  <xr:revisionPtr revIDLastSave="0" documentId="13_ncr:1_{CA771C27-96BA-344A-96A9-A0295355D0CA}" xr6:coauthVersionLast="47" xr6:coauthVersionMax="47" xr10:uidLastSave="{00000000-0000-0000-0000-000000000000}"/>
  <bookViews>
    <workbookView xWindow="5140" yWindow="2740" windowWidth="22860" windowHeight="11740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L16" i="2" l="1"/>
  <c r="AM16" i="2"/>
  <c r="AL11" i="2"/>
  <c r="K10" i="2"/>
  <c r="K2" i="2"/>
  <c r="P2" i="2"/>
  <c r="P3" i="2" s="1"/>
  <c r="P4" i="2" s="1"/>
  <c r="P5" i="2" s="1"/>
  <c r="P6" i="2" s="1"/>
  <c r="P7" i="2" s="1"/>
  <c r="P8" i="2" s="1"/>
  <c r="P9" i="2" s="1"/>
  <c r="P10" i="2" s="1"/>
  <c r="P11" i="2" s="1"/>
  <c r="P12" i="2" s="1"/>
  <c r="P13" i="2" s="1"/>
  <c r="P14" i="2" s="1"/>
  <c r="P15" i="2" s="1"/>
  <c r="P16" i="2" s="1"/>
  <c r="P17" i="2" s="1"/>
  <c r="P18" i="2" s="1"/>
  <c r="P19" i="2" s="1"/>
  <c r="P20" i="2" s="1"/>
  <c r="P21" i="2" s="1"/>
  <c r="P22" i="2" s="1"/>
  <c r="P23" i="2" s="1"/>
  <c r="P24" i="2" s="1"/>
  <c r="P25" i="2" s="1"/>
  <c r="P26" i="2" s="1"/>
  <c r="P27" i="2" s="1"/>
  <c r="P28" i="2" s="1"/>
  <c r="P29" i="2" s="1"/>
  <c r="P30" i="2" s="1"/>
  <c r="P31" i="2" s="1"/>
  <c r="P32" i="2" s="1"/>
  <c r="P33" i="2" s="1"/>
  <c r="P34" i="2" s="1"/>
  <c r="P35" i="2" s="1"/>
  <c r="P36" i="2" s="1"/>
  <c r="P37" i="2" s="1"/>
  <c r="P38" i="2" s="1"/>
  <c r="P39" i="2" s="1"/>
  <c r="P40" i="2" s="1"/>
  <c r="P41" i="2" s="1"/>
  <c r="P42" i="2" s="1"/>
  <c r="P43" i="2" s="1"/>
  <c r="P44" i="2" s="1"/>
  <c r="P45" i="2" s="1"/>
  <c r="P46" i="2" s="1"/>
  <c r="P47" i="2" s="1"/>
  <c r="P48" i="2" s="1"/>
  <c r="P49" i="2" s="1"/>
  <c r="P50" i="2" s="1"/>
  <c r="P51" i="2" s="1"/>
  <c r="P52" i="2" s="1"/>
  <c r="P53" i="2" s="1"/>
  <c r="P54" i="2" s="1"/>
  <c r="P55" i="2" s="1"/>
  <c r="P56" i="2" s="1"/>
  <c r="P57" i="2" s="1"/>
  <c r="P58" i="2" s="1"/>
  <c r="P59" i="2" s="1"/>
  <c r="P60" i="2" s="1"/>
  <c r="P61" i="2" s="1"/>
  <c r="P62" i="2" s="1"/>
  <c r="P63" i="2" s="1"/>
  <c r="P64" i="2" s="1"/>
  <c r="P65" i="2" s="1"/>
  <c r="P66" i="2" s="1"/>
  <c r="P67" i="2" s="1"/>
  <c r="P68" i="2" s="1"/>
  <c r="P69" i="2" s="1"/>
  <c r="P70" i="2" s="1"/>
  <c r="P71" i="2" s="1"/>
  <c r="P72" i="2" s="1"/>
  <c r="P73" i="2" s="1"/>
  <c r="P74" i="2" s="1"/>
  <c r="P75" i="2" s="1"/>
  <c r="P76" i="2" s="1"/>
  <c r="P77" i="2" s="1"/>
  <c r="P78" i="2" s="1"/>
  <c r="P79" i="2" s="1"/>
  <c r="P80" i="2" s="1"/>
  <c r="P81" i="2" s="1"/>
  <c r="P82" i="2" s="1"/>
  <c r="P83" i="2" s="1"/>
  <c r="P84" i="2" s="1"/>
  <c r="P85" i="2" s="1"/>
  <c r="P86" i="2" s="1"/>
  <c r="P87" i="2" s="1"/>
  <c r="P88" i="2" s="1"/>
  <c r="P89" i="2" s="1"/>
  <c r="P90" i="2" s="1"/>
  <c r="P91" i="2" s="1"/>
  <c r="P92" i="2" s="1"/>
  <c r="P93" i="2" s="1"/>
  <c r="P94" i="2" s="1"/>
  <c r="P95" i="2" s="1"/>
  <c r="P96" i="2" s="1"/>
  <c r="P97" i="2" s="1"/>
  <c r="P98" i="2" s="1"/>
  <c r="P99" i="2" s="1"/>
  <c r="AL17" i="2"/>
  <c r="AL1" i="2"/>
  <c r="AL22" i="2"/>
  <c r="AL9" i="2"/>
  <c r="AL3" i="2"/>
  <c r="AL6" i="2"/>
  <c r="AL14" i="2"/>
  <c r="AL7" i="2"/>
  <c r="AL4" i="2"/>
  <c r="K9" i="2"/>
  <c r="O23" i="2"/>
  <c r="N23" i="2"/>
  <c r="O2" i="2"/>
  <c r="O3" i="2" s="1"/>
  <c r="O4" i="2" s="1"/>
  <c r="O5" i="2" s="1"/>
  <c r="O6" i="2" s="1"/>
  <c r="O7" i="2" s="1"/>
  <c r="O8" i="2" s="1"/>
  <c r="O9" i="2" s="1"/>
  <c r="O10" i="2" s="1"/>
  <c r="O11" i="2" s="1"/>
  <c r="O12" i="2" s="1"/>
  <c r="O13" i="2" s="1"/>
  <c r="O14" i="2" s="1"/>
  <c r="O15" i="2" s="1"/>
  <c r="O16" i="2" s="1"/>
  <c r="O17" i="2" s="1"/>
  <c r="O18" i="2" s="1"/>
  <c r="O19" i="2" s="1"/>
  <c r="O20" i="2" s="1"/>
  <c r="A6" i="2"/>
  <c r="A5" i="2"/>
  <c r="C1" i="2"/>
  <c r="F17" i="1"/>
  <c r="F15" i="1"/>
  <c r="F9" i="1"/>
  <c r="F7" i="1"/>
  <c r="F5" i="1"/>
  <c r="F3" i="1"/>
</calcChain>
</file>

<file path=xl/sharedStrings.xml><?xml version="1.0" encoding="utf-8"?>
<sst xmlns="http://schemas.openxmlformats.org/spreadsheetml/2006/main" count="676" uniqueCount="110">
  <si>
    <t>15systems</t>
  </si>
  <si>
    <t>group</t>
  </si>
  <si>
    <t>element</t>
  </si>
  <si>
    <t>#. atoms</t>
  </si>
  <si>
    <t>tot #.atoms</t>
  </si>
  <si>
    <t>65systems</t>
  </si>
  <si>
    <t>group.00</t>
  </si>
  <si>
    <t>Ag</t>
  </si>
  <si>
    <t>Cl</t>
  </si>
  <si>
    <t>S</t>
  </si>
  <si>
    <t>group.01</t>
  </si>
  <si>
    <t>Al</t>
  </si>
  <si>
    <t>N</t>
  </si>
  <si>
    <t>group.02</t>
  </si>
  <si>
    <t>Au</t>
  </si>
  <si>
    <t>O</t>
  </si>
  <si>
    <t>group.03</t>
  </si>
  <si>
    <t>B</t>
  </si>
  <si>
    <t>group.04</t>
  </si>
  <si>
    <t>C</t>
  </si>
  <si>
    <t>Ba</t>
  </si>
  <si>
    <t>group.05</t>
  </si>
  <si>
    <t>Cs</t>
  </si>
  <si>
    <t>H</t>
  </si>
  <si>
    <t>Pb</t>
  </si>
  <si>
    <t>I</t>
  </si>
  <si>
    <t>group.06</t>
  </si>
  <si>
    <t>Cu</t>
  </si>
  <si>
    <t>Cd</t>
  </si>
  <si>
    <t>Se</t>
  </si>
  <si>
    <t>group.07</t>
  </si>
  <si>
    <t>Br</t>
  </si>
  <si>
    <t>group.08</t>
  </si>
  <si>
    <t>group.09</t>
  </si>
  <si>
    <t>Ga</t>
  </si>
  <si>
    <t>group.10</t>
  </si>
  <si>
    <t>In</t>
  </si>
  <si>
    <t>P</t>
  </si>
  <si>
    <t>group.11</t>
  </si>
  <si>
    <t>Li</t>
  </si>
  <si>
    <t>group.12</t>
  </si>
  <si>
    <t>group.13</t>
  </si>
  <si>
    <t>Mg</t>
  </si>
  <si>
    <t>group.14</t>
  </si>
  <si>
    <t>Pt</t>
  </si>
  <si>
    <t>As</t>
  </si>
  <si>
    <t>group.15</t>
  </si>
  <si>
    <t>group.16</t>
  </si>
  <si>
    <t>group.17</t>
  </si>
  <si>
    <t>group.18</t>
  </si>
  <si>
    <t>group.19</t>
  </si>
  <si>
    <t>group.20</t>
  </si>
  <si>
    <t>group.21</t>
  </si>
  <si>
    <t>group.22</t>
  </si>
  <si>
    <t>group.23</t>
  </si>
  <si>
    <t>group.24</t>
  </si>
  <si>
    <t>group.25</t>
  </si>
  <si>
    <t>group.26</t>
  </si>
  <si>
    <t>group.27</t>
  </si>
  <si>
    <t>group.28</t>
  </si>
  <si>
    <t>group.29</t>
  </si>
  <si>
    <t>Hg</t>
  </si>
  <si>
    <t>group.30</t>
  </si>
  <si>
    <t>group.31</t>
  </si>
  <si>
    <t>F</t>
  </si>
  <si>
    <t>group.32</t>
  </si>
  <si>
    <t>group.33</t>
  </si>
  <si>
    <t>group.34</t>
  </si>
  <si>
    <t>group.35</t>
  </si>
  <si>
    <t>group.36</t>
  </si>
  <si>
    <t>Mo</t>
  </si>
  <si>
    <t>group.37</t>
  </si>
  <si>
    <t>group.38</t>
  </si>
  <si>
    <t>group.39</t>
  </si>
  <si>
    <t>group.40</t>
  </si>
  <si>
    <t>group.41</t>
  </si>
  <si>
    <t>Os</t>
  </si>
  <si>
    <t>group.42</t>
  </si>
  <si>
    <t>group.43</t>
  </si>
  <si>
    <t>group.44</t>
  </si>
  <si>
    <t>group.45</t>
  </si>
  <si>
    <t>group.46</t>
  </si>
  <si>
    <t>Re</t>
  </si>
  <si>
    <t>group.47</t>
  </si>
  <si>
    <t>Si</t>
  </si>
  <si>
    <t>group.48</t>
  </si>
  <si>
    <t>Sn</t>
  </si>
  <si>
    <t>group.49</t>
  </si>
  <si>
    <t>Te</t>
  </si>
  <si>
    <t>W</t>
  </si>
  <si>
    <t>group.50</t>
  </si>
  <si>
    <t>group.51</t>
  </si>
  <si>
    <t>Ti</t>
  </si>
  <si>
    <t>group.52</t>
  </si>
  <si>
    <t>group.53</t>
  </si>
  <si>
    <t>group.54</t>
  </si>
  <si>
    <t>group.55</t>
  </si>
  <si>
    <t>group.56</t>
  </si>
  <si>
    <t>group.57</t>
  </si>
  <si>
    <t>group.58</t>
  </si>
  <si>
    <t>Y</t>
  </si>
  <si>
    <t>group.59</t>
  </si>
  <si>
    <t>Zn</t>
  </si>
  <si>
    <t>group.60</t>
  </si>
  <si>
    <t>group.61</t>
  </si>
  <si>
    <t>group.62</t>
  </si>
  <si>
    <t>group.63</t>
  </si>
  <si>
    <t>Zr</t>
  </si>
  <si>
    <t>group.64</t>
  </si>
  <si>
    <t xml:space="preserve">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</si>
</sst>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49" fontId="0" fillId="0" borderId="0" xfId="0" applyNumberFormat="1" applyFill="1" applyAlignment="1">
      <alignment vertical="center"/>
    </xf>
    <xf numFmtId="0" fontId="0" fillId="2" borderId="0" xfId="0" applyFill="1">
      <alignment vertical="center"/>
    </xf>
    <xf numFmtId="11" fontId="0" fillId="0" borderId="0" xfId="0" applyNumberFormat="1">
      <alignment vertical="center"/>
    </xf>
    <xf numFmtId="0" fontId="1" fillId="0" borderId="0" xfId="0" applyFo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159"/>
  <sheetViews>
    <sheetView tabSelected="1" workbookViewId="0">
      <selection activeCell="I11" sqref="I11"/>
    </sheetView>
  </sheetViews>
  <sheetFormatPr baseColWidth="10" defaultColWidth="8.6640625" defaultRowHeight="15" x14ac:dyDescent="0.2"/>
  <cols>
    <col min="1" max="16384" width="8.6640625" style="1"/>
  </cols>
  <sheetData>
    <row r="1" spans="2:12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H1" s="1" t="s">
        <v>5</v>
      </c>
      <c r="I1" s="1" t="s">
        <v>1</v>
      </c>
      <c r="J1" s="1" t="s">
        <v>2</v>
      </c>
      <c r="K1" s="1" t="s">
        <v>3</v>
      </c>
      <c r="L1" s="1" t="s">
        <v>4</v>
      </c>
    </row>
    <row r="2" spans="2:12" x14ac:dyDescent="0.2">
      <c r="C2" s="1" t="s">
        <v>6</v>
      </c>
      <c r="D2" s="1" t="s">
        <v>7</v>
      </c>
      <c r="E2" s="1">
        <v>1</v>
      </c>
      <c r="I2" s="1" t="s">
        <v>6</v>
      </c>
      <c r="J2" s="1" t="s">
        <v>7</v>
      </c>
      <c r="K2" s="1">
        <v>4</v>
      </c>
    </row>
    <row r="3" spans="2:12" x14ac:dyDescent="0.2">
      <c r="C3" s="2"/>
      <c r="D3" s="1" t="s">
        <v>8</v>
      </c>
      <c r="E3" s="1">
        <v>1</v>
      </c>
      <c r="F3" s="1">
        <f t="shared" ref="F3:F7" si="0">E3+E2</f>
        <v>2</v>
      </c>
      <c r="J3" s="1" t="s">
        <v>9</v>
      </c>
      <c r="K3" s="1">
        <v>2</v>
      </c>
      <c r="L3" s="1">
        <v>6</v>
      </c>
    </row>
    <row r="4" spans="2:12" x14ac:dyDescent="0.2">
      <c r="C4" s="2" t="s">
        <v>10</v>
      </c>
      <c r="D4" s="1" t="s">
        <v>11</v>
      </c>
      <c r="E4" s="1">
        <v>2</v>
      </c>
      <c r="I4" s="1" t="s">
        <v>10</v>
      </c>
      <c r="J4" s="1" t="s">
        <v>7</v>
      </c>
      <c r="K4" s="1">
        <v>4</v>
      </c>
    </row>
    <row r="5" spans="2:12" x14ac:dyDescent="0.2">
      <c r="C5" s="2"/>
      <c r="D5" s="1" t="s">
        <v>12</v>
      </c>
      <c r="E5" s="1">
        <v>2</v>
      </c>
      <c r="F5" s="1">
        <f t="shared" si="0"/>
        <v>4</v>
      </c>
      <c r="J5" s="1" t="s">
        <v>8</v>
      </c>
      <c r="K5" s="1">
        <v>4</v>
      </c>
      <c r="L5" s="1">
        <v>8</v>
      </c>
    </row>
    <row r="6" spans="2:12" x14ac:dyDescent="0.2">
      <c r="C6" s="2" t="s">
        <v>13</v>
      </c>
      <c r="D6" s="1" t="s">
        <v>14</v>
      </c>
      <c r="E6" s="1">
        <v>4</v>
      </c>
      <c r="I6" s="1" t="s">
        <v>13</v>
      </c>
      <c r="J6" s="1" t="s">
        <v>11</v>
      </c>
      <c r="K6" s="1">
        <v>8</v>
      </c>
    </row>
    <row r="7" spans="2:12" x14ac:dyDescent="0.2">
      <c r="C7" s="2"/>
      <c r="D7" s="1" t="s">
        <v>9</v>
      </c>
      <c r="E7" s="1">
        <v>2</v>
      </c>
      <c r="F7" s="1">
        <f t="shared" si="0"/>
        <v>6</v>
      </c>
      <c r="J7" s="1" t="s">
        <v>15</v>
      </c>
      <c r="K7" s="1">
        <v>12</v>
      </c>
      <c r="L7" s="1">
        <v>20</v>
      </c>
    </row>
    <row r="8" spans="2:12" x14ac:dyDescent="0.2">
      <c r="C8" s="2" t="s">
        <v>16</v>
      </c>
      <c r="D8" s="1" t="s">
        <v>17</v>
      </c>
      <c r="E8" s="1">
        <v>2</v>
      </c>
      <c r="I8" s="1" t="s">
        <v>16</v>
      </c>
      <c r="J8" s="1" t="s">
        <v>14</v>
      </c>
      <c r="K8" s="1">
        <v>4</v>
      </c>
    </row>
    <row r="9" spans="2:12" x14ac:dyDescent="0.2">
      <c r="C9" s="2"/>
      <c r="D9" s="1" t="s">
        <v>12</v>
      </c>
      <c r="E9" s="1">
        <v>2</v>
      </c>
      <c r="F9" s="1">
        <f>E9+E8</f>
        <v>4</v>
      </c>
      <c r="J9" s="1" t="s">
        <v>9</v>
      </c>
      <c r="K9" s="1">
        <v>2</v>
      </c>
      <c r="L9" s="1">
        <v>6</v>
      </c>
    </row>
    <row r="10" spans="2:12" x14ac:dyDescent="0.2">
      <c r="C10" s="2" t="s">
        <v>18</v>
      </c>
      <c r="D10" s="1" t="s">
        <v>19</v>
      </c>
      <c r="E10" s="1">
        <v>6</v>
      </c>
      <c r="F10" s="1">
        <v>6</v>
      </c>
      <c r="I10" s="1" t="s">
        <v>18</v>
      </c>
      <c r="J10" s="1" t="s">
        <v>20</v>
      </c>
      <c r="K10" s="1">
        <v>2</v>
      </c>
    </row>
    <row r="11" spans="2:12" x14ac:dyDescent="0.2">
      <c r="C11" s="2" t="s">
        <v>21</v>
      </c>
      <c r="D11" s="1" t="s">
        <v>22</v>
      </c>
      <c r="E11" s="1">
        <v>1</v>
      </c>
      <c r="J11" s="1" t="s">
        <v>23</v>
      </c>
      <c r="K11" s="1">
        <v>8</v>
      </c>
    </row>
    <row r="12" spans="2:12" x14ac:dyDescent="0.2">
      <c r="C12" s="2"/>
      <c r="D12" s="1" t="s">
        <v>24</v>
      </c>
      <c r="E12" s="1">
        <v>1</v>
      </c>
      <c r="J12" s="1" t="s">
        <v>15</v>
      </c>
      <c r="K12" s="1">
        <v>6</v>
      </c>
      <c r="L12" s="1">
        <v>16</v>
      </c>
    </row>
    <row r="13" spans="2:12" x14ac:dyDescent="0.2">
      <c r="C13" s="2"/>
      <c r="D13" s="1" t="s">
        <v>25</v>
      </c>
      <c r="E13" s="1">
        <v>3</v>
      </c>
      <c r="F13" s="1">
        <v>5</v>
      </c>
      <c r="I13" s="1" t="s">
        <v>21</v>
      </c>
      <c r="J13" s="1" t="s">
        <v>17</v>
      </c>
      <c r="K13" s="1">
        <v>36</v>
      </c>
      <c r="L13" s="1">
        <v>36</v>
      </c>
    </row>
    <row r="14" spans="2:12" x14ac:dyDescent="0.2">
      <c r="C14" s="2" t="s">
        <v>26</v>
      </c>
      <c r="D14" s="1" t="s">
        <v>27</v>
      </c>
      <c r="E14" s="1">
        <v>3</v>
      </c>
      <c r="I14" s="1" t="s">
        <v>26</v>
      </c>
      <c r="J14" s="1" t="s">
        <v>28</v>
      </c>
      <c r="K14" s="1">
        <v>4</v>
      </c>
    </row>
    <row r="15" spans="2:12" x14ac:dyDescent="0.2">
      <c r="C15" s="2"/>
      <c r="D15" s="1" t="s">
        <v>12</v>
      </c>
      <c r="E15" s="1">
        <v>1</v>
      </c>
      <c r="F15" s="1">
        <f>E15+E14</f>
        <v>4</v>
      </c>
      <c r="J15" s="1" t="s">
        <v>29</v>
      </c>
      <c r="K15" s="1">
        <v>4</v>
      </c>
      <c r="L15" s="1">
        <v>8</v>
      </c>
    </row>
    <row r="16" spans="2:12" x14ac:dyDescent="0.2">
      <c r="C16" s="2" t="s">
        <v>30</v>
      </c>
      <c r="D16" s="1" t="s">
        <v>27</v>
      </c>
      <c r="E16" s="1">
        <v>4</v>
      </c>
      <c r="I16" s="1" t="s">
        <v>30</v>
      </c>
      <c r="J16" s="1" t="s">
        <v>22</v>
      </c>
      <c r="K16" s="1">
        <v>4</v>
      </c>
    </row>
    <row r="17" spans="3:12" x14ac:dyDescent="0.2">
      <c r="C17" s="2"/>
      <c r="D17" s="1" t="s">
        <v>31</v>
      </c>
      <c r="E17" s="1">
        <v>4</v>
      </c>
      <c r="F17" s="1">
        <f>E17+E16</f>
        <v>8</v>
      </c>
      <c r="J17" s="1" t="s">
        <v>15</v>
      </c>
      <c r="K17" s="1">
        <v>4</v>
      </c>
      <c r="L17" s="1">
        <v>8</v>
      </c>
    </row>
    <row r="18" spans="3:12" x14ac:dyDescent="0.2">
      <c r="C18" s="2" t="s">
        <v>32</v>
      </c>
      <c r="D18" s="1" t="s">
        <v>27</v>
      </c>
      <c r="E18" s="1">
        <v>2</v>
      </c>
      <c r="I18" s="1" t="s">
        <v>32</v>
      </c>
      <c r="J18" s="1" t="s">
        <v>22</v>
      </c>
      <c r="K18" s="1">
        <v>4</v>
      </c>
    </row>
    <row r="19" spans="3:12" x14ac:dyDescent="0.2">
      <c r="C19" s="2"/>
      <c r="D19" s="1" t="s">
        <v>23</v>
      </c>
      <c r="E19" s="1">
        <v>2</v>
      </c>
      <c r="J19" s="1" t="s">
        <v>23</v>
      </c>
      <c r="K19" s="1">
        <v>4</v>
      </c>
    </row>
    <row r="20" spans="3:12" x14ac:dyDescent="0.2">
      <c r="C20" s="2"/>
      <c r="D20" s="1" t="s">
        <v>15</v>
      </c>
      <c r="E20" s="1">
        <v>4</v>
      </c>
      <c r="F20" s="1">
        <v>8</v>
      </c>
      <c r="J20" s="1" t="s">
        <v>15</v>
      </c>
      <c r="K20" s="1">
        <v>4</v>
      </c>
      <c r="L20" s="1">
        <v>12</v>
      </c>
    </row>
    <row r="21" spans="3:12" x14ac:dyDescent="0.2">
      <c r="C21" s="2" t="s">
        <v>33</v>
      </c>
      <c r="D21" s="1" t="s">
        <v>34</v>
      </c>
      <c r="E21" s="1">
        <v>2</v>
      </c>
      <c r="I21" s="1" t="s">
        <v>33</v>
      </c>
      <c r="J21" s="1" t="s">
        <v>22</v>
      </c>
      <c r="K21" s="1">
        <v>2</v>
      </c>
    </row>
    <row r="22" spans="3:12" x14ac:dyDescent="0.2">
      <c r="C22" s="2"/>
      <c r="D22" s="1" t="s">
        <v>12</v>
      </c>
      <c r="E22" s="1">
        <v>2</v>
      </c>
      <c r="F22" s="1">
        <v>4</v>
      </c>
      <c r="J22" s="1" t="s">
        <v>24</v>
      </c>
      <c r="K22" s="1">
        <v>2</v>
      </c>
    </row>
    <row r="23" spans="3:12" x14ac:dyDescent="0.2">
      <c r="C23" s="1" t="s">
        <v>35</v>
      </c>
      <c r="D23" s="1" t="s">
        <v>36</v>
      </c>
      <c r="E23" s="1">
        <v>2</v>
      </c>
      <c r="J23" s="1" t="s">
        <v>8</v>
      </c>
      <c r="K23" s="1">
        <v>6</v>
      </c>
      <c r="L23" s="1">
        <v>10</v>
      </c>
    </row>
    <row r="24" spans="3:12" x14ac:dyDescent="0.2">
      <c r="D24" s="1" t="s">
        <v>37</v>
      </c>
      <c r="E24" s="1">
        <v>2</v>
      </c>
      <c r="F24" s="1">
        <v>4</v>
      </c>
      <c r="I24" s="1" t="s">
        <v>35</v>
      </c>
      <c r="J24" s="1" t="s">
        <v>22</v>
      </c>
      <c r="K24" s="1">
        <v>1</v>
      </c>
    </row>
    <row r="25" spans="3:12" x14ac:dyDescent="0.2">
      <c r="C25" s="1" t="s">
        <v>38</v>
      </c>
      <c r="D25" s="1" t="s">
        <v>39</v>
      </c>
      <c r="E25" s="1">
        <v>2</v>
      </c>
      <c r="J25" s="1" t="s">
        <v>24</v>
      </c>
      <c r="K25" s="1">
        <v>1</v>
      </c>
    </row>
    <row r="26" spans="3:12" x14ac:dyDescent="0.2">
      <c r="D26" s="1" t="s">
        <v>23</v>
      </c>
      <c r="E26" s="1">
        <v>2</v>
      </c>
      <c r="J26" s="1" t="s">
        <v>25</v>
      </c>
      <c r="K26" s="1">
        <v>3</v>
      </c>
      <c r="L26" s="1">
        <v>5</v>
      </c>
    </row>
    <row r="27" spans="3:12" x14ac:dyDescent="0.2">
      <c r="D27" s="1" t="s">
        <v>15</v>
      </c>
      <c r="E27" s="1">
        <v>2</v>
      </c>
      <c r="F27" s="1">
        <v>6</v>
      </c>
      <c r="I27" s="1" t="s">
        <v>38</v>
      </c>
      <c r="J27" s="1" t="s">
        <v>27</v>
      </c>
      <c r="K27" s="1">
        <v>3</v>
      </c>
    </row>
    <row r="28" spans="3:12" x14ac:dyDescent="0.2">
      <c r="C28" s="1" t="s">
        <v>40</v>
      </c>
      <c r="D28" s="1" t="s">
        <v>39</v>
      </c>
      <c r="E28" s="1">
        <v>2</v>
      </c>
      <c r="J28" s="1" t="s">
        <v>12</v>
      </c>
      <c r="K28" s="1">
        <v>1</v>
      </c>
      <c r="L28" s="1">
        <v>4</v>
      </c>
    </row>
    <row r="29" spans="3:12" x14ac:dyDescent="0.2">
      <c r="D29" s="1" t="s">
        <v>25</v>
      </c>
      <c r="E29" s="1">
        <v>2</v>
      </c>
      <c r="F29" s="1">
        <v>4</v>
      </c>
      <c r="I29" s="1" t="s">
        <v>40</v>
      </c>
      <c r="J29" s="1" t="s">
        <v>27</v>
      </c>
      <c r="K29" s="1">
        <v>4</v>
      </c>
    </row>
    <row r="30" spans="3:12" x14ac:dyDescent="0.2">
      <c r="C30" s="1" t="s">
        <v>41</v>
      </c>
      <c r="D30" s="1" t="s">
        <v>42</v>
      </c>
      <c r="E30" s="1">
        <v>1</v>
      </c>
      <c r="J30" s="1" t="s">
        <v>31</v>
      </c>
      <c r="K30" s="1">
        <v>4</v>
      </c>
      <c r="L30" s="1">
        <v>8</v>
      </c>
    </row>
    <row r="31" spans="3:12" x14ac:dyDescent="0.2">
      <c r="D31" s="1" t="s">
        <v>15</v>
      </c>
      <c r="E31" s="1">
        <v>1</v>
      </c>
      <c r="F31" s="1">
        <v>2</v>
      </c>
      <c r="I31" s="1" t="s">
        <v>41</v>
      </c>
      <c r="J31" s="1" t="s">
        <v>34</v>
      </c>
      <c r="K31" s="1">
        <v>4</v>
      </c>
    </row>
    <row r="32" spans="3:12" x14ac:dyDescent="0.2">
      <c r="C32" s="1" t="s">
        <v>43</v>
      </c>
      <c r="D32" s="1" t="s">
        <v>44</v>
      </c>
      <c r="E32" s="1">
        <v>1</v>
      </c>
      <c r="J32" s="1" t="s">
        <v>45</v>
      </c>
      <c r="K32" s="1">
        <v>4</v>
      </c>
      <c r="L32" s="1">
        <v>8</v>
      </c>
    </row>
    <row r="33" spans="4:12" x14ac:dyDescent="0.2">
      <c r="D33" s="1" t="s">
        <v>9</v>
      </c>
      <c r="E33" s="1">
        <v>2</v>
      </c>
      <c r="F33" s="1">
        <v>3</v>
      </c>
      <c r="I33" s="1" t="s">
        <v>43</v>
      </c>
      <c r="J33" s="1" t="s">
        <v>34</v>
      </c>
      <c r="K33" s="1">
        <v>2</v>
      </c>
    </row>
    <row r="34" spans="4:12" x14ac:dyDescent="0.2">
      <c r="J34" s="1" t="s">
        <v>12</v>
      </c>
      <c r="K34" s="1">
        <v>2</v>
      </c>
      <c r="L34" s="1">
        <v>4</v>
      </c>
    </row>
    <row r="35" spans="4:12" x14ac:dyDescent="0.2">
      <c r="I35" s="1" t="s">
        <v>46</v>
      </c>
      <c r="J35" s="1" t="s">
        <v>34</v>
      </c>
      <c r="K35" s="1">
        <v>4</v>
      </c>
    </row>
    <row r="36" spans="4:12" x14ac:dyDescent="0.2">
      <c r="J36" s="1" t="s">
        <v>12</v>
      </c>
      <c r="K36" s="1">
        <v>4</v>
      </c>
      <c r="L36" s="1">
        <v>8</v>
      </c>
    </row>
    <row r="37" spans="4:12" x14ac:dyDescent="0.2">
      <c r="I37" s="1" t="s">
        <v>47</v>
      </c>
      <c r="J37" s="1" t="s">
        <v>34</v>
      </c>
      <c r="K37" s="1">
        <v>4</v>
      </c>
    </row>
    <row r="38" spans="4:12" x14ac:dyDescent="0.2">
      <c r="J38" s="1" t="s">
        <v>37</v>
      </c>
      <c r="K38" s="1">
        <v>4</v>
      </c>
      <c r="L38" s="1">
        <v>8</v>
      </c>
    </row>
    <row r="39" spans="4:12" x14ac:dyDescent="0.2">
      <c r="I39" s="1" t="s">
        <v>48</v>
      </c>
      <c r="J39" s="1" t="s">
        <v>34</v>
      </c>
      <c r="K39" s="1">
        <v>2</v>
      </c>
    </row>
    <row r="40" spans="4:12" x14ac:dyDescent="0.2">
      <c r="J40" s="1" t="s">
        <v>37</v>
      </c>
      <c r="K40" s="1">
        <v>2</v>
      </c>
      <c r="L40" s="1">
        <v>4</v>
      </c>
    </row>
    <row r="41" spans="4:12" x14ac:dyDescent="0.2">
      <c r="I41" s="1" t="s">
        <v>49</v>
      </c>
      <c r="J41" s="1" t="s">
        <v>23</v>
      </c>
      <c r="K41" s="1">
        <v>8</v>
      </c>
    </row>
    <row r="42" spans="4:12" x14ac:dyDescent="0.2">
      <c r="J42" s="1" t="s">
        <v>19</v>
      </c>
      <c r="K42" s="1">
        <v>4</v>
      </c>
    </row>
    <row r="43" spans="4:12" x14ac:dyDescent="0.2">
      <c r="J43" s="1" t="s">
        <v>15</v>
      </c>
      <c r="K43" s="1">
        <v>12</v>
      </c>
      <c r="L43" s="1">
        <v>24</v>
      </c>
    </row>
    <row r="44" spans="4:12" x14ac:dyDescent="0.2">
      <c r="I44" s="1" t="s">
        <v>50</v>
      </c>
      <c r="J44" s="1" t="s">
        <v>23</v>
      </c>
      <c r="K44" s="1">
        <v>16</v>
      </c>
    </row>
    <row r="45" spans="4:12" x14ac:dyDescent="0.2">
      <c r="J45" s="1" t="s">
        <v>15</v>
      </c>
      <c r="K45" s="1">
        <v>8</v>
      </c>
      <c r="L45" s="1">
        <v>24</v>
      </c>
    </row>
    <row r="46" spans="4:12" x14ac:dyDescent="0.2">
      <c r="I46" s="1" t="s">
        <v>51</v>
      </c>
      <c r="J46" s="1" t="s">
        <v>23</v>
      </c>
      <c r="K46" s="1">
        <v>24</v>
      </c>
    </row>
    <row r="47" spans="4:12" x14ac:dyDescent="0.2">
      <c r="J47" s="1" t="s">
        <v>15</v>
      </c>
      <c r="K47" s="1">
        <v>12</v>
      </c>
      <c r="L47" s="1">
        <v>36</v>
      </c>
    </row>
    <row r="48" spans="4:12" x14ac:dyDescent="0.2">
      <c r="I48" s="1" t="s">
        <v>52</v>
      </c>
      <c r="J48" s="1" t="s">
        <v>23</v>
      </c>
      <c r="K48" s="1">
        <v>16</v>
      </c>
    </row>
    <row r="49" spans="9:12" x14ac:dyDescent="0.2">
      <c r="J49" s="1" t="s">
        <v>9</v>
      </c>
      <c r="K49" s="1">
        <v>8</v>
      </c>
      <c r="L49" s="1">
        <v>24</v>
      </c>
    </row>
    <row r="50" spans="9:12" x14ac:dyDescent="0.2">
      <c r="I50" s="1" t="s">
        <v>53</v>
      </c>
      <c r="J50" s="1" t="s">
        <v>23</v>
      </c>
      <c r="K50" s="1">
        <v>8</v>
      </c>
    </row>
    <row r="51" spans="9:12" x14ac:dyDescent="0.2">
      <c r="J51" s="1" t="s">
        <v>9</v>
      </c>
      <c r="K51" s="1">
        <v>4</v>
      </c>
    </row>
    <row r="52" spans="9:12" x14ac:dyDescent="0.2">
      <c r="J52" s="1" t="s">
        <v>15</v>
      </c>
      <c r="K52" s="1">
        <v>16</v>
      </c>
      <c r="L52" s="1">
        <v>28</v>
      </c>
    </row>
    <row r="53" spans="9:12" x14ac:dyDescent="0.2">
      <c r="I53" s="1" t="s">
        <v>54</v>
      </c>
      <c r="J53" s="1" t="s">
        <v>23</v>
      </c>
      <c r="K53" s="1">
        <v>5</v>
      </c>
    </row>
    <row r="54" spans="9:12" x14ac:dyDescent="0.2">
      <c r="J54" s="1" t="s">
        <v>24</v>
      </c>
      <c r="K54" s="1">
        <v>1</v>
      </c>
    </row>
    <row r="55" spans="9:12" x14ac:dyDescent="0.2">
      <c r="J55" s="1" t="s">
        <v>19</v>
      </c>
      <c r="K55" s="1">
        <v>1</v>
      </c>
    </row>
    <row r="56" spans="9:12" x14ac:dyDescent="0.2">
      <c r="J56" s="1" t="s">
        <v>25</v>
      </c>
      <c r="K56" s="1">
        <v>3</v>
      </c>
    </row>
    <row r="57" spans="9:12" x14ac:dyDescent="0.2">
      <c r="J57" s="1" t="s">
        <v>12</v>
      </c>
      <c r="K57" s="1">
        <v>2</v>
      </c>
      <c r="L57" s="1">
        <v>12</v>
      </c>
    </row>
    <row r="58" spans="9:12" x14ac:dyDescent="0.2">
      <c r="I58" s="1" t="s">
        <v>55</v>
      </c>
      <c r="J58" s="1" t="s">
        <v>23</v>
      </c>
      <c r="K58" s="1">
        <v>24</v>
      </c>
    </row>
    <row r="59" spans="9:12" x14ac:dyDescent="0.2">
      <c r="J59" s="1" t="s">
        <v>24</v>
      </c>
      <c r="K59" s="1">
        <v>4</v>
      </c>
    </row>
    <row r="60" spans="9:12" x14ac:dyDescent="0.2">
      <c r="J60" s="1" t="s">
        <v>19</v>
      </c>
      <c r="K60" s="1">
        <v>4</v>
      </c>
    </row>
    <row r="61" spans="9:12" x14ac:dyDescent="0.2">
      <c r="J61" s="1" t="s">
        <v>31</v>
      </c>
      <c r="K61" s="1">
        <v>12</v>
      </c>
    </row>
    <row r="62" spans="9:12" x14ac:dyDescent="0.2">
      <c r="J62" s="1" t="s">
        <v>12</v>
      </c>
      <c r="K62" s="1">
        <v>4</v>
      </c>
      <c r="L62" s="1">
        <v>48</v>
      </c>
    </row>
    <row r="63" spans="9:12" x14ac:dyDescent="0.2">
      <c r="I63" s="1" t="s">
        <v>56</v>
      </c>
      <c r="J63" s="1" t="s">
        <v>23</v>
      </c>
      <c r="K63" s="1">
        <v>6</v>
      </c>
    </row>
    <row r="64" spans="9:12" x14ac:dyDescent="0.2">
      <c r="J64" s="1" t="s">
        <v>24</v>
      </c>
      <c r="K64" s="1">
        <v>1</v>
      </c>
    </row>
    <row r="65" spans="9:12" x14ac:dyDescent="0.2">
      <c r="J65" s="1" t="s">
        <v>19</v>
      </c>
      <c r="K65" s="1">
        <v>1</v>
      </c>
    </row>
    <row r="66" spans="9:12" x14ac:dyDescent="0.2">
      <c r="J66" s="1" t="s">
        <v>31</v>
      </c>
      <c r="K66" s="1">
        <v>3</v>
      </c>
    </row>
    <row r="67" spans="9:12" x14ac:dyDescent="0.2">
      <c r="J67" s="1" t="s">
        <v>12</v>
      </c>
      <c r="K67" s="1">
        <v>1</v>
      </c>
      <c r="L67" s="1">
        <v>12</v>
      </c>
    </row>
    <row r="68" spans="9:12" x14ac:dyDescent="0.2">
      <c r="I68" s="1" t="s">
        <v>57</v>
      </c>
      <c r="J68" s="1" t="s">
        <v>23</v>
      </c>
      <c r="K68" s="1">
        <v>6</v>
      </c>
    </row>
    <row r="69" spans="9:12" x14ac:dyDescent="0.2">
      <c r="J69" s="1" t="s">
        <v>24</v>
      </c>
      <c r="K69" s="1">
        <v>1</v>
      </c>
    </row>
    <row r="70" spans="9:12" x14ac:dyDescent="0.2">
      <c r="J70" s="1" t="s">
        <v>19</v>
      </c>
      <c r="K70" s="1">
        <v>1</v>
      </c>
    </row>
    <row r="71" spans="9:12" x14ac:dyDescent="0.2">
      <c r="J71" s="1" t="s">
        <v>25</v>
      </c>
      <c r="K71" s="1">
        <v>3</v>
      </c>
    </row>
    <row r="72" spans="9:12" x14ac:dyDescent="0.2">
      <c r="J72" s="1" t="s">
        <v>12</v>
      </c>
      <c r="K72" s="1">
        <v>1</v>
      </c>
      <c r="L72" s="1">
        <v>12</v>
      </c>
    </row>
    <row r="73" spans="9:12" x14ac:dyDescent="0.2">
      <c r="I73" s="1" t="s">
        <v>58</v>
      </c>
      <c r="J73" s="1" t="s">
        <v>23</v>
      </c>
      <c r="K73" s="1">
        <v>24</v>
      </c>
    </row>
    <row r="74" spans="9:12" x14ac:dyDescent="0.2">
      <c r="J74" s="1" t="s">
        <v>24</v>
      </c>
      <c r="K74" s="1">
        <v>4</v>
      </c>
    </row>
    <row r="75" spans="9:12" x14ac:dyDescent="0.2">
      <c r="J75" s="1" t="s">
        <v>19</v>
      </c>
      <c r="K75" s="1">
        <v>4</v>
      </c>
    </row>
    <row r="76" spans="9:12" x14ac:dyDescent="0.2">
      <c r="J76" s="1" t="s">
        <v>25</v>
      </c>
      <c r="K76" s="1">
        <v>12</v>
      </c>
    </row>
    <row r="77" spans="9:12" x14ac:dyDescent="0.2">
      <c r="J77" s="1" t="s">
        <v>12</v>
      </c>
      <c r="K77" s="1">
        <v>4</v>
      </c>
      <c r="L77" s="1">
        <v>48</v>
      </c>
    </row>
    <row r="78" spans="9:12" x14ac:dyDescent="0.2">
      <c r="I78" s="1" t="s">
        <v>59</v>
      </c>
      <c r="J78" s="1" t="s">
        <v>23</v>
      </c>
      <c r="K78" s="1">
        <v>6</v>
      </c>
    </row>
    <row r="79" spans="9:12" x14ac:dyDescent="0.2">
      <c r="J79" s="1" t="s">
        <v>24</v>
      </c>
      <c r="K79" s="1">
        <v>1</v>
      </c>
    </row>
    <row r="80" spans="9:12" x14ac:dyDescent="0.2">
      <c r="J80" s="1" t="s">
        <v>19</v>
      </c>
      <c r="K80" s="1">
        <v>1</v>
      </c>
    </row>
    <row r="81" spans="9:12" x14ac:dyDescent="0.2">
      <c r="J81" s="1" t="s">
        <v>12</v>
      </c>
      <c r="K81" s="1">
        <v>1</v>
      </c>
    </row>
    <row r="82" spans="9:12" x14ac:dyDescent="0.2">
      <c r="J82" s="1" t="s">
        <v>8</v>
      </c>
      <c r="K82" s="1">
        <v>3</v>
      </c>
      <c r="L82" s="1">
        <v>12</v>
      </c>
    </row>
    <row r="83" spans="9:12" x14ac:dyDescent="0.2">
      <c r="I83" s="1" t="s">
        <v>60</v>
      </c>
      <c r="J83" s="1" t="s">
        <v>61</v>
      </c>
      <c r="K83" s="1">
        <v>4</v>
      </c>
    </row>
    <row r="84" spans="9:12" x14ac:dyDescent="0.2">
      <c r="J84" s="1" t="s">
        <v>15</v>
      </c>
      <c r="K84" s="1">
        <v>4</v>
      </c>
      <c r="L84" s="1">
        <v>8</v>
      </c>
    </row>
    <row r="85" spans="9:12" x14ac:dyDescent="0.2">
      <c r="I85" s="1" t="s">
        <v>62</v>
      </c>
      <c r="J85" s="1" t="s">
        <v>39</v>
      </c>
      <c r="K85" s="1">
        <v>4</v>
      </c>
    </row>
    <row r="86" spans="9:12" x14ac:dyDescent="0.2">
      <c r="J86" s="1" t="s">
        <v>15</v>
      </c>
      <c r="K86" s="1">
        <v>4</v>
      </c>
      <c r="L86" s="1">
        <v>8</v>
      </c>
    </row>
    <row r="87" spans="9:12" x14ac:dyDescent="0.2">
      <c r="I87" s="1" t="s">
        <v>63</v>
      </c>
      <c r="J87" s="1" t="s">
        <v>39</v>
      </c>
      <c r="K87" s="1">
        <v>3</v>
      </c>
    </row>
    <row r="88" spans="9:12" x14ac:dyDescent="0.2">
      <c r="J88" s="1" t="s">
        <v>45</v>
      </c>
      <c r="K88" s="1">
        <v>3</v>
      </c>
    </row>
    <row r="89" spans="9:12" x14ac:dyDescent="0.2">
      <c r="J89" s="1" t="s">
        <v>64</v>
      </c>
      <c r="K89" s="1">
        <v>18</v>
      </c>
      <c r="L89" s="1">
        <v>24</v>
      </c>
    </row>
    <row r="90" spans="9:12" x14ac:dyDescent="0.2">
      <c r="I90" s="1" t="s">
        <v>65</v>
      </c>
      <c r="J90" s="1" t="s">
        <v>39</v>
      </c>
      <c r="K90" s="1">
        <v>3</v>
      </c>
    </row>
    <row r="91" spans="9:12" x14ac:dyDescent="0.2">
      <c r="J91" s="1" t="s">
        <v>17</v>
      </c>
      <c r="K91" s="1">
        <v>3</v>
      </c>
    </row>
    <row r="92" spans="9:12" x14ac:dyDescent="0.2">
      <c r="J92" s="1" t="s">
        <v>64</v>
      </c>
      <c r="K92" s="1">
        <v>12</v>
      </c>
      <c r="L92" s="1">
        <v>18</v>
      </c>
    </row>
    <row r="93" spans="9:12" x14ac:dyDescent="0.2">
      <c r="I93" s="1" t="s">
        <v>66</v>
      </c>
      <c r="J93" s="1" t="s">
        <v>39</v>
      </c>
      <c r="K93" s="1">
        <v>2</v>
      </c>
    </row>
    <row r="94" spans="9:12" x14ac:dyDescent="0.2">
      <c r="J94" s="1" t="s">
        <v>23</v>
      </c>
      <c r="K94" s="1">
        <v>2</v>
      </c>
    </row>
    <row r="95" spans="9:12" x14ac:dyDescent="0.2">
      <c r="J95" s="1" t="s">
        <v>15</v>
      </c>
      <c r="K95" s="1">
        <v>2</v>
      </c>
      <c r="L95" s="1">
        <v>6</v>
      </c>
    </row>
    <row r="96" spans="9:12" x14ac:dyDescent="0.2">
      <c r="I96" s="1" t="s">
        <v>67</v>
      </c>
      <c r="J96" s="1" t="s">
        <v>42</v>
      </c>
      <c r="K96" s="1">
        <v>4</v>
      </c>
    </row>
    <row r="97" spans="9:12" x14ac:dyDescent="0.2">
      <c r="J97" s="1" t="s">
        <v>15</v>
      </c>
      <c r="K97" s="1">
        <v>8</v>
      </c>
      <c r="L97" s="1">
        <v>12</v>
      </c>
    </row>
    <row r="98" spans="9:12" x14ac:dyDescent="0.2">
      <c r="I98" s="1" t="s">
        <v>68</v>
      </c>
      <c r="J98" s="1" t="s">
        <v>42</v>
      </c>
      <c r="K98" s="1">
        <v>4</v>
      </c>
    </row>
    <row r="99" spans="9:12" x14ac:dyDescent="0.2">
      <c r="J99" s="1" t="s">
        <v>15</v>
      </c>
      <c r="K99" s="1">
        <v>4</v>
      </c>
      <c r="L99" s="1">
        <v>8</v>
      </c>
    </row>
    <row r="100" spans="9:12" x14ac:dyDescent="0.2">
      <c r="I100" s="1" t="s">
        <v>69</v>
      </c>
      <c r="J100" s="1" t="s">
        <v>70</v>
      </c>
      <c r="K100" s="1">
        <v>3</v>
      </c>
    </row>
    <row r="101" spans="9:12" x14ac:dyDescent="0.2">
      <c r="J101" s="1" t="s">
        <v>9</v>
      </c>
      <c r="K101" s="1">
        <v>6</v>
      </c>
      <c r="L101" s="1">
        <v>9</v>
      </c>
    </row>
    <row r="102" spans="9:12" x14ac:dyDescent="0.2">
      <c r="I102" s="1" t="s">
        <v>71</v>
      </c>
      <c r="J102" s="1" t="s">
        <v>70</v>
      </c>
      <c r="K102" s="1">
        <v>2</v>
      </c>
    </row>
    <row r="103" spans="9:12" x14ac:dyDescent="0.2">
      <c r="J103" s="1" t="s">
        <v>9</v>
      </c>
      <c r="K103" s="1">
        <v>4</v>
      </c>
      <c r="L103" s="1">
        <v>6</v>
      </c>
    </row>
    <row r="104" spans="9:12" x14ac:dyDescent="0.2">
      <c r="I104" s="1" t="s">
        <v>72</v>
      </c>
      <c r="J104" s="1" t="s">
        <v>70</v>
      </c>
      <c r="K104" s="1">
        <v>3</v>
      </c>
    </row>
    <row r="105" spans="9:12" x14ac:dyDescent="0.2">
      <c r="J105" s="1" t="s">
        <v>29</v>
      </c>
      <c r="K105" s="1">
        <v>6</v>
      </c>
      <c r="L105" s="1">
        <v>9</v>
      </c>
    </row>
    <row r="106" spans="9:12" x14ac:dyDescent="0.2">
      <c r="I106" s="1" t="s">
        <v>73</v>
      </c>
      <c r="J106" s="1" t="s">
        <v>70</v>
      </c>
      <c r="K106" s="1">
        <v>4</v>
      </c>
    </row>
    <row r="107" spans="9:12" x14ac:dyDescent="0.2">
      <c r="J107" s="1" t="s">
        <v>29</v>
      </c>
      <c r="K107" s="1">
        <v>8</v>
      </c>
      <c r="L107" s="1">
        <v>12</v>
      </c>
    </row>
    <row r="108" spans="9:12" x14ac:dyDescent="0.2">
      <c r="I108" s="1" t="s">
        <v>74</v>
      </c>
      <c r="J108" s="1" t="s">
        <v>12</v>
      </c>
      <c r="K108" s="1">
        <v>8</v>
      </c>
    </row>
    <row r="109" spans="9:12" x14ac:dyDescent="0.2">
      <c r="J109" s="1" t="s">
        <v>15</v>
      </c>
      <c r="K109" s="1">
        <v>4</v>
      </c>
      <c r="L109" s="1">
        <v>12</v>
      </c>
    </row>
    <row r="110" spans="9:12" x14ac:dyDescent="0.2">
      <c r="I110" s="1" t="s">
        <v>75</v>
      </c>
      <c r="J110" s="1" t="s">
        <v>37</v>
      </c>
      <c r="K110" s="1">
        <v>4</v>
      </c>
    </row>
    <row r="111" spans="9:12" x14ac:dyDescent="0.2">
      <c r="J111" s="1" t="s">
        <v>76</v>
      </c>
      <c r="K111" s="1">
        <v>2</v>
      </c>
      <c r="L111" s="1">
        <v>6</v>
      </c>
    </row>
    <row r="112" spans="9:12" x14ac:dyDescent="0.2">
      <c r="I112" s="1" t="s">
        <v>77</v>
      </c>
      <c r="J112" s="1" t="s">
        <v>24</v>
      </c>
      <c r="K112" s="1">
        <v>3</v>
      </c>
    </row>
    <row r="113" spans="9:12" x14ac:dyDescent="0.2">
      <c r="J113" s="1" t="s">
        <v>9</v>
      </c>
      <c r="K113" s="1">
        <v>3</v>
      </c>
      <c r="L113" s="1">
        <v>6</v>
      </c>
    </row>
    <row r="114" spans="9:12" x14ac:dyDescent="0.2">
      <c r="I114" s="1" t="s">
        <v>78</v>
      </c>
      <c r="J114" s="1" t="s">
        <v>24</v>
      </c>
      <c r="K114" s="1">
        <v>4</v>
      </c>
    </row>
    <row r="115" spans="9:12" x14ac:dyDescent="0.2">
      <c r="J115" s="1" t="s">
        <v>9</v>
      </c>
      <c r="K115" s="1">
        <v>4</v>
      </c>
      <c r="L115" s="1">
        <v>8</v>
      </c>
    </row>
    <row r="116" spans="9:12" x14ac:dyDescent="0.2">
      <c r="I116" s="1" t="s">
        <v>79</v>
      </c>
      <c r="J116" s="1" t="s">
        <v>37</v>
      </c>
      <c r="K116" s="1">
        <v>8</v>
      </c>
    </row>
    <row r="117" spans="9:12" x14ac:dyDescent="0.2">
      <c r="J117" s="1" t="s">
        <v>23</v>
      </c>
      <c r="K117" s="1">
        <v>72</v>
      </c>
    </row>
    <row r="118" spans="9:12" x14ac:dyDescent="0.2">
      <c r="J118" s="1" t="s">
        <v>19</v>
      </c>
      <c r="K118" s="1">
        <v>24</v>
      </c>
      <c r="L118" s="1">
        <v>104</v>
      </c>
    </row>
    <row r="119" spans="9:12" x14ac:dyDescent="0.2">
      <c r="I119" s="1" t="s">
        <v>80</v>
      </c>
      <c r="J119" s="1" t="s">
        <v>37</v>
      </c>
      <c r="K119" s="1">
        <v>4</v>
      </c>
    </row>
    <row r="120" spans="9:12" x14ac:dyDescent="0.2">
      <c r="J120" s="1" t="s">
        <v>23</v>
      </c>
      <c r="K120" s="1">
        <v>12</v>
      </c>
    </row>
    <row r="121" spans="9:12" x14ac:dyDescent="0.2">
      <c r="J121" s="1" t="s">
        <v>15</v>
      </c>
      <c r="K121" s="1">
        <v>16</v>
      </c>
      <c r="L121" s="1">
        <v>32</v>
      </c>
    </row>
    <row r="122" spans="9:12" x14ac:dyDescent="0.2">
      <c r="I122" s="1" t="s">
        <v>81</v>
      </c>
      <c r="J122" s="1" t="s">
        <v>82</v>
      </c>
      <c r="K122" s="1">
        <v>4</v>
      </c>
    </row>
    <row r="123" spans="9:12" x14ac:dyDescent="0.2">
      <c r="J123" s="1" t="s">
        <v>9</v>
      </c>
      <c r="K123" s="1">
        <v>8</v>
      </c>
      <c r="L123" s="1">
        <v>12</v>
      </c>
    </row>
    <row r="124" spans="9:12" x14ac:dyDescent="0.2">
      <c r="I124" s="1" t="s">
        <v>83</v>
      </c>
      <c r="J124" s="1" t="s">
        <v>84</v>
      </c>
      <c r="K124" s="1">
        <v>8</v>
      </c>
    </row>
    <row r="125" spans="9:12" x14ac:dyDescent="0.2">
      <c r="J125" s="1" t="s">
        <v>15</v>
      </c>
      <c r="K125" s="1">
        <v>16</v>
      </c>
      <c r="L125" s="1">
        <v>24</v>
      </c>
    </row>
    <row r="126" spans="9:12" x14ac:dyDescent="0.2">
      <c r="I126" s="1" t="s">
        <v>85</v>
      </c>
      <c r="J126" s="1" t="s">
        <v>86</v>
      </c>
      <c r="K126" s="1">
        <v>2</v>
      </c>
    </row>
    <row r="127" spans="9:12" x14ac:dyDescent="0.2">
      <c r="J127" s="1" t="s">
        <v>15</v>
      </c>
      <c r="K127" s="1">
        <v>4</v>
      </c>
      <c r="L127" s="1">
        <v>6</v>
      </c>
    </row>
    <row r="128" spans="9:12" x14ac:dyDescent="0.2">
      <c r="I128" s="1" t="s">
        <v>87</v>
      </c>
      <c r="J128" s="1" t="s">
        <v>88</v>
      </c>
      <c r="K128" s="1">
        <v>4</v>
      </c>
    </row>
    <row r="129" spans="9:12" x14ac:dyDescent="0.2">
      <c r="J129" s="1" t="s">
        <v>89</v>
      </c>
      <c r="K129" s="1">
        <v>2</v>
      </c>
      <c r="L129" s="1">
        <v>6</v>
      </c>
    </row>
    <row r="130" spans="9:12" x14ac:dyDescent="0.2">
      <c r="I130" s="1" t="s">
        <v>90</v>
      </c>
      <c r="J130" s="1" t="s">
        <v>88</v>
      </c>
      <c r="K130" s="1">
        <v>3</v>
      </c>
    </row>
    <row r="131" spans="9:12" x14ac:dyDescent="0.2">
      <c r="I131" s="1" t="s">
        <v>91</v>
      </c>
      <c r="J131" s="1" t="s">
        <v>92</v>
      </c>
      <c r="K131" s="1">
        <v>4</v>
      </c>
    </row>
    <row r="132" spans="9:12" x14ac:dyDescent="0.2">
      <c r="J132" s="1" t="s">
        <v>15</v>
      </c>
      <c r="K132" s="1">
        <v>8</v>
      </c>
      <c r="L132" s="1">
        <v>12</v>
      </c>
    </row>
    <row r="133" spans="9:12" x14ac:dyDescent="0.2">
      <c r="I133" s="1" t="s">
        <v>93</v>
      </c>
      <c r="J133" s="1" t="s">
        <v>92</v>
      </c>
      <c r="K133" s="1">
        <v>8</v>
      </c>
    </row>
    <row r="134" spans="9:12" x14ac:dyDescent="0.2">
      <c r="J134" s="1" t="s">
        <v>15</v>
      </c>
      <c r="K134" s="1">
        <v>16</v>
      </c>
      <c r="L134" s="1">
        <v>24</v>
      </c>
    </row>
    <row r="135" spans="9:12" x14ac:dyDescent="0.2">
      <c r="I135" s="1" t="s">
        <v>94</v>
      </c>
      <c r="J135" s="1" t="s">
        <v>92</v>
      </c>
      <c r="K135" s="1">
        <v>4</v>
      </c>
    </row>
    <row r="136" spans="9:12" x14ac:dyDescent="0.2">
      <c r="J136" s="1" t="s">
        <v>15</v>
      </c>
      <c r="K136" s="1">
        <v>8</v>
      </c>
      <c r="L136" s="1">
        <v>12</v>
      </c>
    </row>
    <row r="137" spans="9:12" x14ac:dyDescent="0.2">
      <c r="I137" s="1" t="s">
        <v>95</v>
      </c>
      <c r="J137" s="1" t="s">
        <v>92</v>
      </c>
      <c r="K137" s="1">
        <v>4</v>
      </c>
    </row>
    <row r="138" spans="9:12" x14ac:dyDescent="0.2">
      <c r="J138" s="1" t="s">
        <v>15</v>
      </c>
      <c r="K138" s="1">
        <v>8</v>
      </c>
      <c r="L138" s="1">
        <v>12</v>
      </c>
    </row>
    <row r="139" spans="9:12" x14ac:dyDescent="0.2">
      <c r="I139" s="1" t="s">
        <v>96</v>
      </c>
      <c r="J139" s="1" t="s">
        <v>92</v>
      </c>
      <c r="K139" s="1">
        <v>8</v>
      </c>
    </row>
    <row r="140" spans="9:12" x14ac:dyDescent="0.2">
      <c r="J140" s="1" t="s">
        <v>15</v>
      </c>
      <c r="K140" s="1">
        <v>16</v>
      </c>
      <c r="L140" s="1">
        <v>24</v>
      </c>
    </row>
    <row r="141" spans="9:12" x14ac:dyDescent="0.2">
      <c r="I141" s="1" t="s">
        <v>97</v>
      </c>
      <c r="J141" s="1" t="s">
        <v>89</v>
      </c>
      <c r="K141" s="1">
        <v>2</v>
      </c>
    </row>
    <row r="142" spans="9:12" x14ac:dyDescent="0.2">
      <c r="J142" s="1" t="s">
        <v>15</v>
      </c>
      <c r="K142" s="1">
        <v>6</v>
      </c>
      <c r="L142" s="1">
        <v>8</v>
      </c>
    </row>
    <row r="143" spans="9:12" x14ac:dyDescent="0.2">
      <c r="I143" s="1" t="s">
        <v>98</v>
      </c>
      <c r="J143" s="1" t="s">
        <v>89</v>
      </c>
      <c r="K143" s="1">
        <v>2</v>
      </c>
    </row>
    <row r="144" spans="9:12" x14ac:dyDescent="0.2">
      <c r="J144" s="1" t="s">
        <v>29</v>
      </c>
      <c r="K144" s="1">
        <v>4</v>
      </c>
      <c r="L144" s="1">
        <v>6</v>
      </c>
    </row>
    <row r="145" spans="9:12" x14ac:dyDescent="0.2">
      <c r="I145" s="1" t="s">
        <v>99</v>
      </c>
      <c r="J145" s="1" t="s">
        <v>100</v>
      </c>
      <c r="K145" s="1">
        <v>2</v>
      </c>
    </row>
    <row r="146" spans="9:12" x14ac:dyDescent="0.2">
      <c r="J146" s="1" t="s">
        <v>23</v>
      </c>
      <c r="K146" s="1">
        <v>2</v>
      </c>
    </row>
    <row r="147" spans="9:12" x14ac:dyDescent="0.2">
      <c r="J147" s="1" t="s">
        <v>15</v>
      </c>
      <c r="K147" s="1">
        <v>4</v>
      </c>
      <c r="L147" s="1">
        <v>8</v>
      </c>
    </row>
    <row r="148" spans="9:12" x14ac:dyDescent="0.2">
      <c r="I148" s="1" t="s">
        <v>101</v>
      </c>
      <c r="J148" s="1" t="s">
        <v>102</v>
      </c>
      <c r="K148" s="1">
        <v>4</v>
      </c>
    </row>
    <row r="149" spans="9:12" x14ac:dyDescent="0.2">
      <c r="J149" s="1" t="s">
        <v>15</v>
      </c>
      <c r="K149" s="1">
        <v>4</v>
      </c>
      <c r="L149" s="1">
        <v>8</v>
      </c>
    </row>
    <row r="150" spans="9:12" x14ac:dyDescent="0.2">
      <c r="I150" s="1" t="s">
        <v>103</v>
      </c>
      <c r="J150" s="1" t="s">
        <v>102</v>
      </c>
      <c r="K150" s="1">
        <v>4</v>
      </c>
    </row>
    <row r="151" spans="9:12" x14ac:dyDescent="0.2">
      <c r="J151" s="1" t="s">
        <v>15</v>
      </c>
      <c r="K151" s="1">
        <v>4</v>
      </c>
      <c r="L151" s="1">
        <v>8</v>
      </c>
    </row>
    <row r="152" spans="9:12" x14ac:dyDescent="0.2">
      <c r="I152" s="1" t="s">
        <v>104</v>
      </c>
      <c r="J152" s="1" t="s">
        <v>102</v>
      </c>
      <c r="K152" s="1">
        <v>2</v>
      </c>
    </row>
    <row r="153" spans="9:12" x14ac:dyDescent="0.2">
      <c r="J153" s="1" t="s">
        <v>15</v>
      </c>
      <c r="K153" s="1">
        <v>2</v>
      </c>
      <c r="L153" s="1">
        <v>4</v>
      </c>
    </row>
    <row r="154" spans="9:12" x14ac:dyDescent="0.2">
      <c r="I154" s="1" t="s">
        <v>105</v>
      </c>
      <c r="J154" s="1" t="s">
        <v>102</v>
      </c>
      <c r="K154" s="1">
        <v>4</v>
      </c>
    </row>
    <row r="155" spans="9:12" x14ac:dyDescent="0.2">
      <c r="J155" s="1" t="s">
        <v>9</v>
      </c>
      <c r="K155" s="1">
        <v>4</v>
      </c>
      <c r="L155" s="1">
        <v>8</v>
      </c>
    </row>
    <row r="156" spans="9:12" x14ac:dyDescent="0.2">
      <c r="I156" s="1" t="s">
        <v>106</v>
      </c>
      <c r="J156" s="1" t="s">
        <v>107</v>
      </c>
      <c r="K156" s="1">
        <v>4</v>
      </c>
    </row>
    <row r="157" spans="9:12" x14ac:dyDescent="0.2">
      <c r="J157" s="1" t="s">
        <v>19</v>
      </c>
      <c r="K157" s="1">
        <v>4</v>
      </c>
      <c r="L157" s="1">
        <v>8</v>
      </c>
    </row>
    <row r="158" spans="9:12" x14ac:dyDescent="0.2">
      <c r="I158" s="1" t="s">
        <v>108</v>
      </c>
      <c r="J158" s="1" t="s">
        <v>107</v>
      </c>
      <c r="K158" s="1">
        <v>4</v>
      </c>
    </row>
    <row r="159" spans="9:12" x14ac:dyDescent="0.2">
      <c r="J159" s="1" t="s">
        <v>15</v>
      </c>
      <c r="K159" s="1">
        <v>8</v>
      </c>
      <c r="L159" s="1">
        <v>12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AC802-A9C1-5045-8E56-460C43B36AE5}">
  <dimension ref="A1:AR100"/>
  <sheetViews>
    <sheetView workbookViewId="0">
      <selection activeCell="AM16" sqref="AM16"/>
    </sheetView>
  </sheetViews>
  <sheetFormatPr baseColWidth="10" defaultRowHeight="15" x14ac:dyDescent="0.2"/>
  <cols>
    <col min="6" max="6" width="22" customWidth="1"/>
    <col min="11" max="11" width="19.5" customWidth="1"/>
  </cols>
  <sheetData>
    <row r="1" spans="1:44" x14ac:dyDescent="0.2">
      <c r="A1">
        <v>3.4601E-2</v>
      </c>
      <c r="B1">
        <v>-1.4775E-2</v>
      </c>
      <c r="C1">
        <f>B1*2+A1</f>
        <v>5.0509999999999999E-3</v>
      </c>
      <c r="E1" t="s">
        <v>7</v>
      </c>
      <c r="F1">
        <v>8.6607000000000003E-4</v>
      </c>
      <c r="H1" t="s">
        <v>7</v>
      </c>
      <c r="J1">
        <v>-9.5193299999999995E-3</v>
      </c>
      <c r="N1">
        <v>1.690262E-2</v>
      </c>
      <c r="O1">
        <v>0</v>
      </c>
      <c r="P1">
        <v>0</v>
      </c>
      <c r="R1">
        <v>-8.4543209999999994E-2</v>
      </c>
      <c r="S1">
        <v>1</v>
      </c>
      <c r="W1">
        <v>-0.10614042</v>
      </c>
      <c r="X1">
        <v>1</v>
      </c>
      <c r="Y1">
        <v>-0.1476083</v>
      </c>
      <c r="Z1">
        <v>92</v>
      </c>
      <c r="AA1" s="4"/>
      <c r="AB1">
        <v>-0.13733616000000001</v>
      </c>
      <c r="AC1">
        <v>1</v>
      </c>
      <c r="AF1" s="4">
        <v>-0.14855174500000001</v>
      </c>
      <c r="AG1">
        <v>92</v>
      </c>
      <c r="AJ1" t="s">
        <v>7</v>
      </c>
      <c r="AK1">
        <v>-9.5193299999999995E-3</v>
      </c>
      <c r="AL1">
        <f>AK1+AK8</f>
        <v>-1.9038659999999999E-2</v>
      </c>
      <c r="AN1">
        <v>-9.5193299999999995E-3</v>
      </c>
      <c r="AQ1" s="4">
        <v>-0.13080574</v>
      </c>
      <c r="AR1">
        <v>29</v>
      </c>
    </row>
    <row r="2" spans="1:44" x14ac:dyDescent="0.2">
      <c r="E2" t="s">
        <v>11</v>
      </c>
      <c r="F2">
        <v>-2.2802369999999999E-2</v>
      </c>
      <c r="H2" t="s">
        <v>11</v>
      </c>
      <c r="J2">
        <v>-0.11058212000000001</v>
      </c>
      <c r="K2">
        <f>J2*2+J16*2</f>
        <v>-5.0612980000000002E-2</v>
      </c>
      <c r="M2" t="s">
        <v>109</v>
      </c>
      <c r="N2" s="3">
        <v>-0.12157864</v>
      </c>
      <c r="O2" s="3">
        <f>O1+1</f>
        <v>1</v>
      </c>
      <c r="P2">
        <f>P1+1</f>
        <v>1</v>
      </c>
      <c r="Q2" t="s">
        <v>109</v>
      </c>
      <c r="R2">
        <v>-9.2052099999999998E-2</v>
      </c>
      <c r="S2">
        <v>11</v>
      </c>
      <c r="T2" t="s">
        <v>109</v>
      </c>
      <c r="W2">
        <v>-0.11446907000000001</v>
      </c>
      <c r="X2">
        <v>11</v>
      </c>
      <c r="Y2">
        <v>-0.14622241</v>
      </c>
      <c r="Z2">
        <v>29</v>
      </c>
      <c r="AA2" s="4"/>
      <c r="AB2">
        <v>-0.14594492000000001</v>
      </c>
      <c r="AC2">
        <v>11</v>
      </c>
      <c r="AF2" s="4">
        <v>-0.14707910099999999</v>
      </c>
      <c r="AG2">
        <v>29</v>
      </c>
      <c r="AJ2" t="s">
        <v>11</v>
      </c>
      <c r="AK2">
        <v>-0.10821201</v>
      </c>
      <c r="AN2">
        <v>-0.10821201</v>
      </c>
      <c r="AP2" t="s">
        <v>109</v>
      </c>
      <c r="AQ2">
        <v>-0.12965628000000001</v>
      </c>
      <c r="AR2">
        <v>92</v>
      </c>
    </row>
    <row r="3" spans="1:44" x14ac:dyDescent="0.2">
      <c r="E3" t="s">
        <v>45</v>
      </c>
      <c r="F3">
        <v>-1.9384199999999999E-3</v>
      </c>
      <c r="H3" t="s">
        <v>14</v>
      </c>
      <c r="J3">
        <v>3.4137600000000001E-3</v>
      </c>
      <c r="M3" t="s">
        <v>109</v>
      </c>
      <c r="N3">
        <v>1.7659190000000002E-2</v>
      </c>
      <c r="O3">
        <f t="shared" ref="O3:O20" si="0">O2+1</f>
        <v>2</v>
      </c>
      <c r="P3">
        <f t="shared" ref="P3:P66" si="1">P2+1</f>
        <v>2</v>
      </c>
      <c r="Q3" t="s">
        <v>109</v>
      </c>
      <c r="R3">
        <v>-8.3561860000000002E-2</v>
      </c>
      <c r="S3">
        <v>16</v>
      </c>
      <c r="T3" t="s">
        <v>109</v>
      </c>
      <c r="W3">
        <v>-0.10590877</v>
      </c>
      <c r="X3">
        <v>16</v>
      </c>
      <c r="Y3">
        <v>-0.14594492000000001</v>
      </c>
      <c r="Z3">
        <v>11</v>
      </c>
      <c r="AA3" s="4"/>
      <c r="AB3">
        <v>-0.14053278999999999</v>
      </c>
      <c r="AC3">
        <v>16</v>
      </c>
      <c r="AF3" s="4">
        <v>-0.14659570799999999</v>
      </c>
      <c r="AG3">
        <v>11</v>
      </c>
      <c r="AJ3" t="s">
        <v>14</v>
      </c>
      <c r="AK3">
        <v>3.69879E-3</v>
      </c>
      <c r="AL3">
        <f>AK3*4+AK23*2</f>
        <v>2.3632739999999999E-2</v>
      </c>
      <c r="AN3">
        <v>4.1457500000000001E-3</v>
      </c>
      <c r="AP3" t="s">
        <v>109</v>
      </c>
      <c r="AQ3">
        <v>-0.12829217000000001</v>
      </c>
      <c r="AR3">
        <v>71</v>
      </c>
    </row>
    <row r="4" spans="1:44" x14ac:dyDescent="0.2">
      <c r="E4" t="s">
        <v>14</v>
      </c>
      <c r="F4">
        <v>1.35297E-2</v>
      </c>
      <c r="H4" t="s">
        <v>17</v>
      </c>
      <c r="J4">
        <v>-9.4621040000000003E-2</v>
      </c>
      <c r="M4" t="s">
        <v>109</v>
      </c>
      <c r="N4">
        <v>1.7130820000000001E-2</v>
      </c>
      <c r="O4">
        <f t="shared" si="0"/>
        <v>3</v>
      </c>
      <c r="P4">
        <f t="shared" si="1"/>
        <v>3</v>
      </c>
      <c r="Q4" t="s">
        <v>109</v>
      </c>
      <c r="R4">
        <v>-8.5073079999999995E-2</v>
      </c>
      <c r="S4">
        <v>17</v>
      </c>
      <c r="T4" t="s">
        <v>109</v>
      </c>
      <c r="W4">
        <v>-0.10655446</v>
      </c>
      <c r="X4">
        <v>17</v>
      </c>
      <c r="Y4">
        <v>-0.14582870000000001</v>
      </c>
      <c r="Z4">
        <v>85</v>
      </c>
      <c r="AA4" s="4"/>
      <c r="AB4">
        <v>-0.14356495</v>
      </c>
      <c r="AC4">
        <v>17</v>
      </c>
      <c r="AF4" s="4">
        <v>-0.14653698000000001</v>
      </c>
      <c r="AG4">
        <v>85</v>
      </c>
      <c r="AJ4" t="s">
        <v>17</v>
      </c>
      <c r="AK4">
        <v>-9.2250940000000003E-2</v>
      </c>
      <c r="AL4">
        <f>AK4*2+AK18*2</f>
        <v>-1.8690819999999997E-2</v>
      </c>
      <c r="AN4">
        <v>-9.2250940000000003E-2</v>
      </c>
      <c r="AP4" t="s">
        <v>109</v>
      </c>
      <c r="AQ4" s="4">
        <v>-0.12753792</v>
      </c>
      <c r="AR4">
        <v>11</v>
      </c>
    </row>
    <row r="5" spans="1:44" x14ac:dyDescent="0.2">
      <c r="A5">
        <f>1240/3.9469</f>
        <v>314.17061491296971</v>
      </c>
      <c r="E5" t="s">
        <v>17</v>
      </c>
      <c r="F5">
        <v>-4.1675100000000001E-3</v>
      </c>
      <c r="H5" t="s">
        <v>31</v>
      </c>
      <c r="J5">
        <v>8.7097700000000004E-3</v>
      </c>
      <c r="M5" t="s">
        <v>109</v>
      </c>
      <c r="N5">
        <v>1.7078800000000002E-2</v>
      </c>
      <c r="O5">
        <f t="shared" si="0"/>
        <v>4</v>
      </c>
      <c r="P5">
        <f t="shared" si="1"/>
        <v>4</v>
      </c>
      <c r="Q5" t="s">
        <v>109</v>
      </c>
      <c r="R5">
        <v>-7.7095010000000005E-2</v>
      </c>
      <c r="S5">
        <v>19</v>
      </c>
      <c r="T5" t="s">
        <v>109</v>
      </c>
      <c r="W5">
        <v>-9.910012E-2</v>
      </c>
      <c r="X5">
        <v>19</v>
      </c>
      <c r="Y5">
        <v>-0.14576249999999999</v>
      </c>
      <c r="Z5">
        <v>71</v>
      </c>
      <c r="AA5" s="4"/>
      <c r="AB5">
        <v>-0.14334000999999999</v>
      </c>
      <c r="AC5">
        <v>19</v>
      </c>
      <c r="AF5" s="4">
        <v>-0.14651388700000001</v>
      </c>
      <c r="AG5">
        <v>71</v>
      </c>
      <c r="AJ5" t="s">
        <v>31</v>
      </c>
      <c r="AK5">
        <v>7.9197399999999998E-3</v>
      </c>
      <c r="AN5">
        <v>7.9197399999999998E-3</v>
      </c>
      <c r="AP5" t="s">
        <v>109</v>
      </c>
      <c r="AQ5">
        <v>-0.12710467</v>
      </c>
      <c r="AR5">
        <v>85</v>
      </c>
    </row>
    <row r="6" spans="1:44" x14ac:dyDescent="0.2">
      <c r="A6">
        <f>1240/3.5654</f>
        <v>347.78706456498571</v>
      </c>
      <c r="E6" t="s">
        <v>20</v>
      </c>
      <c r="F6">
        <v>-1.7530279999999999E-2</v>
      </c>
      <c r="H6" t="s">
        <v>19</v>
      </c>
      <c r="J6">
        <v>-3.1024199999999998E-3</v>
      </c>
      <c r="M6" t="s">
        <v>109</v>
      </c>
      <c r="N6">
        <v>1.699312E-2</v>
      </c>
      <c r="O6">
        <f t="shared" si="0"/>
        <v>5</v>
      </c>
      <c r="P6">
        <f t="shared" si="1"/>
        <v>5</v>
      </c>
      <c r="Q6" t="s">
        <v>109</v>
      </c>
      <c r="R6">
        <v>-8.2178119999999993E-2</v>
      </c>
      <c r="S6">
        <v>28</v>
      </c>
      <c r="T6" t="s">
        <v>109</v>
      </c>
      <c r="W6">
        <v>-0.10396556999999999</v>
      </c>
      <c r="X6">
        <v>28</v>
      </c>
      <c r="Y6">
        <v>-0.14377762999999999</v>
      </c>
      <c r="Z6">
        <v>41</v>
      </c>
      <c r="AA6" s="4"/>
      <c r="AB6">
        <v>-0.14157571999999999</v>
      </c>
      <c r="AC6">
        <v>28</v>
      </c>
      <c r="AF6" s="4">
        <v>-0.14493782599999999</v>
      </c>
      <c r="AG6">
        <v>41</v>
      </c>
      <c r="AJ6" t="s">
        <v>19</v>
      </c>
      <c r="AK6">
        <v>-8.3571000000000003E-4</v>
      </c>
      <c r="AL6">
        <f>AK6*2</f>
        <v>-1.6714200000000001E-3</v>
      </c>
      <c r="AN6">
        <v>-8.3571000000000003E-4</v>
      </c>
      <c r="AP6" t="s">
        <v>109</v>
      </c>
      <c r="AQ6" s="4">
        <v>-0.12608747000000001</v>
      </c>
      <c r="AR6">
        <v>19</v>
      </c>
    </row>
    <row r="7" spans="1:44" x14ac:dyDescent="0.2">
      <c r="E7" t="s">
        <v>31</v>
      </c>
      <c r="F7">
        <v>-1.7471460000000001E-2</v>
      </c>
      <c r="H7" t="s">
        <v>8</v>
      </c>
      <c r="J7">
        <v>-9.5193299999999995E-3</v>
      </c>
      <c r="M7" t="s">
        <v>109</v>
      </c>
      <c r="N7">
        <v>1.72263E-2</v>
      </c>
      <c r="O7">
        <f t="shared" si="0"/>
        <v>6</v>
      </c>
      <c r="P7">
        <f t="shared" si="1"/>
        <v>6</v>
      </c>
      <c r="Q7" t="s">
        <v>109</v>
      </c>
      <c r="R7">
        <v>-8.1693139999999997E-2</v>
      </c>
      <c r="S7">
        <v>29</v>
      </c>
      <c r="T7" t="s">
        <v>109</v>
      </c>
      <c r="W7">
        <v>-0.10370397000000001</v>
      </c>
      <c r="X7">
        <v>29</v>
      </c>
      <c r="Y7">
        <v>-0.14356495</v>
      </c>
      <c r="Z7">
        <v>17</v>
      </c>
      <c r="AA7" s="4"/>
      <c r="AB7">
        <v>-0.14622241</v>
      </c>
      <c r="AC7">
        <v>29</v>
      </c>
      <c r="AF7" s="4">
        <v>-0.144397569</v>
      </c>
      <c r="AG7">
        <v>17</v>
      </c>
      <c r="AJ7" t="s">
        <v>28</v>
      </c>
      <c r="AK7">
        <v>-2.9928099999999998E-3</v>
      </c>
      <c r="AL7">
        <f>AK7*2+AK23*2</f>
        <v>2.8519599999999997E-3</v>
      </c>
      <c r="AN7">
        <v>-2.09889E-3</v>
      </c>
      <c r="AP7" t="s">
        <v>109</v>
      </c>
      <c r="AQ7" s="4">
        <v>-0.12532177999999999</v>
      </c>
      <c r="AR7">
        <v>41</v>
      </c>
    </row>
    <row r="8" spans="1:44" x14ac:dyDescent="0.2">
      <c r="E8" t="s">
        <v>19</v>
      </c>
      <c r="F8">
        <v>-7.5216700000000003E-3</v>
      </c>
      <c r="H8" t="s">
        <v>22</v>
      </c>
      <c r="J8">
        <v>8.9615360000000005E-2</v>
      </c>
      <c r="M8" t="s">
        <v>109</v>
      </c>
      <c r="N8">
        <v>1.7415920000000001E-2</v>
      </c>
      <c r="O8">
        <f t="shared" si="0"/>
        <v>7</v>
      </c>
      <c r="P8">
        <f t="shared" si="1"/>
        <v>7</v>
      </c>
      <c r="Q8" t="s">
        <v>109</v>
      </c>
      <c r="R8">
        <v>-9.1448760000000004E-2</v>
      </c>
      <c r="S8">
        <v>41</v>
      </c>
      <c r="T8" t="s">
        <v>109</v>
      </c>
      <c r="W8">
        <v>-0.11368009</v>
      </c>
      <c r="X8">
        <v>41</v>
      </c>
      <c r="Y8">
        <v>-0.14334000999999999</v>
      </c>
      <c r="Z8">
        <v>19</v>
      </c>
      <c r="AA8" s="4"/>
      <c r="AB8">
        <v>-0.14377762999999999</v>
      </c>
      <c r="AC8">
        <v>41</v>
      </c>
      <c r="AF8" s="4">
        <v>-0.14415212299999999</v>
      </c>
      <c r="AG8">
        <v>19</v>
      </c>
      <c r="AJ8" t="s">
        <v>8</v>
      </c>
      <c r="AK8">
        <v>-9.5193299999999995E-3</v>
      </c>
      <c r="AN8">
        <v>-9.5193299999999995E-3</v>
      </c>
      <c r="AP8" t="s">
        <v>109</v>
      </c>
      <c r="AQ8" s="4">
        <v>-0.12482069</v>
      </c>
      <c r="AR8">
        <v>17</v>
      </c>
    </row>
    <row r="9" spans="1:44" x14ac:dyDescent="0.2">
      <c r="E9" t="s">
        <v>28</v>
      </c>
      <c r="F9">
        <v>1.8131689999999999E-2</v>
      </c>
      <c r="H9" t="s">
        <v>27</v>
      </c>
      <c r="J9">
        <v>-1.9661310000000001E-2</v>
      </c>
      <c r="K9">
        <f>J9*4+J5*4</f>
        <v>-4.3806160000000004E-2</v>
      </c>
      <c r="M9" t="s">
        <v>109</v>
      </c>
      <c r="N9">
        <v>1.7857709999999999E-2</v>
      </c>
      <c r="O9">
        <f t="shared" si="0"/>
        <v>8</v>
      </c>
      <c r="P9">
        <f t="shared" si="1"/>
        <v>8</v>
      </c>
      <c r="Q9" t="s">
        <v>109</v>
      </c>
      <c r="R9">
        <v>-8.8459709999999997E-2</v>
      </c>
      <c r="S9">
        <v>71</v>
      </c>
      <c r="T9" t="s">
        <v>109</v>
      </c>
      <c r="W9">
        <v>-0.11030174</v>
      </c>
      <c r="X9">
        <v>71</v>
      </c>
      <c r="Y9">
        <v>-0.14157571999999999</v>
      </c>
      <c r="Z9">
        <v>28</v>
      </c>
      <c r="AA9" s="4"/>
      <c r="AB9">
        <v>-0.13217047000000001</v>
      </c>
      <c r="AC9">
        <v>45</v>
      </c>
      <c r="AF9" s="4">
        <v>-0.14191869100000001</v>
      </c>
      <c r="AG9">
        <v>28</v>
      </c>
      <c r="AJ9" t="s">
        <v>22</v>
      </c>
      <c r="AK9">
        <v>7.6545920000000003E-2</v>
      </c>
      <c r="AL9">
        <f>AK9+AK21+AK13*3</f>
        <v>1.1657595100000002</v>
      </c>
      <c r="AN9">
        <v>7.6545920000000003E-2</v>
      </c>
      <c r="AP9" t="s">
        <v>109</v>
      </c>
      <c r="AQ9" s="4">
        <v>-0.12376167</v>
      </c>
      <c r="AR9">
        <v>28</v>
      </c>
    </row>
    <row r="10" spans="1:44" x14ac:dyDescent="0.2">
      <c r="E10" t="s">
        <v>8</v>
      </c>
      <c r="F10">
        <v>-1.903268E-2</v>
      </c>
      <c r="H10" t="s">
        <v>34</v>
      </c>
      <c r="J10">
        <v>0.33314365000000001</v>
      </c>
      <c r="K10">
        <f>J10*4+J16*4</f>
        <v>1.67367712</v>
      </c>
      <c r="M10" t="s">
        <v>109</v>
      </c>
      <c r="N10">
        <v>1.7246270000000001E-2</v>
      </c>
      <c r="O10">
        <f t="shared" si="0"/>
        <v>9</v>
      </c>
      <c r="P10">
        <f t="shared" si="1"/>
        <v>9</v>
      </c>
      <c r="Q10" t="s">
        <v>109</v>
      </c>
      <c r="R10">
        <v>-9.4238859999999994E-2</v>
      </c>
      <c r="S10">
        <v>85</v>
      </c>
      <c r="T10" t="s">
        <v>109</v>
      </c>
      <c r="W10">
        <v>-0.11692326</v>
      </c>
      <c r="X10">
        <v>85</v>
      </c>
      <c r="Y10">
        <v>-0.14053278999999999</v>
      </c>
      <c r="Z10">
        <v>16</v>
      </c>
      <c r="AA10" s="4"/>
      <c r="AB10">
        <v>-0.12947412</v>
      </c>
      <c r="AC10">
        <v>64</v>
      </c>
      <c r="AF10" s="4">
        <v>-0.14128178299999999</v>
      </c>
      <c r="AG10">
        <v>16</v>
      </c>
      <c r="AJ10" t="s">
        <v>27</v>
      </c>
      <c r="AK10">
        <v>-1.8871269999999999E-2</v>
      </c>
      <c r="AN10">
        <v>-1.8871269999999999E-2</v>
      </c>
      <c r="AP10" t="s">
        <v>109</v>
      </c>
      <c r="AQ10" s="4">
        <v>-0.12254983</v>
      </c>
      <c r="AR10">
        <v>16</v>
      </c>
    </row>
    <row r="11" spans="1:44" x14ac:dyDescent="0.2">
      <c r="E11" t="s">
        <v>22</v>
      </c>
      <c r="F11">
        <v>-9.1369799999999994E-3</v>
      </c>
      <c r="H11" t="s">
        <v>23</v>
      </c>
      <c r="J11">
        <v>-1.036372E-2</v>
      </c>
      <c r="M11" t="s">
        <v>109</v>
      </c>
      <c r="N11">
        <v>1.7685739999999998E-2</v>
      </c>
      <c r="O11">
        <f t="shared" si="0"/>
        <v>10</v>
      </c>
      <c r="P11">
        <f t="shared" si="1"/>
        <v>10</v>
      </c>
      <c r="Q11" t="s">
        <v>109</v>
      </c>
      <c r="R11">
        <v>-9.3901639999999995E-2</v>
      </c>
      <c r="S11">
        <v>92</v>
      </c>
      <c r="T11" t="s">
        <v>109</v>
      </c>
      <c r="W11">
        <v>-0.11525953999999999</v>
      </c>
      <c r="X11">
        <v>92</v>
      </c>
      <c r="Y11">
        <v>-0.13733616000000001</v>
      </c>
      <c r="Z11">
        <v>1</v>
      </c>
      <c r="AA11" s="4"/>
      <c r="AB11">
        <v>-0.14576249999999999</v>
      </c>
      <c r="AC11">
        <v>71</v>
      </c>
      <c r="AF11" s="4">
        <v>-0.137600158</v>
      </c>
      <c r="AG11">
        <v>1</v>
      </c>
      <c r="AJ11" t="s">
        <v>34</v>
      </c>
      <c r="AK11">
        <v>0.33551375</v>
      </c>
      <c r="AL11">
        <f>AK11*4+AK20*4</f>
        <v>1.9528045199999999</v>
      </c>
      <c r="AN11">
        <v>0.33551375</v>
      </c>
      <c r="AP11" t="s">
        <v>109</v>
      </c>
      <c r="AQ11" s="4">
        <v>-0.11985695</v>
      </c>
      <c r="AR11">
        <v>1</v>
      </c>
    </row>
    <row r="12" spans="1:44" x14ac:dyDescent="0.2">
      <c r="E12" t="s">
        <v>27</v>
      </c>
      <c r="F12">
        <v>-2.5728589999999999E-2</v>
      </c>
      <c r="H12" t="s">
        <v>25</v>
      </c>
      <c r="J12">
        <v>0.32884293999999997</v>
      </c>
      <c r="M12" t="s">
        <v>109</v>
      </c>
      <c r="N12" s="3">
        <v>-0.13016789000000001</v>
      </c>
      <c r="O12" s="3">
        <f t="shared" si="0"/>
        <v>11</v>
      </c>
      <c r="P12">
        <f t="shared" si="1"/>
        <v>11</v>
      </c>
      <c r="Q12" t="s">
        <v>109</v>
      </c>
      <c r="R12">
        <v>3.3979519999999999E-2</v>
      </c>
      <c r="S12">
        <v>7</v>
      </c>
      <c r="T12" t="s">
        <v>109</v>
      </c>
      <c r="U12">
        <v>1.3052040000000001E-2</v>
      </c>
      <c r="V12">
        <v>84</v>
      </c>
      <c r="Y12">
        <v>-0.13248483999999999</v>
      </c>
      <c r="Z12">
        <v>93</v>
      </c>
      <c r="AA12" s="4"/>
      <c r="AB12">
        <v>-0.14582870000000001</v>
      </c>
      <c r="AC12">
        <v>85</v>
      </c>
      <c r="AF12" s="4">
        <v>-0.13127</v>
      </c>
      <c r="AG12">
        <v>45</v>
      </c>
      <c r="AJ12" t="s">
        <v>23</v>
      </c>
      <c r="AK12">
        <v>7.85222E-3</v>
      </c>
      <c r="AN12">
        <v>7.85222E-3</v>
      </c>
      <c r="AP12" t="s">
        <v>109</v>
      </c>
      <c r="AQ12">
        <v>-0.11703639</v>
      </c>
      <c r="AR12">
        <v>93</v>
      </c>
    </row>
    <row r="13" spans="1:44" x14ac:dyDescent="0.2">
      <c r="E13" t="s">
        <v>64</v>
      </c>
      <c r="F13">
        <v>-4.1160800000000003E-3</v>
      </c>
      <c r="H13" t="s">
        <v>36</v>
      </c>
      <c r="J13">
        <v>0.15268738000000001</v>
      </c>
      <c r="M13" t="s">
        <v>109</v>
      </c>
      <c r="N13">
        <v>1.7469220000000001E-2</v>
      </c>
      <c r="O13">
        <f t="shared" si="0"/>
        <v>12</v>
      </c>
      <c r="P13">
        <f t="shared" si="1"/>
        <v>12</v>
      </c>
      <c r="Q13" t="s">
        <v>109</v>
      </c>
      <c r="R13">
        <v>3.4062589999999997E-2</v>
      </c>
      <c r="S13">
        <v>43</v>
      </c>
      <c r="T13" t="s">
        <v>109</v>
      </c>
      <c r="U13">
        <v>1.3077449999999999E-2</v>
      </c>
      <c r="V13">
        <v>45</v>
      </c>
      <c r="Y13">
        <v>-0.13217047000000001</v>
      </c>
      <c r="Z13">
        <v>45</v>
      </c>
      <c r="AA13" s="4"/>
      <c r="AB13">
        <v>-0.12699985999999999</v>
      </c>
      <c r="AC13">
        <v>88</v>
      </c>
      <c r="AF13" s="4">
        <v>-0.131167963</v>
      </c>
      <c r="AG13">
        <v>93</v>
      </c>
      <c r="AJ13" t="s">
        <v>25</v>
      </c>
      <c r="AK13">
        <v>0.33755589000000003</v>
      </c>
      <c r="AN13">
        <v>0.33755589000000003</v>
      </c>
      <c r="AP13" t="s">
        <v>109</v>
      </c>
      <c r="AQ13" s="4">
        <v>-0.11688102</v>
      </c>
      <c r="AR13">
        <v>15</v>
      </c>
    </row>
    <row r="14" spans="1:44" x14ac:dyDescent="0.2">
      <c r="E14" t="s">
        <v>34</v>
      </c>
      <c r="F14">
        <v>0.42181805</v>
      </c>
      <c r="H14" t="s">
        <v>39</v>
      </c>
      <c r="J14">
        <v>-4.9990340000000001E-2</v>
      </c>
      <c r="M14" t="s">
        <v>109</v>
      </c>
      <c r="N14">
        <v>1.7674459999999999E-2</v>
      </c>
      <c r="O14">
        <f t="shared" si="0"/>
        <v>13</v>
      </c>
      <c r="P14">
        <f t="shared" si="1"/>
        <v>13</v>
      </c>
      <c r="Q14" t="s">
        <v>109</v>
      </c>
      <c r="R14">
        <v>3.4217299999999999E-2</v>
      </c>
      <c r="S14">
        <v>44</v>
      </c>
      <c r="T14" t="s">
        <v>109</v>
      </c>
      <c r="U14">
        <v>1.309391E-2</v>
      </c>
      <c r="V14">
        <v>43</v>
      </c>
      <c r="Y14">
        <v>-0.12947412</v>
      </c>
      <c r="Z14">
        <v>64</v>
      </c>
      <c r="AA14" s="4"/>
      <c r="AB14">
        <v>-0.1476083</v>
      </c>
      <c r="AC14">
        <v>92</v>
      </c>
      <c r="AF14" s="4">
        <v>-0.12913148199999999</v>
      </c>
      <c r="AG14">
        <v>64</v>
      </c>
      <c r="AJ14" t="s">
        <v>36</v>
      </c>
      <c r="AK14">
        <v>0.15268738000000001</v>
      </c>
      <c r="AL14">
        <f>AK14*2+AK20*2</f>
        <v>0.61074952000000005</v>
      </c>
      <c r="AN14">
        <v>0.15268738000000001</v>
      </c>
      <c r="AP14" t="s">
        <v>109</v>
      </c>
      <c r="AQ14" s="4">
        <v>-0.11549843999999999</v>
      </c>
      <c r="AR14">
        <v>45</v>
      </c>
    </row>
    <row r="15" spans="1:44" x14ac:dyDescent="0.2">
      <c r="E15" t="s">
        <v>23</v>
      </c>
      <c r="F15">
        <v>-9.7703000000000004E-4</v>
      </c>
      <c r="H15" t="s">
        <v>42</v>
      </c>
      <c r="J15">
        <v>-6.0559250000000002E-2</v>
      </c>
      <c r="M15" t="s">
        <v>109</v>
      </c>
      <c r="N15">
        <v>1.6496859999999999E-2</v>
      </c>
      <c r="O15">
        <f t="shared" si="0"/>
        <v>14</v>
      </c>
      <c r="P15">
        <f t="shared" si="1"/>
        <v>14</v>
      </c>
      <c r="Q15" t="s">
        <v>109</v>
      </c>
      <c r="R15">
        <v>3.4225829999999999E-2</v>
      </c>
      <c r="S15">
        <v>59</v>
      </c>
      <c r="T15" t="s">
        <v>109</v>
      </c>
      <c r="U15">
        <v>1.3103679999999999E-2</v>
      </c>
      <c r="V15">
        <v>36</v>
      </c>
      <c r="Y15">
        <v>-0.12699985999999999</v>
      </c>
      <c r="Z15">
        <v>88</v>
      </c>
      <c r="AA15" s="4"/>
      <c r="AB15">
        <v>-0.13248483999999999</v>
      </c>
      <c r="AC15">
        <v>93</v>
      </c>
      <c r="AF15" s="4">
        <v>-0.12754386100000001</v>
      </c>
      <c r="AG15">
        <v>88</v>
      </c>
      <c r="AJ15" t="s">
        <v>39</v>
      </c>
      <c r="AK15">
        <v>-5.87033E-2</v>
      </c>
      <c r="AN15">
        <v>-5.87033E-2</v>
      </c>
      <c r="AP15" t="s">
        <v>109</v>
      </c>
      <c r="AQ15">
        <v>-0.11505657</v>
      </c>
      <c r="AR15">
        <v>98</v>
      </c>
    </row>
    <row r="16" spans="1:44" x14ac:dyDescent="0.2">
      <c r="E16" t="s">
        <v>61</v>
      </c>
      <c r="F16">
        <v>1.925899E-2</v>
      </c>
      <c r="H16" t="s">
        <v>12</v>
      </c>
      <c r="J16">
        <v>8.5275630000000005E-2</v>
      </c>
      <c r="M16" t="s">
        <v>109</v>
      </c>
      <c r="N16">
        <v>1.629823E-2</v>
      </c>
      <c r="O16">
        <f t="shared" si="0"/>
        <v>15</v>
      </c>
      <c r="P16">
        <f t="shared" si="1"/>
        <v>15</v>
      </c>
      <c r="Q16" t="s">
        <v>109</v>
      </c>
      <c r="R16">
        <v>3.4232859999999997E-2</v>
      </c>
      <c r="S16">
        <v>4</v>
      </c>
      <c r="T16" t="s">
        <v>109</v>
      </c>
      <c r="U16">
        <v>1.312699E-2</v>
      </c>
      <c r="V16">
        <v>60</v>
      </c>
      <c r="Y16">
        <v>-4.5072999999999999E-4</v>
      </c>
      <c r="Z16">
        <v>70</v>
      </c>
      <c r="AA16" s="4"/>
      <c r="AB16" s="4"/>
      <c r="AF16" s="4">
        <v>-6.1715663199999997E-4</v>
      </c>
      <c r="AG16">
        <v>70</v>
      </c>
      <c r="AJ16" t="s">
        <v>42</v>
      </c>
      <c r="AK16">
        <v>-5.1056259999999999E-2</v>
      </c>
      <c r="AL16">
        <f>AK16*2+AK12*4</f>
        <v>-7.0703639999999998E-2</v>
      </c>
      <c r="AM16">
        <f>AK16+AK19</f>
        <v>-3.1858730000000002E-2</v>
      </c>
      <c r="AN16">
        <v>-5.1056259999999999E-2</v>
      </c>
      <c r="AP16" t="s">
        <v>109</v>
      </c>
      <c r="AQ16" s="4">
        <v>-0.11504085999999999</v>
      </c>
      <c r="AR16">
        <v>33</v>
      </c>
    </row>
    <row r="17" spans="5:44" x14ac:dyDescent="0.2">
      <c r="E17" t="s">
        <v>25</v>
      </c>
      <c r="F17">
        <v>0.29402664000000001</v>
      </c>
      <c r="H17" s="5" t="s">
        <v>15</v>
      </c>
      <c r="J17">
        <v>2.870052E-2</v>
      </c>
      <c r="M17" t="s">
        <v>109</v>
      </c>
      <c r="N17" s="3">
        <v>-0.12531244999999999</v>
      </c>
      <c r="O17" s="3">
        <f t="shared" si="0"/>
        <v>16</v>
      </c>
      <c r="P17">
        <f t="shared" si="1"/>
        <v>16</v>
      </c>
      <c r="Q17" t="s">
        <v>109</v>
      </c>
      <c r="R17">
        <v>3.4272160000000003E-2</v>
      </c>
      <c r="S17">
        <v>36</v>
      </c>
      <c r="T17" t="s">
        <v>109</v>
      </c>
      <c r="U17">
        <v>1.320434E-2</v>
      </c>
      <c r="V17">
        <v>80</v>
      </c>
      <c r="Y17">
        <v>-1.7719E-4</v>
      </c>
      <c r="Z17">
        <v>78</v>
      </c>
      <c r="AA17" s="4"/>
      <c r="AB17" s="4"/>
      <c r="AF17" s="4">
        <v>-1.53606151E-4</v>
      </c>
      <c r="AG17">
        <v>78</v>
      </c>
      <c r="AJ17" s="5" t="s">
        <v>70</v>
      </c>
      <c r="AK17">
        <v>-2.7935099999999999E-3</v>
      </c>
      <c r="AL17">
        <f>AK17*2+AK23*4</f>
        <v>1.2088139999999999E-2</v>
      </c>
      <c r="AN17">
        <v>-2.7935099999999999E-3</v>
      </c>
      <c r="AP17" t="s">
        <v>109</v>
      </c>
      <c r="AQ17">
        <v>-0.11467437</v>
      </c>
      <c r="AR17">
        <v>78</v>
      </c>
    </row>
    <row r="18" spans="5:44" x14ac:dyDescent="0.2">
      <c r="E18" t="s">
        <v>39</v>
      </c>
      <c r="F18">
        <v>-1.107318E-2</v>
      </c>
      <c r="H18" t="s">
        <v>37</v>
      </c>
      <c r="J18">
        <v>0.15268738000000001</v>
      </c>
      <c r="M18" t="s">
        <v>109</v>
      </c>
      <c r="N18" s="3">
        <v>-0.12819399000000001</v>
      </c>
      <c r="O18" s="3">
        <f t="shared" si="0"/>
        <v>17</v>
      </c>
      <c r="P18">
        <f t="shared" si="1"/>
        <v>17</v>
      </c>
      <c r="Q18" t="s">
        <v>109</v>
      </c>
      <c r="R18">
        <v>3.4335089999999999E-2</v>
      </c>
      <c r="S18">
        <v>15</v>
      </c>
      <c r="T18" t="s">
        <v>109</v>
      </c>
      <c r="U18">
        <v>1.3232249999999999E-2</v>
      </c>
      <c r="V18">
        <v>59</v>
      </c>
      <c r="Y18">
        <v>3.2804999999999998E-4</v>
      </c>
      <c r="Z18">
        <v>84</v>
      </c>
      <c r="AA18" s="4"/>
      <c r="AB18" s="4"/>
      <c r="AF18" s="4">
        <v>1.21110037E-4</v>
      </c>
      <c r="AG18">
        <v>77</v>
      </c>
      <c r="AJ18" t="s">
        <v>12</v>
      </c>
      <c r="AK18">
        <v>8.2905530000000005E-2</v>
      </c>
      <c r="AN18">
        <v>8.2905530000000005E-2</v>
      </c>
      <c r="AP18" t="s">
        <v>109</v>
      </c>
      <c r="AQ18" s="4">
        <v>-0.11336294</v>
      </c>
      <c r="AR18">
        <v>18</v>
      </c>
    </row>
    <row r="19" spans="5:44" x14ac:dyDescent="0.2">
      <c r="E19" t="s">
        <v>42</v>
      </c>
      <c r="F19">
        <v>-2.4212549999999999E-2</v>
      </c>
      <c r="H19" t="s">
        <v>24</v>
      </c>
      <c r="J19">
        <v>8.9615360000000005E-2</v>
      </c>
      <c r="M19" t="s">
        <v>109</v>
      </c>
      <c r="N19">
        <v>1.7538129999999999E-2</v>
      </c>
      <c r="O19">
        <f t="shared" si="0"/>
        <v>18</v>
      </c>
      <c r="P19">
        <f t="shared" si="1"/>
        <v>18</v>
      </c>
      <c r="Q19" t="s">
        <v>109</v>
      </c>
      <c r="R19">
        <v>3.4337800000000002E-2</v>
      </c>
      <c r="S19">
        <v>20</v>
      </c>
      <c r="T19" t="s">
        <v>109</v>
      </c>
      <c r="U19">
        <v>1.329135E-2</v>
      </c>
      <c r="V19">
        <v>79</v>
      </c>
      <c r="Y19">
        <v>5.0184000000000003E-4</v>
      </c>
      <c r="Z19">
        <v>90</v>
      </c>
      <c r="AA19" s="4"/>
      <c r="AB19" s="4"/>
      <c r="AF19" s="4">
        <v>1.9583913500000001E-4</v>
      </c>
      <c r="AG19">
        <v>33</v>
      </c>
      <c r="AJ19" t="s">
        <v>15</v>
      </c>
      <c r="AK19">
        <v>1.9197530000000001E-2</v>
      </c>
      <c r="AN19">
        <v>1.9197530000000001E-2</v>
      </c>
      <c r="AP19" t="s">
        <v>109</v>
      </c>
      <c r="AQ19">
        <v>-0.11312442</v>
      </c>
      <c r="AR19">
        <v>70</v>
      </c>
    </row>
    <row r="20" spans="5:44" x14ac:dyDescent="0.2">
      <c r="E20" t="s">
        <v>70</v>
      </c>
      <c r="F20">
        <v>3.8130049999999999E-2</v>
      </c>
      <c r="H20" t="s">
        <v>44</v>
      </c>
      <c r="J20">
        <v>1.6409899999999999E-3</v>
      </c>
      <c r="M20" t="s">
        <v>109</v>
      </c>
      <c r="N20" s="3">
        <v>-0.12861711000000001</v>
      </c>
      <c r="O20" s="3">
        <f t="shared" si="0"/>
        <v>19</v>
      </c>
      <c r="P20">
        <f t="shared" si="1"/>
        <v>19</v>
      </c>
      <c r="Q20" t="s">
        <v>109</v>
      </c>
      <c r="R20">
        <v>3.4367090000000003E-2</v>
      </c>
      <c r="S20">
        <v>82</v>
      </c>
      <c r="T20" t="s">
        <v>109</v>
      </c>
      <c r="U20">
        <v>1.334016E-2</v>
      </c>
      <c r="V20">
        <v>69</v>
      </c>
      <c r="Y20">
        <v>5.9460000000000003E-4</v>
      </c>
      <c r="Z20">
        <v>14</v>
      </c>
      <c r="AA20" s="4"/>
      <c r="AB20" s="4"/>
      <c r="AF20" s="4">
        <v>2.3379725299999999E-4</v>
      </c>
      <c r="AG20">
        <v>96</v>
      </c>
      <c r="AJ20" t="s">
        <v>37</v>
      </c>
      <c r="AK20">
        <v>0.15268738000000001</v>
      </c>
      <c r="AN20">
        <v>0.15268738000000001</v>
      </c>
      <c r="AP20" t="s">
        <v>109</v>
      </c>
      <c r="AQ20">
        <v>-0.11282621</v>
      </c>
      <c r="AR20">
        <v>64</v>
      </c>
    </row>
    <row r="21" spans="5:44" x14ac:dyDescent="0.2">
      <c r="E21" t="s">
        <v>12</v>
      </c>
      <c r="F21">
        <v>4.0785200000000004E-3</v>
      </c>
      <c r="H21" t="s">
        <v>9</v>
      </c>
      <c r="J21">
        <v>4.9888500000000004E-3</v>
      </c>
      <c r="P21">
        <f t="shared" si="1"/>
        <v>20</v>
      </c>
      <c r="Q21" t="s">
        <v>109</v>
      </c>
      <c r="R21">
        <v>3.44053E-2</v>
      </c>
      <c r="S21">
        <v>33</v>
      </c>
      <c r="T21" t="s">
        <v>109</v>
      </c>
      <c r="U21">
        <v>1.336062E-2</v>
      </c>
      <c r="V21">
        <v>53</v>
      </c>
      <c r="Y21">
        <v>6.0871000000000005E-4</v>
      </c>
      <c r="Z21">
        <v>75</v>
      </c>
      <c r="AA21" s="4"/>
      <c r="AB21" s="4"/>
      <c r="AF21" s="4">
        <v>2.5585048399999998E-4</v>
      </c>
      <c r="AG21">
        <v>76</v>
      </c>
      <c r="AJ21" t="s">
        <v>24</v>
      </c>
      <c r="AK21">
        <v>7.6545920000000003E-2</v>
      </c>
      <c r="AN21">
        <v>7.6545920000000003E-2</v>
      </c>
      <c r="AP21" t="s">
        <v>109</v>
      </c>
      <c r="AQ21">
        <v>-0.11279868999999999</v>
      </c>
      <c r="AR21">
        <v>55</v>
      </c>
    </row>
    <row r="22" spans="5:44" x14ac:dyDescent="0.2">
      <c r="E22" t="s">
        <v>15</v>
      </c>
      <c r="F22">
        <v>-5.3388100000000003E-3</v>
      </c>
      <c r="P22">
        <f t="shared" si="1"/>
        <v>21</v>
      </c>
      <c r="Q22" t="s">
        <v>109</v>
      </c>
      <c r="R22">
        <v>3.4488930000000001E-2</v>
      </c>
      <c r="S22">
        <v>80</v>
      </c>
      <c r="T22" t="s">
        <v>109</v>
      </c>
      <c r="U22">
        <v>1.33864E-2</v>
      </c>
      <c r="V22">
        <v>7</v>
      </c>
      <c r="Y22">
        <v>6.1470999999999997E-4</v>
      </c>
      <c r="Z22">
        <v>13</v>
      </c>
      <c r="AA22" s="4"/>
      <c r="AB22" s="4"/>
      <c r="AF22" s="4">
        <v>2.6098462500000002E-4</v>
      </c>
      <c r="AG22">
        <v>8</v>
      </c>
      <c r="AJ22" t="s">
        <v>44</v>
      </c>
      <c r="AK22">
        <v>2.7810999999999999E-3</v>
      </c>
      <c r="AL22">
        <f>AK22+AK23*2</f>
        <v>1.1618679999999999E-2</v>
      </c>
      <c r="AN22">
        <v>4.5689499999999996E-3</v>
      </c>
      <c r="AP22" t="s">
        <v>109</v>
      </c>
      <c r="AQ22">
        <v>-0.11204021</v>
      </c>
      <c r="AR22">
        <v>97</v>
      </c>
    </row>
    <row r="23" spans="5:44" x14ac:dyDescent="0.2">
      <c r="E23" t="s">
        <v>76</v>
      </c>
      <c r="F23">
        <v>3.4601260000000002E-2</v>
      </c>
      <c r="N23">
        <f>6.05-3.0095</f>
        <v>3.0404999999999998</v>
      </c>
      <c r="O23">
        <f>4.6118-2.072</f>
        <v>2.5397999999999996</v>
      </c>
      <c r="P23">
        <f t="shared" si="1"/>
        <v>22</v>
      </c>
      <c r="Q23" t="s">
        <v>109</v>
      </c>
      <c r="R23">
        <v>3.4494610000000002E-2</v>
      </c>
      <c r="S23">
        <v>6</v>
      </c>
      <c r="T23" t="s">
        <v>109</v>
      </c>
      <c r="U23">
        <v>1.3386520000000001E-2</v>
      </c>
      <c r="V23">
        <v>0</v>
      </c>
      <c r="Y23">
        <v>6.1852999999999995E-4</v>
      </c>
      <c r="Z23">
        <v>87</v>
      </c>
      <c r="AA23" s="4"/>
      <c r="AB23" s="4"/>
      <c r="AF23" s="4">
        <v>2.6367026799999999E-4</v>
      </c>
      <c r="AG23">
        <v>53</v>
      </c>
      <c r="AJ23" t="s">
        <v>9</v>
      </c>
      <c r="AK23">
        <v>4.4187899999999997E-3</v>
      </c>
      <c r="AN23">
        <v>3.5248699999999998E-3</v>
      </c>
      <c r="AP23" t="s">
        <v>109</v>
      </c>
      <c r="AQ23">
        <v>-0.11166524</v>
      </c>
      <c r="AR23">
        <v>89</v>
      </c>
    </row>
    <row r="24" spans="5:44" x14ac:dyDescent="0.2">
      <c r="E24" t="s">
        <v>37</v>
      </c>
      <c r="F24">
        <v>-1.47747E-2</v>
      </c>
      <c r="P24">
        <f t="shared" si="1"/>
        <v>23</v>
      </c>
      <c r="Q24" t="s">
        <v>109</v>
      </c>
      <c r="R24">
        <v>3.4506830000000002E-2</v>
      </c>
      <c r="S24">
        <v>53</v>
      </c>
      <c r="T24" t="s">
        <v>109</v>
      </c>
      <c r="U24">
        <v>1.3389359999999999E-2</v>
      </c>
      <c r="V24">
        <v>20</v>
      </c>
      <c r="Y24">
        <v>6.2394000000000002E-4</v>
      </c>
      <c r="Z24">
        <v>53</v>
      </c>
      <c r="AA24" s="4"/>
      <c r="AB24" s="4"/>
      <c r="AF24" s="4">
        <v>2.7149207000000001E-4</v>
      </c>
      <c r="AG24">
        <v>14</v>
      </c>
      <c r="AP24" t="s">
        <v>109</v>
      </c>
      <c r="AQ24">
        <v>-0.11146981</v>
      </c>
      <c r="AR24">
        <v>69</v>
      </c>
    </row>
    <row r="25" spans="5:44" x14ac:dyDescent="0.2">
      <c r="E25" t="s">
        <v>24</v>
      </c>
      <c r="F25">
        <v>0.28755972000000002</v>
      </c>
      <c r="P25">
        <f t="shared" si="1"/>
        <v>24</v>
      </c>
      <c r="Q25" t="s">
        <v>109</v>
      </c>
      <c r="R25">
        <v>3.4528589999999998E-2</v>
      </c>
      <c r="S25">
        <v>75</v>
      </c>
      <c r="T25" t="s">
        <v>109</v>
      </c>
      <c r="U25">
        <v>1.3417210000000001E-2</v>
      </c>
      <c r="V25">
        <v>23</v>
      </c>
      <c r="Y25">
        <v>6.2485000000000004E-4</v>
      </c>
      <c r="Z25">
        <v>79</v>
      </c>
      <c r="AA25" s="4"/>
      <c r="AB25" s="4"/>
      <c r="AF25" s="4">
        <v>2.7271376199999999E-4</v>
      </c>
      <c r="AG25">
        <v>89</v>
      </c>
      <c r="AP25" t="s">
        <v>109</v>
      </c>
      <c r="AQ25">
        <v>-0.11091213</v>
      </c>
      <c r="AR25">
        <v>56</v>
      </c>
    </row>
    <row r="26" spans="5:44" x14ac:dyDescent="0.2">
      <c r="E26" t="s">
        <v>82</v>
      </c>
      <c r="F26">
        <v>3.911307E-2</v>
      </c>
      <c r="P26">
        <f t="shared" si="1"/>
        <v>25</v>
      </c>
      <c r="Q26" t="s">
        <v>109</v>
      </c>
      <c r="R26">
        <v>3.4649659999999999E-2</v>
      </c>
      <c r="S26">
        <v>46</v>
      </c>
      <c r="T26" t="s">
        <v>109</v>
      </c>
      <c r="U26">
        <v>1.3443220000000001E-2</v>
      </c>
      <c r="V26">
        <v>44</v>
      </c>
      <c r="Y26">
        <v>6.2629999999999999E-4</v>
      </c>
      <c r="Z26">
        <v>95</v>
      </c>
      <c r="AA26" s="4"/>
      <c r="AB26" s="4"/>
      <c r="AF26" s="4">
        <v>2.7535919200000002E-4</v>
      </c>
      <c r="AG26">
        <v>13</v>
      </c>
      <c r="AP26" t="s">
        <v>109</v>
      </c>
      <c r="AQ26">
        <v>-0.10972299000000001</v>
      </c>
      <c r="AR26">
        <v>88</v>
      </c>
    </row>
    <row r="27" spans="5:44" x14ac:dyDescent="0.2">
      <c r="E27" t="s">
        <v>9</v>
      </c>
      <c r="F27">
        <v>-1.527219E-2</v>
      </c>
      <c r="P27">
        <f t="shared" si="1"/>
        <v>26</v>
      </c>
      <c r="Q27" t="s">
        <v>109</v>
      </c>
      <c r="R27">
        <v>3.468044E-2</v>
      </c>
      <c r="S27">
        <v>60</v>
      </c>
      <c r="T27" t="s">
        <v>109</v>
      </c>
      <c r="U27">
        <v>1.3447570000000001E-2</v>
      </c>
      <c r="V27">
        <v>4</v>
      </c>
      <c r="Y27">
        <v>6.3006E-4</v>
      </c>
      <c r="Z27">
        <v>94</v>
      </c>
      <c r="AA27" s="4"/>
      <c r="AB27" s="4"/>
      <c r="AF27" s="4">
        <v>2.7614314499999998E-4</v>
      </c>
      <c r="AG27">
        <v>79</v>
      </c>
      <c r="AP27" t="s">
        <v>109</v>
      </c>
      <c r="AQ27" s="4">
        <v>-0.109635</v>
      </c>
      <c r="AR27">
        <v>22</v>
      </c>
    </row>
    <row r="28" spans="5:44" x14ac:dyDescent="0.2">
      <c r="E28" t="s">
        <v>29</v>
      </c>
      <c r="F28">
        <v>-1.5935850000000001E-2</v>
      </c>
      <c r="P28">
        <f t="shared" si="1"/>
        <v>27</v>
      </c>
      <c r="Q28" t="s">
        <v>109</v>
      </c>
      <c r="R28">
        <v>3.4680570000000001E-2</v>
      </c>
      <c r="S28">
        <v>57</v>
      </c>
      <c r="T28" t="s">
        <v>109</v>
      </c>
      <c r="U28">
        <v>1.345943E-2</v>
      </c>
      <c r="V28">
        <v>10</v>
      </c>
      <c r="Y28">
        <v>6.3089999999999999E-4</v>
      </c>
      <c r="Z28">
        <v>82</v>
      </c>
      <c r="AA28" s="4"/>
      <c r="AB28" s="4"/>
      <c r="AF28" s="4">
        <v>2.7640352100000002E-4</v>
      </c>
      <c r="AG28">
        <v>65</v>
      </c>
      <c r="AP28" t="s">
        <v>109</v>
      </c>
      <c r="AQ28" s="4">
        <v>-0.10904560000000001</v>
      </c>
      <c r="AR28">
        <v>42</v>
      </c>
    </row>
    <row r="29" spans="5:44" x14ac:dyDescent="0.2">
      <c r="E29" t="s">
        <v>84</v>
      </c>
      <c r="F29">
        <v>-2.8197170000000001E-2</v>
      </c>
      <c r="P29">
        <f t="shared" si="1"/>
        <v>28</v>
      </c>
      <c r="Q29" t="s">
        <v>109</v>
      </c>
      <c r="R29">
        <v>3.4739199999999998E-2</v>
      </c>
      <c r="S29">
        <v>14</v>
      </c>
      <c r="T29" t="s">
        <v>109</v>
      </c>
      <c r="U29">
        <v>1.346002E-2</v>
      </c>
      <c r="V29">
        <v>24</v>
      </c>
      <c r="Y29">
        <v>6.7392000000000005E-4</v>
      </c>
      <c r="Z29">
        <v>12</v>
      </c>
      <c r="AA29" s="4"/>
      <c r="AB29" s="4"/>
      <c r="AF29" s="4">
        <v>2.80231457E-4</v>
      </c>
      <c r="AG29">
        <v>38</v>
      </c>
      <c r="AP29" t="s">
        <v>109</v>
      </c>
      <c r="AQ29" s="4">
        <v>-0.10099506</v>
      </c>
      <c r="AR29">
        <v>8</v>
      </c>
    </row>
    <row r="30" spans="5:44" x14ac:dyDescent="0.2">
      <c r="E30" t="s">
        <v>86</v>
      </c>
      <c r="F30">
        <v>0.33245501</v>
      </c>
      <c r="P30">
        <f t="shared" si="1"/>
        <v>29</v>
      </c>
      <c r="Q30" t="s">
        <v>109</v>
      </c>
      <c r="R30">
        <v>3.4781039999999999E-2</v>
      </c>
      <c r="S30">
        <v>62</v>
      </c>
      <c r="T30" t="s">
        <v>109</v>
      </c>
      <c r="U30">
        <v>1.3465899999999999E-2</v>
      </c>
      <c r="V30">
        <v>68</v>
      </c>
      <c r="Y30">
        <v>6.9183999999999999E-4</v>
      </c>
      <c r="Z30">
        <v>67</v>
      </c>
      <c r="AA30" s="4"/>
      <c r="AB30" s="4"/>
      <c r="AF30" s="4">
        <v>2.9050966000000001E-4</v>
      </c>
      <c r="AG30">
        <v>75</v>
      </c>
      <c r="AP30" t="s">
        <v>109</v>
      </c>
      <c r="AQ30" s="4">
        <v>-3.9176959999999997E-2</v>
      </c>
      <c r="AR30">
        <v>25</v>
      </c>
    </row>
    <row r="31" spans="5:44" x14ac:dyDescent="0.2">
      <c r="E31" t="s">
        <v>88</v>
      </c>
      <c r="F31">
        <v>0.31812973</v>
      </c>
      <c r="P31">
        <f t="shared" si="1"/>
        <v>30</v>
      </c>
      <c r="Q31" t="s">
        <v>109</v>
      </c>
      <c r="R31">
        <v>3.4879399999999998E-2</v>
      </c>
      <c r="S31">
        <v>87</v>
      </c>
      <c r="T31" t="s">
        <v>109</v>
      </c>
      <c r="U31">
        <v>1.3476220000000001E-2</v>
      </c>
      <c r="V31">
        <v>75</v>
      </c>
      <c r="Y31">
        <v>6.9954999999999995E-4</v>
      </c>
      <c r="Z31">
        <v>8</v>
      </c>
      <c r="AA31" s="4"/>
      <c r="AB31" s="4"/>
      <c r="AF31" s="4">
        <v>2.9243376199999997E-4</v>
      </c>
      <c r="AG31">
        <v>84</v>
      </c>
      <c r="AP31" t="s">
        <v>109</v>
      </c>
      <c r="AQ31" s="4">
        <v>1.6513E-2</v>
      </c>
      <c r="AR31">
        <v>21</v>
      </c>
    </row>
    <row r="32" spans="5:44" x14ac:dyDescent="0.2">
      <c r="E32" t="s">
        <v>92</v>
      </c>
      <c r="F32">
        <v>1.559175E-2</v>
      </c>
      <c r="P32">
        <f t="shared" si="1"/>
        <v>31</v>
      </c>
      <c r="Q32" t="s">
        <v>109</v>
      </c>
      <c r="R32">
        <v>3.4888280000000001E-2</v>
      </c>
      <c r="S32">
        <v>65</v>
      </c>
      <c r="T32" t="s">
        <v>109</v>
      </c>
      <c r="U32">
        <v>1.347638E-2</v>
      </c>
      <c r="V32">
        <v>78</v>
      </c>
      <c r="Y32">
        <v>7.0476000000000002E-4</v>
      </c>
      <c r="Z32">
        <v>72</v>
      </c>
      <c r="AA32" s="4"/>
      <c r="AB32" s="4"/>
      <c r="AF32" s="4">
        <v>2.96942602E-4</v>
      </c>
      <c r="AG32">
        <v>82</v>
      </c>
      <c r="AP32" t="s">
        <v>109</v>
      </c>
      <c r="AQ32">
        <v>1.724912E-2</v>
      </c>
      <c r="AR32">
        <v>96</v>
      </c>
    </row>
    <row r="33" spans="5:44" x14ac:dyDescent="0.2">
      <c r="E33" t="s">
        <v>89</v>
      </c>
      <c r="F33">
        <v>0.62779761999999995</v>
      </c>
      <c r="P33">
        <f t="shared" si="1"/>
        <v>32</v>
      </c>
      <c r="Q33" t="s">
        <v>109</v>
      </c>
      <c r="R33">
        <v>3.4892800000000002E-2</v>
      </c>
      <c r="S33">
        <v>21</v>
      </c>
      <c r="T33" t="s">
        <v>109</v>
      </c>
      <c r="U33">
        <v>1.3478250000000001E-2</v>
      </c>
      <c r="V33">
        <v>13</v>
      </c>
      <c r="Y33">
        <v>7.0489999999999995E-4</v>
      </c>
      <c r="Z33">
        <v>47</v>
      </c>
      <c r="AA33" s="4"/>
      <c r="AB33" s="4"/>
      <c r="AF33" s="4">
        <v>2.98234212E-4</v>
      </c>
      <c r="AP33" t="s">
        <v>109</v>
      </c>
      <c r="AQ33">
        <v>1.8746809999999999E-2</v>
      </c>
    </row>
    <row r="34" spans="5:44" x14ac:dyDescent="0.2">
      <c r="E34" t="s">
        <v>100</v>
      </c>
      <c r="F34">
        <v>-1.374293E-2</v>
      </c>
      <c r="P34">
        <f t="shared" si="1"/>
        <v>33</v>
      </c>
      <c r="Q34" t="s">
        <v>109</v>
      </c>
      <c r="R34">
        <v>3.4921239999999999E-2</v>
      </c>
      <c r="S34">
        <v>10</v>
      </c>
      <c r="T34" t="s">
        <v>109</v>
      </c>
      <c r="U34">
        <v>1.3505959999999999E-2</v>
      </c>
      <c r="V34">
        <v>8</v>
      </c>
      <c r="Y34">
        <v>7.3479000000000003E-4</v>
      </c>
      <c r="Z34">
        <v>2</v>
      </c>
      <c r="AA34" s="4"/>
      <c r="AB34" s="4"/>
      <c r="AF34" s="4">
        <v>3.1198348400000002E-4</v>
      </c>
      <c r="AG34">
        <v>55</v>
      </c>
      <c r="AP34" t="s">
        <v>109</v>
      </c>
      <c r="AQ34" s="4">
        <v>1.8751549999999999E-2</v>
      </c>
      <c r="AR34">
        <v>0</v>
      </c>
    </row>
    <row r="35" spans="5:44" x14ac:dyDescent="0.2">
      <c r="E35" t="s">
        <v>102</v>
      </c>
      <c r="F35">
        <v>-1.098677E-2</v>
      </c>
      <c r="P35">
        <f t="shared" si="1"/>
        <v>34</v>
      </c>
      <c r="Q35" t="s">
        <v>109</v>
      </c>
      <c r="R35">
        <v>3.4939169999999999E-2</v>
      </c>
      <c r="S35">
        <v>77</v>
      </c>
      <c r="T35" t="s">
        <v>109</v>
      </c>
      <c r="U35">
        <v>1.3512679999999999E-2</v>
      </c>
      <c r="V35">
        <v>82</v>
      </c>
      <c r="Y35">
        <v>7.5356000000000002E-4</v>
      </c>
      <c r="Z35">
        <v>96</v>
      </c>
      <c r="AA35" s="4"/>
      <c r="AB35" s="4"/>
      <c r="AF35" s="4">
        <v>3.2213129599999998E-4</v>
      </c>
      <c r="AG35">
        <v>87</v>
      </c>
      <c r="AP35" t="s">
        <v>109</v>
      </c>
      <c r="AQ35">
        <v>1.882002E-2</v>
      </c>
      <c r="AR35">
        <v>60</v>
      </c>
    </row>
    <row r="36" spans="5:44" x14ac:dyDescent="0.2">
      <c r="E36" t="s">
        <v>107</v>
      </c>
      <c r="F36">
        <v>2.1951599999999998E-3</v>
      </c>
      <c r="P36">
        <f t="shared" si="1"/>
        <v>35</v>
      </c>
      <c r="Q36" t="s">
        <v>109</v>
      </c>
      <c r="R36">
        <v>3.4965629999999998E-2</v>
      </c>
      <c r="S36">
        <v>69</v>
      </c>
      <c r="T36" t="s">
        <v>109</v>
      </c>
      <c r="U36">
        <v>1.351345E-2</v>
      </c>
      <c r="V36">
        <v>61</v>
      </c>
      <c r="Y36">
        <v>7.5401000000000005E-4</v>
      </c>
      <c r="Z36">
        <v>40</v>
      </c>
      <c r="AA36" s="4"/>
      <c r="AB36" s="4"/>
      <c r="AF36" s="4">
        <v>3.2864179900000002E-4</v>
      </c>
      <c r="AG36">
        <v>51</v>
      </c>
      <c r="AP36" t="s">
        <v>109</v>
      </c>
      <c r="AQ36" s="4">
        <v>1.8877910000000001E-2</v>
      </c>
      <c r="AR36">
        <v>27</v>
      </c>
    </row>
    <row r="37" spans="5:44" x14ac:dyDescent="0.2">
      <c r="P37">
        <f t="shared" si="1"/>
        <v>36</v>
      </c>
      <c r="Q37" t="s">
        <v>109</v>
      </c>
      <c r="R37">
        <v>3.4971450000000001E-2</v>
      </c>
      <c r="S37">
        <v>84</v>
      </c>
      <c r="T37" t="s">
        <v>109</v>
      </c>
      <c r="U37">
        <v>1.351752E-2</v>
      </c>
      <c r="V37">
        <v>91</v>
      </c>
      <c r="Y37">
        <v>7.7970999999999997E-4</v>
      </c>
      <c r="Z37">
        <v>57</v>
      </c>
      <c r="AA37" s="4"/>
      <c r="AB37" s="4"/>
      <c r="AF37" s="4">
        <v>3.3594095899999998E-4</v>
      </c>
      <c r="AG37">
        <v>48</v>
      </c>
      <c r="AP37" t="s">
        <v>109</v>
      </c>
      <c r="AQ37">
        <v>1.8926490000000001E-2</v>
      </c>
      <c r="AR37">
        <v>59</v>
      </c>
    </row>
    <row r="38" spans="5:44" x14ac:dyDescent="0.2">
      <c r="P38">
        <f t="shared" si="1"/>
        <v>37</v>
      </c>
      <c r="Q38" t="s">
        <v>109</v>
      </c>
      <c r="R38">
        <v>3.4971849999999999E-2</v>
      </c>
      <c r="S38">
        <v>70</v>
      </c>
      <c r="T38" t="s">
        <v>109</v>
      </c>
      <c r="U38">
        <v>1.351787E-2</v>
      </c>
      <c r="V38">
        <v>33</v>
      </c>
      <c r="Y38">
        <v>7.8021999999999998E-4</v>
      </c>
      <c r="Z38">
        <v>77</v>
      </c>
      <c r="AA38" s="4"/>
      <c r="AB38" s="4"/>
      <c r="AF38" s="4">
        <v>3.39306893E-4</v>
      </c>
      <c r="AG38">
        <v>57</v>
      </c>
      <c r="AP38" t="s">
        <v>109</v>
      </c>
      <c r="AQ38">
        <v>1.900402E-2</v>
      </c>
      <c r="AR38">
        <v>90</v>
      </c>
    </row>
    <row r="39" spans="5:44" x14ac:dyDescent="0.2">
      <c r="P39">
        <f t="shared" si="1"/>
        <v>38</v>
      </c>
      <c r="Q39" t="s">
        <v>109</v>
      </c>
      <c r="R39">
        <v>3.4985809999999999E-2</v>
      </c>
      <c r="S39">
        <v>66</v>
      </c>
      <c r="T39" t="s">
        <v>109</v>
      </c>
      <c r="U39">
        <v>1.352039E-2</v>
      </c>
      <c r="V39">
        <v>50</v>
      </c>
      <c r="Y39">
        <v>8.1561000000000003E-4</v>
      </c>
      <c r="Z39">
        <v>66</v>
      </c>
      <c r="AA39" s="4"/>
      <c r="AB39" s="4"/>
      <c r="AF39" s="4">
        <v>3.4058833299999998E-4</v>
      </c>
      <c r="AG39">
        <v>4</v>
      </c>
      <c r="AP39" t="s">
        <v>109</v>
      </c>
      <c r="AQ39" s="4">
        <v>1.9015939999999999E-2</v>
      </c>
      <c r="AR39">
        <v>43</v>
      </c>
    </row>
    <row r="40" spans="5:44" x14ac:dyDescent="0.2">
      <c r="P40">
        <f t="shared" si="1"/>
        <v>39</v>
      </c>
      <c r="Q40" t="s">
        <v>109</v>
      </c>
      <c r="R40">
        <v>3.4986469999999999E-2</v>
      </c>
      <c r="S40">
        <v>0</v>
      </c>
      <c r="T40" t="s">
        <v>109</v>
      </c>
      <c r="U40">
        <v>1.353244E-2</v>
      </c>
      <c r="V40">
        <v>87</v>
      </c>
      <c r="Y40">
        <v>8.2625999999999999E-4</v>
      </c>
      <c r="Z40">
        <v>33</v>
      </c>
      <c r="AA40" s="4"/>
      <c r="AB40" s="4"/>
      <c r="AF40" s="4">
        <v>3.4065336099999997E-4</v>
      </c>
      <c r="AG40">
        <v>72</v>
      </c>
      <c r="AP40" t="s">
        <v>109</v>
      </c>
      <c r="AQ40" s="4">
        <v>1.90198E-2</v>
      </c>
      <c r="AR40">
        <v>10</v>
      </c>
    </row>
    <row r="41" spans="5:44" x14ac:dyDescent="0.2">
      <c r="P41">
        <f t="shared" si="1"/>
        <v>40</v>
      </c>
      <c r="Q41" t="s">
        <v>109</v>
      </c>
      <c r="R41">
        <v>3.4995270000000002E-2</v>
      </c>
      <c r="S41">
        <v>13</v>
      </c>
      <c r="T41" t="s">
        <v>109</v>
      </c>
      <c r="U41">
        <v>1.354611E-2</v>
      </c>
      <c r="V41">
        <v>2</v>
      </c>
      <c r="Y41">
        <v>8.4396999999999998E-4</v>
      </c>
      <c r="Z41">
        <v>80</v>
      </c>
      <c r="AA41" s="4"/>
      <c r="AB41" s="4"/>
      <c r="AF41" s="4">
        <v>3.4085010299999999E-4</v>
      </c>
      <c r="AG41">
        <v>90</v>
      </c>
      <c r="AP41" t="s">
        <v>109</v>
      </c>
      <c r="AQ41">
        <v>1.9043419999999998E-2</v>
      </c>
      <c r="AR41">
        <v>79</v>
      </c>
    </row>
    <row r="42" spans="5:44" x14ac:dyDescent="0.2">
      <c r="P42">
        <f t="shared" si="1"/>
        <v>41</v>
      </c>
      <c r="Q42" t="s">
        <v>109</v>
      </c>
      <c r="R42">
        <v>3.5005840000000003E-2</v>
      </c>
      <c r="S42">
        <v>88</v>
      </c>
      <c r="T42" t="s">
        <v>109</v>
      </c>
      <c r="U42">
        <v>1.3587439999999999E-2</v>
      </c>
      <c r="V42">
        <v>66</v>
      </c>
      <c r="Y42">
        <v>8.4601000000000001E-4</v>
      </c>
      <c r="Z42">
        <v>59</v>
      </c>
      <c r="AA42" s="4"/>
      <c r="AB42" s="4"/>
      <c r="AF42" s="4">
        <v>3.6277798299999997E-4</v>
      </c>
      <c r="AG42">
        <v>35</v>
      </c>
      <c r="AP42" t="s">
        <v>109</v>
      </c>
      <c r="AQ42">
        <v>1.904639E-2</v>
      </c>
      <c r="AR42">
        <v>53</v>
      </c>
    </row>
    <row r="43" spans="5:44" x14ac:dyDescent="0.2">
      <c r="P43">
        <f t="shared" si="1"/>
        <v>42</v>
      </c>
      <c r="Q43" t="s">
        <v>109</v>
      </c>
      <c r="R43">
        <v>3.5008209999999998E-2</v>
      </c>
      <c r="S43">
        <v>96</v>
      </c>
      <c r="T43" t="s">
        <v>109</v>
      </c>
      <c r="U43">
        <v>1.358931E-2</v>
      </c>
      <c r="V43">
        <v>21</v>
      </c>
      <c r="Y43">
        <v>8.7166000000000001E-4</v>
      </c>
      <c r="Z43">
        <v>23</v>
      </c>
      <c r="AA43" s="4"/>
      <c r="AB43" s="4"/>
      <c r="AF43" s="4">
        <v>3.6370771400000003E-4</v>
      </c>
      <c r="AG43">
        <v>12</v>
      </c>
      <c r="AP43" t="s">
        <v>109</v>
      </c>
      <c r="AQ43">
        <v>1.9089740000000001E-2</v>
      </c>
      <c r="AR43">
        <v>61</v>
      </c>
    </row>
    <row r="44" spans="5:44" x14ac:dyDescent="0.2">
      <c r="P44">
        <f t="shared" si="1"/>
        <v>43</v>
      </c>
      <c r="Q44" t="s">
        <v>109</v>
      </c>
      <c r="R44">
        <v>3.5010720000000002E-2</v>
      </c>
      <c r="S44">
        <v>50</v>
      </c>
      <c r="T44" t="s">
        <v>109</v>
      </c>
      <c r="U44">
        <v>1.360332E-2</v>
      </c>
      <c r="V44">
        <v>54</v>
      </c>
      <c r="Y44">
        <v>8.9924000000000004E-4</v>
      </c>
      <c r="Z44">
        <v>65</v>
      </c>
      <c r="AA44" s="4"/>
      <c r="AB44" s="4"/>
      <c r="AF44" s="4">
        <v>3.7040036100000003E-4</v>
      </c>
      <c r="AG44">
        <v>40</v>
      </c>
      <c r="AP44" t="s">
        <v>109</v>
      </c>
      <c r="AQ44">
        <v>1.9098879999999999E-2</v>
      </c>
      <c r="AR44">
        <v>87</v>
      </c>
    </row>
    <row r="45" spans="5:44" x14ac:dyDescent="0.2">
      <c r="P45">
        <f t="shared" si="1"/>
        <v>44</v>
      </c>
      <c r="Q45" t="s">
        <v>109</v>
      </c>
      <c r="R45">
        <v>3.5020309999999999E-2</v>
      </c>
      <c r="S45">
        <v>49</v>
      </c>
      <c r="T45" t="s">
        <v>109</v>
      </c>
      <c r="U45">
        <v>1.3612859999999999E-2</v>
      </c>
      <c r="V45">
        <v>18</v>
      </c>
      <c r="Y45">
        <v>9.1043000000000005E-4</v>
      </c>
      <c r="Z45">
        <v>97</v>
      </c>
      <c r="AA45" s="4"/>
      <c r="AB45" s="4"/>
      <c r="AF45" s="4">
        <v>3.7746010499999999E-4</v>
      </c>
      <c r="AG45">
        <v>94</v>
      </c>
      <c r="AP45" t="s">
        <v>109</v>
      </c>
      <c r="AQ45" s="4">
        <v>1.9161549999999999E-2</v>
      </c>
      <c r="AR45">
        <v>47</v>
      </c>
    </row>
    <row r="46" spans="5:44" x14ac:dyDescent="0.2">
      <c r="P46">
        <f t="shared" si="1"/>
        <v>45</v>
      </c>
      <c r="Q46" t="s">
        <v>109</v>
      </c>
      <c r="R46">
        <v>3.502446E-2</v>
      </c>
      <c r="S46">
        <v>98</v>
      </c>
      <c r="T46" t="s">
        <v>109</v>
      </c>
      <c r="U46">
        <v>1.362008E-2</v>
      </c>
      <c r="V46">
        <v>70</v>
      </c>
      <c r="Y46">
        <v>9.2595000000000004E-4</v>
      </c>
      <c r="Z46">
        <v>74</v>
      </c>
      <c r="AA46" s="4"/>
      <c r="AB46" s="4"/>
      <c r="AF46" s="4">
        <v>3.8160081000000002E-4</v>
      </c>
      <c r="AG46">
        <v>59</v>
      </c>
      <c r="AP46" t="s">
        <v>109</v>
      </c>
      <c r="AQ46">
        <v>1.9196660000000001E-2</v>
      </c>
      <c r="AR46">
        <v>77</v>
      </c>
    </row>
    <row r="47" spans="5:44" x14ac:dyDescent="0.2">
      <c r="P47">
        <f t="shared" si="1"/>
        <v>46</v>
      </c>
      <c r="Q47" t="s">
        <v>109</v>
      </c>
      <c r="R47">
        <v>3.5053969999999997E-2</v>
      </c>
      <c r="S47">
        <v>18</v>
      </c>
      <c r="T47" t="s">
        <v>109</v>
      </c>
      <c r="U47">
        <v>1.362152E-2</v>
      </c>
      <c r="V47">
        <v>62</v>
      </c>
      <c r="Y47">
        <v>9.3943E-4</v>
      </c>
      <c r="Z47">
        <v>63</v>
      </c>
      <c r="AA47" s="4"/>
      <c r="AB47" s="4"/>
      <c r="AF47" s="4">
        <v>3.8996134100000002E-4</v>
      </c>
      <c r="AG47">
        <v>30</v>
      </c>
      <c r="AP47" t="s">
        <v>109</v>
      </c>
      <c r="AQ47">
        <v>1.9200620000000002E-2</v>
      </c>
      <c r="AR47">
        <v>91</v>
      </c>
    </row>
    <row r="48" spans="5:44" x14ac:dyDescent="0.2">
      <c r="P48">
        <f t="shared" si="1"/>
        <v>47</v>
      </c>
      <c r="Q48" t="s">
        <v>109</v>
      </c>
      <c r="R48">
        <v>3.5104549999999998E-2</v>
      </c>
      <c r="S48">
        <v>24</v>
      </c>
      <c r="T48" t="s">
        <v>109</v>
      </c>
      <c r="U48">
        <v>1.36407E-2</v>
      </c>
      <c r="V48">
        <v>90</v>
      </c>
      <c r="Y48">
        <v>9.4180999999999996E-4</v>
      </c>
      <c r="Z48">
        <v>60</v>
      </c>
      <c r="AA48" s="4"/>
      <c r="AB48" s="4"/>
      <c r="AF48" s="4">
        <v>3.9815481799999999E-4</v>
      </c>
      <c r="AG48">
        <v>21</v>
      </c>
      <c r="AP48" t="s">
        <v>109</v>
      </c>
      <c r="AQ48" s="4">
        <v>1.9203680000000001E-2</v>
      </c>
      <c r="AR48">
        <v>37</v>
      </c>
    </row>
    <row r="49" spans="16:44" x14ac:dyDescent="0.2">
      <c r="P49">
        <f t="shared" si="1"/>
        <v>48</v>
      </c>
      <c r="Q49" t="s">
        <v>109</v>
      </c>
      <c r="R49">
        <v>3.5123149999999999E-2</v>
      </c>
      <c r="S49">
        <v>9</v>
      </c>
      <c r="T49" t="s">
        <v>109</v>
      </c>
      <c r="U49">
        <v>1.3649669999999999E-2</v>
      </c>
      <c r="V49">
        <v>40</v>
      </c>
      <c r="Y49">
        <v>9.5385000000000001E-4</v>
      </c>
      <c r="Z49">
        <v>56</v>
      </c>
      <c r="AA49" s="4"/>
      <c r="AB49" s="4"/>
      <c r="AF49" s="4">
        <v>4.0427432699999998E-4</v>
      </c>
      <c r="AG49">
        <v>68</v>
      </c>
      <c r="AP49" t="s">
        <v>109</v>
      </c>
      <c r="AQ49">
        <v>1.9215340000000001E-2</v>
      </c>
      <c r="AR49">
        <v>84</v>
      </c>
    </row>
    <row r="50" spans="16:44" x14ac:dyDescent="0.2">
      <c r="P50">
        <f t="shared" si="1"/>
        <v>49</v>
      </c>
      <c r="Q50" t="s">
        <v>109</v>
      </c>
      <c r="R50">
        <v>3.5135420000000001E-2</v>
      </c>
      <c r="S50">
        <v>73</v>
      </c>
      <c r="T50" t="s">
        <v>109</v>
      </c>
      <c r="U50">
        <v>1.365337E-2</v>
      </c>
      <c r="V50">
        <v>47</v>
      </c>
      <c r="Y50">
        <v>9.6438000000000003E-4</v>
      </c>
      <c r="Z50">
        <v>76</v>
      </c>
      <c r="AA50" s="4"/>
      <c r="AB50" s="4"/>
      <c r="AF50" s="4">
        <v>4.0464393300000001E-4</v>
      </c>
      <c r="AG50">
        <v>22</v>
      </c>
      <c r="AP50" t="s">
        <v>109</v>
      </c>
      <c r="AQ50" s="4">
        <v>1.923685E-2</v>
      </c>
      <c r="AR50">
        <v>24</v>
      </c>
    </row>
    <row r="51" spans="16:44" x14ac:dyDescent="0.2">
      <c r="P51">
        <f t="shared" si="1"/>
        <v>50</v>
      </c>
      <c r="Q51" t="s">
        <v>109</v>
      </c>
      <c r="R51">
        <v>3.5143180000000003E-2</v>
      </c>
      <c r="S51">
        <v>99</v>
      </c>
      <c r="T51" t="s">
        <v>109</v>
      </c>
      <c r="U51">
        <v>1.365564E-2</v>
      </c>
      <c r="V51">
        <v>63</v>
      </c>
      <c r="Y51">
        <v>9.6725000000000001E-4</v>
      </c>
      <c r="Z51">
        <v>26</v>
      </c>
      <c r="AA51" s="4"/>
      <c r="AB51" s="4"/>
      <c r="AF51" s="4">
        <v>4.14625191E-4</v>
      </c>
      <c r="AG51">
        <v>97</v>
      </c>
      <c r="AP51" t="s">
        <v>109</v>
      </c>
      <c r="AQ51">
        <v>1.9239760000000002E-2</v>
      </c>
      <c r="AR51">
        <v>95</v>
      </c>
    </row>
    <row r="52" spans="16:44" x14ac:dyDescent="0.2">
      <c r="P52">
        <f t="shared" si="1"/>
        <v>51</v>
      </c>
      <c r="Q52" t="s">
        <v>109</v>
      </c>
      <c r="R52">
        <v>3.5168900000000003E-2</v>
      </c>
      <c r="S52">
        <v>22</v>
      </c>
      <c r="T52" t="s">
        <v>109</v>
      </c>
      <c r="U52">
        <v>1.366146E-2</v>
      </c>
      <c r="V52">
        <v>96</v>
      </c>
      <c r="Y52">
        <v>9.6748999999999999E-4</v>
      </c>
      <c r="Z52">
        <v>34</v>
      </c>
      <c r="AF52" s="4">
        <v>4.1477042599999999E-4</v>
      </c>
      <c r="AG52">
        <v>54</v>
      </c>
      <c r="AP52" t="s">
        <v>109</v>
      </c>
      <c r="AQ52" s="4">
        <v>1.9243529999999998E-2</v>
      </c>
      <c r="AR52">
        <v>4</v>
      </c>
    </row>
    <row r="53" spans="16:44" x14ac:dyDescent="0.2">
      <c r="P53">
        <f t="shared" si="1"/>
        <v>52</v>
      </c>
      <c r="Q53" t="s">
        <v>109</v>
      </c>
      <c r="R53">
        <v>3.523018E-2</v>
      </c>
      <c r="S53">
        <v>48</v>
      </c>
      <c r="T53" t="s">
        <v>109</v>
      </c>
      <c r="U53">
        <v>1.368073E-2</v>
      </c>
      <c r="V53">
        <v>48</v>
      </c>
      <c r="Y53">
        <v>9.7150999999999997E-4</v>
      </c>
      <c r="Z53">
        <v>81</v>
      </c>
      <c r="AF53" s="4">
        <v>4.1576920300000003E-4</v>
      </c>
      <c r="AG53">
        <v>73</v>
      </c>
      <c r="AP53" t="s">
        <v>109</v>
      </c>
      <c r="AQ53">
        <v>1.924478E-2</v>
      </c>
      <c r="AR53">
        <v>74</v>
      </c>
    </row>
    <row r="54" spans="16:44" x14ac:dyDescent="0.2">
      <c r="P54">
        <f t="shared" si="1"/>
        <v>53</v>
      </c>
      <c r="Q54" t="s">
        <v>109</v>
      </c>
      <c r="R54">
        <v>3.5230839999999999E-2</v>
      </c>
      <c r="S54">
        <v>30</v>
      </c>
      <c r="T54" t="s">
        <v>109</v>
      </c>
      <c r="U54">
        <v>1.368229E-2</v>
      </c>
      <c r="V54">
        <v>35</v>
      </c>
      <c r="Y54">
        <v>9.7320000000000002E-4</v>
      </c>
      <c r="Z54">
        <v>18</v>
      </c>
      <c r="AF54" s="4">
        <v>4.1999212699999998E-4</v>
      </c>
      <c r="AG54">
        <v>95</v>
      </c>
      <c r="AP54" t="s">
        <v>109</v>
      </c>
      <c r="AQ54">
        <v>1.92645E-2</v>
      </c>
      <c r="AR54">
        <v>82</v>
      </c>
    </row>
    <row r="55" spans="16:44" x14ac:dyDescent="0.2">
      <c r="P55">
        <f t="shared" si="1"/>
        <v>54</v>
      </c>
      <c r="Q55" t="s">
        <v>109</v>
      </c>
      <c r="R55">
        <v>3.5245520000000002E-2</v>
      </c>
      <c r="S55">
        <v>90</v>
      </c>
      <c r="T55" t="s">
        <v>109</v>
      </c>
      <c r="U55">
        <v>1.3697600000000001E-2</v>
      </c>
      <c r="V55">
        <v>94</v>
      </c>
      <c r="Y55">
        <v>9.7565E-4</v>
      </c>
      <c r="Z55">
        <v>54</v>
      </c>
      <c r="AF55" s="4">
        <v>4.2737122700000003E-4</v>
      </c>
      <c r="AG55">
        <v>74</v>
      </c>
      <c r="AP55" t="s">
        <v>109</v>
      </c>
      <c r="AQ55" s="4">
        <v>1.9269410000000001E-2</v>
      </c>
      <c r="AR55">
        <v>35</v>
      </c>
    </row>
    <row r="56" spans="16:44" x14ac:dyDescent="0.2">
      <c r="P56">
        <f t="shared" si="1"/>
        <v>55</v>
      </c>
      <c r="Q56" t="s">
        <v>109</v>
      </c>
      <c r="R56">
        <v>3.5252409999999998E-2</v>
      </c>
      <c r="S56">
        <v>68</v>
      </c>
      <c r="T56" t="s">
        <v>109</v>
      </c>
      <c r="U56">
        <v>1.3719179999999999E-2</v>
      </c>
      <c r="V56">
        <v>14</v>
      </c>
      <c r="Y56">
        <v>9.8043999999999996E-4</v>
      </c>
      <c r="Z56">
        <v>62</v>
      </c>
      <c r="AF56" s="4">
        <v>4.3750142899999999E-4</v>
      </c>
      <c r="AG56">
        <v>26</v>
      </c>
      <c r="AP56" t="s">
        <v>109</v>
      </c>
      <c r="AQ56">
        <v>1.928651E-2</v>
      </c>
      <c r="AR56">
        <v>68</v>
      </c>
    </row>
    <row r="57" spans="16:44" x14ac:dyDescent="0.2">
      <c r="P57">
        <f t="shared" si="1"/>
        <v>56</v>
      </c>
      <c r="Q57" t="s">
        <v>109</v>
      </c>
      <c r="R57">
        <v>3.5287579999999999E-2</v>
      </c>
      <c r="S57">
        <v>56</v>
      </c>
      <c r="T57" t="s">
        <v>109</v>
      </c>
      <c r="U57">
        <v>1.3726439999999999E-2</v>
      </c>
      <c r="V57">
        <v>88</v>
      </c>
      <c r="Y57">
        <v>9.8889000000000008E-4</v>
      </c>
      <c r="Z57">
        <v>22</v>
      </c>
      <c r="AF57" s="4">
        <v>4.4104251799999999E-4</v>
      </c>
      <c r="AG57">
        <v>9</v>
      </c>
      <c r="AP57" t="s">
        <v>109</v>
      </c>
      <c r="AQ57">
        <v>1.9312119999999999E-2</v>
      </c>
      <c r="AR57">
        <v>65</v>
      </c>
    </row>
    <row r="58" spans="16:44" x14ac:dyDescent="0.2">
      <c r="P58">
        <f t="shared" si="1"/>
        <v>57</v>
      </c>
      <c r="Q58" t="s">
        <v>109</v>
      </c>
      <c r="R58">
        <v>3.5304839999999997E-2</v>
      </c>
      <c r="S58">
        <v>93</v>
      </c>
      <c r="T58" t="s">
        <v>109</v>
      </c>
      <c r="U58">
        <v>1.374417E-2</v>
      </c>
      <c r="V58">
        <v>9</v>
      </c>
      <c r="Y58">
        <v>9.8897000000000004E-4</v>
      </c>
      <c r="Z58">
        <v>51</v>
      </c>
      <c r="AF58" s="4">
        <v>4.4298070000000001E-4</v>
      </c>
      <c r="AG58">
        <v>49</v>
      </c>
      <c r="AP58" t="s">
        <v>109</v>
      </c>
      <c r="AQ58" s="4">
        <v>1.931385E-2</v>
      </c>
      <c r="AR58">
        <v>12</v>
      </c>
    </row>
    <row r="59" spans="16:44" x14ac:dyDescent="0.2">
      <c r="P59">
        <f t="shared" si="1"/>
        <v>58</v>
      </c>
      <c r="Q59" t="s">
        <v>109</v>
      </c>
      <c r="R59">
        <v>3.5318210000000003E-2</v>
      </c>
      <c r="S59">
        <v>91</v>
      </c>
      <c r="T59" t="s">
        <v>109</v>
      </c>
      <c r="U59">
        <v>1.374882E-2</v>
      </c>
      <c r="V59">
        <v>37</v>
      </c>
      <c r="Y59">
        <v>9.9424999999999991E-4</v>
      </c>
      <c r="Z59">
        <v>9</v>
      </c>
      <c r="AF59" s="4">
        <v>4.4373534599999998E-4</v>
      </c>
      <c r="AG59">
        <v>43</v>
      </c>
      <c r="AP59" t="s">
        <v>109</v>
      </c>
      <c r="AQ59" s="4">
        <v>1.931795E-2</v>
      </c>
      <c r="AR59">
        <v>20</v>
      </c>
    </row>
    <row r="60" spans="16:44" x14ac:dyDescent="0.2">
      <c r="P60">
        <f t="shared" si="1"/>
        <v>59</v>
      </c>
      <c r="Q60" t="s">
        <v>109</v>
      </c>
      <c r="R60">
        <v>3.533116E-2</v>
      </c>
      <c r="S60">
        <v>35</v>
      </c>
      <c r="T60" t="s">
        <v>109</v>
      </c>
      <c r="U60">
        <v>1.377804E-2</v>
      </c>
      <c r="V60">
        <v>95</v>
      </c>
      <c r="Y60">
        <v>1.00574E-3</v>
      </c>
      <c r="Z60">
        <v>5</v>
      </c>
      <c r="AF60" s="4">
        <v>4.4725227099999998E-4</v>
      </c>
      <c r="AG60">
        <v>69</v>
      </c>
      <c r="AP60" t="s">
        <v>109</v>
      </c>
      <c r="AQ60" s="4">
        <v>1.9353479999999999E-2</v>
      </c>
      <c r="AR60">
        <v>36</v>
      </c>
    </row>
    <row r="61" spans="16:44" x14ac:dyDescent="0.2">
      <c r="P61">
        <f t="shared" si="1"/>
        <v>60</v>
      </c>
      <c r="Q61" t="s">
        <v>109</v>
      </c>
      <c r="R61">
        <v>3.533969E-2</v>
      </c>
      <c r="S61">
        <v>5</v>
      </c>
      <c r="T61" t="s">
        <v>109</v>
      </c>
      <c r="U61">
        <v>1.3780870000000001E-2</v>
      </c>
      <c r="V61">
        <v>31</v>
      </c>
      <c r="Y61">
        <v>1.00654E-3</v>
      </c>
      <c r="Z61">
        <v>69</v>
      </c>
      <c r="AF61" s="4">
        <v>4.48833364E-4</v>
      </c>
      <c r="AG61">
        <v>0</v>
      </c>
      <c r="AP61" t="s">
        <v>109</v>
      </c>
      <c r="AQ61" s="4">
        <v>1.9365460000000001E-2</v>
      </c>
      <c r="AR61">
        <v>30</v>
      </c>
    </row>
    <row r="62" spans="16:44" x14ac:dyDescent="0.2">
      <c r="P62">
        <f t="shared" si="1"/>
        <v>61</v>
      </c>
      <c r="Q62" t="s">
        <v>109</v>
      </c>
      <c r="R62">
        <v>3.5370539999999999E-2</v>
      </c>
      <c r="S62">
        <v>54</v>
      </c>
      <c r="T62" t="s">
        <v>109</v>
      </c>
      <c r="U62">
        <v>1.378217E-2</v>
      </c>
      <c r="V62">
        <v>52</v>
      </c>
      <c r="Y62">
        <v>1.00983E-3</v>
      </c>
      <c r="Z62">
        <v>36</v>
      </c>
      <c r="AF62" s="4">
        <v>4.5402710299999999E-4</v>
      </c>
      <c r="AG62">
        <v>23</v>
      </c>
      <c r="AP62" t="s">
        <v>109</v>
      </c>
      <c r="AQ62" s="4">
        <v>1.9367329999999999E-2</v>
      </c>
      <c r="AR62">
        <v>49</v>
      </c>
    </row>
    <row r="63" spans="16:44" x14ac:dyDescent="0.2">
      <c r="P63">
        <f t="shared" si="1"/>
        <v>62</v>
      </c>
      <c r="Q63" t="s">
        <v>109</v>
      </c>
      <c r="R63">
        <v>3.5377209999999999E-2</v>
      </c>
      <c r="S63">
        <v>95</v>
      </c>
      <c r="T63" t="s">
        <v>109</v>
      </c>
      <c r="U63">
        <v>1.381538E-2</v>
      </c>
      <c r="V63">
        <v>51</v>
      </c>
      <c r="Y63">
        <v>1.0230700000000001E-3</v>
      </c>
      <c r="Z63">
        <v>43</v>
      </c>
      <c r="AF63" s="4">
        <v>4.57668338E-4</v>
      </c>
      <c r="AG63">
        <v>47</v>
      </c>
      <c r="AP63" t="s">
        <v>109</v>
      </c>
      <c r="AQ63">
        <v>1.9375679999999999E-2</v>
      </c>
      <c r="AR63">
        <v>52</v>
      </c>
    </row>
    <row r="64" spans="16:44" x14ac:dyDescent="0.2">
      <c r="P64">
        <f t="shared" si="1"/>
        <v>63</v>
      </c>
      <c r="Q64" t="s">
        <v>109</v>
      </c>
      <c r="R64">
        <v>3.5377949999999998E-2</v>
      </c>
      <c r="S64">
        <v>38</v>
      </c>
      <c r="T64" t="s">
        <v>109</v>
      </c>
      <c r="U64">
        <v>1.3827910000000001E-2</v>
      </c>
      <c r="Y64">
        <v>1.0319999999999999E-3</v>
      </c>
      <c r="Z64">
        <v>91</v>
      </c>
      <c r="AF64" s="4">
        <v>4.5917689300000001E-4</v>
      </c>
      <c r="AG64">
        <v>2</v>
      </c>
      <c r="AP64" t="s">
        <v>109</v>
      </c>
      <c r="AQ64">
        <v>1.9377220000000001E-2</v>
      </c>
      <c r="AR64">
        <v>76</v>
      </c>
    </row>
    <row r="65" spans="16:44" x14ac:dyDescent="0.2">
      <c r="P65">
        <f t="shared" si="1"/>
        <v>64</v>
      </c>
      <c r="Q65" t="s">
        <v>109</v>
      </c>
      <c r="R65">
        <v>3.5391949999999998E-2</v>
      </c>
      <c r="S65">
        <v>94</v>
      </c>
      <c r="T65" t="s">
        <v>109</v>
      </c>
      <c r="U65">
        <v>1.385688E-2</v>
      </c>
      <c r="V65">
        <v>98</v>
      </c>
      <c r="Y65">
        <v>1.03239E-3</v>
      </c>
      <c r="Z65">
        <v>30</v>
      </c>
      <c r="AF65" s="4">
        <v>4.6763940300000002E-4</v>
      </c>
      <c r="AG65">
        <v>60</v>
      </c>
      <c r="AP65" t="s">
        <v>109</v>
      </c>
      <c r="AQ65">
        <v>1.9377729999999999E-2</v>
      </c>
      <c r="AR65">
        <v>51</v>
      </c>
    </row>
    <row r="66" spans="16:44" x14ac:dyDescent="0.2">
      <c r="P66">
        <f t="shared" si="1"/>
        <v>65</v>
      </c>
      <c r="Q66" t="s">
        <v>109</v>
      </c>
      <c r="R66">
        <v>3.5392460000000001E-2</v>
      </c>
      <c r="S66">
        <v>40</v>
      </c>
      <c r="T66" t="s">
        <v>109</v>
      </c>
      <c r="U66">
        <v>1.386218E-2</v>
      </c>
      <c r="V66">
        <v>97</v>
      </c>
      <c r="Y66">
        <v>1.0513899999999999E-3</v>
      </c>
      <c r="Z66">
        <v>38</v>
      </c>
      <c r="AF66" s="4">
        <v>4.7008913199999999E-4</v>
      </c>
      <c r="AG66">
        <v>24</v>
      </c>
      <c r="AP66" t="s">
        <v>109</v>
      </c>
      <c r="AQ66" s="4">
        <v>1.9380379999999999E-2</v>
      </c>
      <c r="AR66">
        <v>6</v>
      </c>
    </row>
    <row r="67" spans="16:44" x14ac:dyDescent="0.2">
      <c r="P67">
        <f t="shared" ref="P67:P99" si="2">P66+1</f>
        <v>66</v>
      </c>
      <c r="Q67" t="s">
        <v>109</v>
      </c>
      <c r="R67">
        <v>3.5402969999999999E-2</v>
      </c>
      <c r="S67">
        <v>45</v>
      </c>
      <c r="T67" t="s">
        <v>109</v>
      </c>
      <c r="U67">
        <v>1.387916E-2</v>
      </c>
      <c r="V67">
        <v>30</v>
      </c>
      <c r="Y67">
        <v>1.0615399999999999E-3</v>
      </c>
      <c r="Z67">
        <v>35</v>
      </c>
      <c r="AF67" s="4">
        <v>4.7470668100000002E-4</v>
      </c>
      <c r="AG67">
        <v>91</v>
      </c>
      <c r="AP67" t="s">
        <v>109</v>
      </c>
      <c r="AQ67">
        <v>1.9440309999999999E-2</v>
      </c>
      <c r="AR67">
        <v>62</v>
      </c>
    </row>
    <row r="68" spans="16:44" x14ac:dyDescent="0.2">
      <c r="P68">
        <f t="shared" si="2"/>
        <v>67</v>
      </c>
      <c r="Q68" t="s">
        <v>109</v>
      </c>
      <c r="R68">
        <v>3.544626E-2</v>
      </c>
      <c r="S68">
        <v>23</v>
      </c>
      <c r="T68" t="s">
        <v>109</v>
      </c>
      <c r="U68">
        <v>1.3883349999999999E-2</v>
      </c>
      <c r="V68">
        <v>49</v>
      </c>
      <c r="Y68">
        <v>1.06824E-3</v>
      </c>
      <c r="Z68">
        <v>31</v>
      </c>
      <c r="AF68" s="4">
        <v>4.7824790700000001E-4</v>
      </c>
      <c r="AG68">
        <v>20</v>
      </c>
      <c r="AP68" t="s">
        <v>109</v>
      </c>
      <c r="AQ68">
        <v>1.9511199999999999E-2</v>
      </c>
      <c r="AR68">
        <v>58</v>
      </c>
    </row>
    <row r="69" spans="16:44" x14ac:dyDescent="0.2">
      <c r="P69">
        <f t="shared" si="2"/>
        <v>68</v>
      </c>
      <c r="Q69" t="s">
        <v>109</v>
      </c>
      <c r="R69">
        <v>3.5478910000000002E-2</v>
      </c>
      <c r="S69">
        <v>76</v>
      </c>
      <c r="T69" t="s">
        <v>109</v>
      </c>
      <c r="U69">
        <v>1.388693E-2</v>
      </c>
      <c r="V69">
        <v>12</v>
      </c>
      <c r="Y69">
        <v>1.0694700000000001E-3</v>
      </c>
      <c r="Z69">
        <v>50</v>
      </c>
      <c r="AF69" s="4">
        <v>4.83015337E-4</v>
      </c>
      <c r="AG69">
        <v>80</v>
      </c>
      <c r="AP69" t="s">
        <v>109</v>
      </c>
      <c r="AQ69">
        <v>1.9520570000000001E-2</v>
      </c>
      <c r="AR69">
        <v>67</v>
      </c>
    </row>
    <row r="70" spans="16:44" x14ac:dyDescent="0.2">
      <c r="P70">
        <f t="shared" si="2"/>
        <v>69</v>
      </c>
      <c r="Q70" t="s">
        <v>109</v>
      </c>
      <c r="R70">
        <v>3.55211E-2</v>
      </c>
      <c r="S70">
        <v>8</v>
      </c>
      <c r="T70" t="s">
        <v>109</v>
      </c>
      <c r="U70">
        <v>1.3888879999999999E-2</v>
      </c>
      <c r="V70">
        <v>76</v>
      </c>
      <c r="Y70">
        <v>1.0737399999999999E-3</v>
      </c>
      <c r="Z70">
        <v>61</v>
      </c>
      <c r="AF70" s="4">
        <v>4.8836505700000003E-4</v>
      </c>
      <c r="AG70">
        <v>83</v>
      </c>
      <c r="AP70" t="s">
        <v>109</v>
      </c>
      <c r="AQ70" s="4">
        <v>1.9527639999999999E-2</v>
      </c>
      <c r="AR70">
        <v>9</v>
      </c>
    </row>
    <row r="71" spans="16:44" x14ac:dyDescent="0.2">
      <c r="P71">
        <f t="shared" si="2"/>
        <v>70</v>
      </c>
      <c r="Q71" t="s">
        <v>109</v>
      </c>
      <c r="R71">
        <v>3.5574139999999997E-2</v>
      </c>
      <c r="S71">
        <v>51</v>
      </c>
      <c r="T71" t="s">
        <v>109</v>
      </c>
      <c r="U71">
        <v>1.389843E-2</v>
      </c>
      <c r="V71">
        <v>38</v>
      </c>
      <c r="Y71">
        <v>1.07829E-3</v>
      </c>
      <c r="Z71">
        <v>83</v>
      </c>
      <c r="AF71" s="4">
        <v>4.8994354800000004E-4</v>
      </c>
      <c r="AG71">
        <v>56</v>
      </c>
      <c r="AP71" t="s">
        <v>109</v>
      </c>
      <c r="AQ71" s="4">
        <v>1.95473E-2</v>
      </c>
      <c r="AR71">
        <v>40</v>
      </c>
    </row>
    <row r="72" spans="16:44" x14ac:dyDescent="0.2">
      <c r="P72">
        <f t="shared" si="2"/>
        <v>71</v>
      </c>
      <c r="Q72" t="s">
        <v>109</v>
      </c>
      <c r="R72">
        <v>3.5592690000000003E-2</v>
      </c>
      <c r="S72">
        <v>83</v>
      </c>
      <c r="T72" t="s">
        <v>109</v>
      </c>
      <c r="U72">
        <v>1.3902319999999999E-2</v>
      </c>
      <c r="V72">
        <v>56</v>
      </c>
      <c r="Y72">
        <v>1.0927599999999999E-3</v>
      </c>
      <c r="Z72">
        <v>10</v>
      </c>
      <c r="AF72" s="4">
        <v>5.0338647300000004E-4</v>
      </c>
      <c r="AG72">
        <v>18</v>
      </c>
      <c r="AP72" t="s">
        <v>109</v>
      </c>
      <c r="AQ72">
        <v>1.9550379999999999E-2</v>
      </c>
      <c r="AR72">
        <v>73</v>
      </c>
    </row>
    <row r="73" spans="16:44" x14ac:dyDescent="0.2">
      <c r="P73">
        <f t="shared" si="2"/>
        <v>72</v>
      </c>
      <c r="Q73" t="s">
        <v>109</v>
      </c>
      <c r="R73">
        <v>3.5605659999999997E-2</v>
      </c>
      <c r="S73">
        <v>78</v>
      </c>
      <c r="T73" t="s">
        <v>109</v>
      </c>
      <c r="U73">
        <v>1.391468E-2</v>
      </c>
      <c r="V73">
        <v>46</v>
      </c>
      <c r="Y73">
        <v>1.1045E-3</v>
      </c>
      <c r="Z73">
        <v>32</v>
      </c>
      <c r="AF73" s="4">
        <v>5.0623082700000004E-4</v>
      </c>
      <c r="AG73">
        <v>67</v>
      </c>
      <c r="AP73" t="s">
        <v>109</v>
      </c>
      <c r="AQ73" s="4">
        <v>1.9562030000000001E-2</v>
      </c>
      <c r="AR73">
        <v>2</v>
      </c>
    </row>
    <row r="74" spans="16:44" x14ac:dyDescent="0.2">
      <c r="P74">
        <f t="shared" si="2"/>
        <v>73</v>
      </c>
      <c r="Q74" t="s">
        <v>109</v>
      </c>
      <c r="R74">
        <v>3.5634880000000001E-2</v>
      </c>
      <c r="S74">
        <v>47</v>
      </c>
      <c r="T74" t="s">
        <v>109</v>
      </c>
      <c r="U74">
        <v>1.39241E-2</v>
      </c>
      <c r="V74">
        <v>73</v>
      </c>
      <c r="Y74">
        <v>1.1058999999999999E-3</v>
      </c>
      <c r="Z74">
        <v>4</v>
      </c>
      <c r="AF74" s="4">
        <v>5.0885804599999998E-4</v>
      </c>
      <c r="AG74">
        <v>50</v>
      </c>
      <c r="AP74" t="s">
        <v>109</v>
      </c>
      <c r="AQ74" s="4">
        <v>1.957617E-2</v>
      </c>
      <c r="AR74">
        <v>3</v>
      </c>
    </row>
    <row r="75" spans="16:44" x14ac:dyDescent="0.2">
      <c r="P75">
        <f t="shared" si="2"/>
        <v>74</v>
      </c>
      <c r="Q75" t="s">
        <v>109</v>
      </c>
      <c r="R75">
        <v>3.5645759999999999E-2</v>
      </c>
      <c r="S75">
        <v>63</v>
      </c>
      <c r="T75" t="s">
        <v>109</v>
      </c>
      <c r="U75">
        <v>1.3934439999999999E-2</v>
      </c>
      <c r="V75">
        <v>67</v>
      </c>
      <c r="Y75">
        <v>1.1073999999999999E-3</v>
      </c>
      <c r="Z75">
        <v>20</v>
      </c>
      <c r="AF75" s="4">
        <v>5.1040464600000002E-4</v>
      </c>
      <c r="AG75">
        <v>37</v>
      </c>
      <c r="AP75" t="s">
        <v>109</v>
      </c>
      <c r="AQ75" s="4">
        <v>1.960669E-2</v>
      </c>
      <c r="AR75">
        <v>50</v>
      </c>
    </row>
    <row r="76" spans="16:44" x14ac:dyDescent="0.2">
      <c r="P76">
        <f t="shared" si="2"/>
        <v>75</v>
      </c>
      <c r="Q76" t="s">
        <v>109</v>
      </c>
      <c r="R76">
        <v>3.5681350000000001E-2</v>
      </c>
      <c r="S76">
        <v>32</v>
      </c>
      <c r="T76" t="s">
        <v>109</v>
      </c>
      <c r="U76">
        <v>1.3934719999999999E-2</v>
      </c>
      <c r="V76">
        <v>72</v>
      </c>
      <c r="Y76">
        <v>1.10757E-3</v>
      </c>
      <c r="Z76">
        <v>52</v>
      </c>
      <c r="AF76" s="4">
        <v>5.1554188300000005E-4</v>
      </c>
      <c r="AG76">
        <v>10</v>
      </c>
      <c r="AP76" t="s">
        <v>109</v>
      </c>
      <c r="AQ76" s="4">
        <v>1.9616390000000001E-2</v>
      </c>
      <c r="AR76">
        <v>23</v>
      </c>
    </row>
    <row r="77" spans="16:44" x14ac:dyDescent="0.2">
      <c r="P77">
        <f t="shared" si="2"/>
        <v>76</v>
      </c>
      <c r="Q77" t="s">
        <v>109</v>
      </c>
      <c r="R77">
        <v>3.5694829999999997E-2</v>
      </c>
      <c r="S77">
        <v>61</v>
      </c>
      <c r="T77" t="s">
        <v>109</v>
      </c>
      <c r="U77">
        <v>1.3950209999999999E-2</v>
      </c>
      <c r="V77">
        <v>22</v>
      </c>
      <c r="Y77">
        <v>1.1206600000000001E-3</v>
      </c>
      <c r="Z77">
        <v>24</v>
      </c>
      <c r="AF77" s="4">
        <v>5.2179800499999995E-4</v>
      </c>
      <c r="AG77">
        <v>62</v>
      </c>
      <c r="AP77" t="s">
        <v>109</v>
      </c>
      <c r="AQ77" s="4">
        <v>1.962531E-2</v>
      </c>
      <c r="AR77">
        <v>39</v>
      </c>
    </row>
    <row r="78" spans="16:44" x14ac:dyDescent="0.2">
      <c r="P78">
        <f t="shared" si="2"/>
        <v>77</v>
      </c>
      <c r="Q78" t="s">
        <v>109</v>
      </c>
      <c r="R78">
        <v>3.5735469999999998E-2</v>
      </c>
      <c r="S78">
        <v>3</v>
      </c>
      <c r="T78" t="s">
        <v>109</v>
      </c>
      <c r="U78">
        <v>1.3982949999999999E-2</v>
      </c>
      <c r="V78">
        <v>39</v>
      </c>
      <c r="Y78">
        <v>1.12897E-3</v>
      </c>
      <c r="Z78">
        <v>73</v>
      </c>
      <c r="AF78" s="4">
        <v>5.3307069899999999E-4</v>
      </c>
      <c r="AG78">
        <v>27</v>
      </c>
      <c r="AP78" t="s">
        <v>109</v>
      </c>
      <c r="AQ78">
        <v>1.9626040000000001E-2</v>
      </c>
      <c r="AR78">
        <v>94</v>
      </c>
    </row>
    <row r="79" spans="16:44" x14ac:dyDescent="0.2">
      <c r="P79">
        <f t="shared" si="2"/>
        <v>78</v>
      </c>
      <c r="Q79" t="s">
        <v>109</v>
      </c>
      <c r="R79">
        <v>3.5756959999999997E-2</v>
      </c>
      <c r="S79">
        <v>97</v>
      </c>
      <c r="T79" t="s">
        <v>109</v>
      </c>
      <c r="U79">
        <v>1.398714E-2</v>
      </c>
      <c r="V79">
        <v>89</v>
      </c>
      <c r="Y79">
        <v>1.1407500000000001E-3</v>
      </c>
      <c r="Z79">
        <v>49</v>
      </c>
      <c r="AF79" s="4">
        <v>5.3661670099999998E-4</v>
      </c>
      <c r="AG79">
        <v>15</v>
      </c>
      <c r="AP79" t="s">
        <v>109</v>
      </c>
      <c r="AQ79" s="4">
        <v>1.966803E-2</v>
      </c>
      <c r="AR79">
        <v>32</v>
      </c>
    </row>
    <row r="80" spans="16:44" x14ac:dyDescent="0.2">
      <c r="P80">
        <f t="shared" si="2"/>
        <v>79</v>
      </c>
      <c r="Q80" t="s">
        <v>109</v>
      </c>
      <c r="R80">
        <v>3.5758129999999999E-2</v>
      </c>
      <c r="S80">
        <v>55</v>
      </c>
      <c r="T80" t="s">
        <v>109</v>
      </c>
      <c r="U80">
        <v>1.399421E-2</v>
      </c>
      <c r="V80">
        <v>32</v>
      </c>
      <c r="Y80">
        <v>1.14686E-3</v>
      </c>
      <c r="Z80">
        <v>48</v>
      </c>
      <c r="AF80" s="4">
        <v>5.4096578000000005E-4</v>
      </c>
      <c r="AG80">
        <v>31</v>
      </c>
      <c r="AP80" t="s">
        <v>109</v>
      </c>
      <c r="AQ80" s="4">
        <v>1.9690019999999999E-2</v>
      </c>
      <c r="AR80">
        <v>31</v>
      </c>
    </row>
    <row r="81" spans="16:44" x14ac:dyDescent="0.2">
      <c r="P81">
        <f t="shared" si="2"/>
        <v>80</v>
      </c>
      <c r="Q81" t="s">
        <v>109</v>
      </c>
      <c r="R81">
        <v>3.5785789999999998E-2</v>
      </c>
      <c r="S81">
        <v>72</v>
      </c>
      <c r="T81" t="s">
        <v>109</v>
      </c>
      <c r="U81">
        <v>1.399447E-2</v>
      </c>
      <c r="V81">
        <v>6</v>
      </c>
      <c r="Y81">
        <v>1.18374E-3</v>
      </c>
      <c r="Z81">
        <v>21</v>
      </c>
      <c r="AF81" s="4">
        <v>5.4450208199999998E-4</v>
      </c>
      <c r="AG81">
        <v>6</v>
      </c>
      <c r="AP81" t="s">
        <v>109</v>
      </c>
      <c r="AQ81">
        <v>1.969574E-2</v>
      </c>
      <c r="AR81">
        <v>66</v>
      </c>
    </row>
    <row r="82" spans="16:44" x14ac:dyDescent="0.2">
      <c r="P82">
        <f t="shared" si="2"/>
        <v>81</v>
      </c>
      <c r="Q82" t="s">
        <v>109</v>
      </c>
      <c r="R82">
        <v>3.5856180000000001E-2</v>
      </c>
      <c r="S82">
        <v>26</v>
      </c>
      <c r="T82" t="s">
        <v>109</v>
      </c>
      <c r="U82">
        <v>1.4000149999999999E-2</v>
      </c>
      <c r="V82">
        <v>65</v>
      </c>
      <c r="Y82">
        <v>1.1854000000000001E-3</v>
      </c>
      <c r="Z82">
        <v>37</v>
      </c>
      <c r="AF82" s="4">
        <v>5.4855607399999999E-4</v>
      </c>
      <c r="AG82">
        <v>36</v>
      </c>
      <c r="AP82" t="s">
        <v>109</v>
      </c>
      <c r="AQ82">
        <v>1.975559E-2</v>
      </c>
      <c r="AR82">
        <v>86</v>
      </c>
    </row>
    <row r="83" spans="16:44" x14ac:dyDescent="0.2">
      <c r="P83">
        <f t="shared" si="2"/>
        <v>82</v>
      </c>
      <c r="Q83" t="s">
        <v>109</v>
      </c>
      <c r="R83">
        <v>3.5879109999999999E-2</v>
      </c>
      <c r="S83">
        <v>89</v>
      </c>
      <c r="T83" t="s">
        <v>109</v>
      </c>
      <c r="U83">
        <v>1.4035239999999999E-2</v>
      </c>
      <c r="V83">
        <v>74</v>
      </c>
      <c r="Y83">
        <v>1.19461E-3</v>
      </c>
      <c r="Z83">
        <v>42</v>
      </c>
      <c r="AF83" s="4">
        <v>5.6114545799999999E-4</v>
      </c>
      <c r="AG83">
        <v>5</v>
      </c>
      <c r="AP83" t="s">
        <v>109</v>
      </c>
      <c r="AQ83" s="4">
        <v>1.982621E-2</v>
      </c>
      <c r="AR83">
        <v>14</v>
      </c>
    </row>
    <row r="84" spans="16:44" x14ac:dyDescent="0.2">
      <c r="P84">
        <f t="shared" si="2"/>
        <v>83</v>
      </c>
      <c r="Q84" t="s">
        <v>109</v>
      </c>
      <c r="R84">
        <v>3.5881919999999998E-2</v>
      </c>
      <c r="S84">
        <v>58</v>
      </c>
      <c r="T84" t="s">
        <v>109</v>
      </c>
      <c r="U84">
        <v>1.404028E-2</v>
      </c>
      <c r="V84">
        <v>86</v>
      </c>
      <c r="Y84">
        <v>1.2441500000000001E-3</v>
      </c>
      <c r="Z84">
        <v>89</v>
      </c>
      <c r="AF84" s="4">
        <v>5.6181172699999997E-4</v>
      </c>
      <c r="AG84">
        <v>7</v>
      </c>
      <c r="AP84" t="s">
        <v>109</v>
      </c>
      <c r="AQ84">
        <v>1.9840030000000002E-2</v>
      </c>
      <c r="AR84">
        <v>54</v>
      </c>
    </row>
    <row r="85" spans="16:44" x14ac:dyDescent="0.2">
      <c r="P85">
        <f t="shared" si="2"/>
        <v>84</v>
      </c>
      <c r="Q85" t="s">
        <v>109</v>
      </c>
      <c r="R85">
        <v>3.5918640000000002E-2</v>
      </c>
      <c r="S85">
        <v>12</v>
      </c>
      <c r="T85" t="s">
        <v>109</v>
      </c>
      <c r="U85">
        <v>1.404594E-2</v>
      </c>
      <c r="V85">
        <v>34</v>
      </c>
      <c r="Y85">
        <v>1.2467699999999999E-3</v>
      </c>
      <c r="Z85">
        <v>6</v>
      </c>
      <c r="AF85" s="4">
        <v>5.6628224999999996E-4</v>
      </c>
      <c r="AG85">
        <v>63</v>
      </c>
      <c r="AP85" t="s">
        <v>109</v>
      </c>
      <c r="AQ85" s="4">
        <v>1.985696E-2</v>
      </c>
      <c r="AR85">
        <v>48</v>
      </c>
    </row>
    <row r="86" spans="16:44" x14ac:dyDescent="0.2">
      <c r="P86">
        <f t="shared" si="2"/>
        <v>85</v>
      </c>
      <c r="Q86" t="s">
        <v>109</v>
      </c>
      <c r="R86">
        <v>3.6017340000000002E-2</v>
      </c>
      <c r="S86">
        <v>81</v>
      </c>
      <c r="T86" t="s">
        <v>109</v>
      </c>
      <c r="U86">
        <v>1.405617E-2</v>
      </c>
      <c r="V86">
        <v>55</v>
      </c>
      <c r="Y86">
        <v>1.24755E-3</v>
      </c>
      <c r="Z86">
        <v>46</v>
      </c>
      <c r="AF86" s="4">
        <v>5.66490977E-4</v>
      </c>
      <c r="AG86">
        <v>3</v>
      </c>
      <c r="AP86" t="s">
        <v>109</v>
      </c>
      <c r="AQ86" s="4">
        <v>1.9926470000000002E-2</v>
      </c>
      <c r="AR86">
        <v>44</v>
      </c>
    </row>
    <row r="87" spans="16:44" x14ac:dyDescent="0.2">
      <c r="P87">
        <f t="shared" si="2"/>
        <v>86</v>
      </c>
      <c r="Q87" t="s">
        <v>109</v>
      </c>
      <c r="R87">
        <v>3.6021890000000001E-2</v>
      </c>
      <c r="S87">
        <v>37</v>
      </c>
      <c r="T87" t="s">
        <v>109</v>
      </c>
      <c r="U87">
        <v>1.406424E-2</v>
      </c>
      <c r="V87">
        <v>77</v>
      </c>
      <c r="Y87">
        <v>1.25311E-3</v>
      </c>
      <c r="Z87">
        <v>7</v>
      </c>
      <c r="AF87" s="4">
        <v>5.6666964800000002E-4</v>
      </c>
      <c r="AG87">
        <v>25</v>
      </c>
      <c r="AP87" t="s">
        <v>109</v>
      </c>
      <c r="AQ87">
        <v>1.9964820000000001E-2</v>
      </c>
      <c r="AR87">
        <v>72</v>
      </c>
    </row>
    <row r="88" spans="16:44" x14ac:dyDescent="0.2">
      <c r="P88">
        <f t="shared" si="2"/>
        <v>87</v>
      </c>
      <c r="Q88" t="s">
        <v>109</v>
      </c>
      <c r="R88">
        <v>3.6034579999999997E-2</v>
      </c>
      <c r="S88">
        <v>86</v>
      </c>
      <c r="T88" t="s">
        <v>109</v>
      </c>
      <c r="U88">
        <v>1.409352E-2</v>
      </c>
      <c r="V88">
        <v>25</v>
      </c>
      <c r="Y88">
        <v>1.2743800000000001E-3</v>
      </c>
      <c r="Z88">
        <v>68</v>
      </c>
      <c r="AF88" s="4">
        <v>5.8538604099999997E-4</v>
      </c>
      <c r="AG88">
        <v>42</v>
      </c>
      <c r="AP88" t="s">
        <v>109</v>
      </c>
      <c r="AQ88" s="4">
        <v>1.9991680000000001E-2</v>
      </c>
      <c r="AR88">
        <v>38</v>
      </c>
    </row>
    <row r="89" spans="16:44" x14ac:dyDescent="0.2">
      <c r="P89">
        <f t="shared" si="2"/>
        <v>88</v>
      </c>
      <c r="Q89" t="s">
        <v>109</v>
      </c>
      <c r="R89">
        <v>3.6040370000000002E-2</v>
      </c>
      <c r="S89">
        <v>67</v>
      </c>
      <c r="T89" t="s">
        <v>109</v>
      </c>
      <c r="U89">
        <v>1.4196540000000001E-2</v>
      </c>
      <c r="V89">
        <v>5</v>
      </c>
      <c r="Y89">
        <v>1.2956599999999999E-3</v>
      </c>
      <c r="Z89">
        <v>99</v>
      </c>
      <c r="AF89" s="4">
        <v>5.9065688000000001E-4</v>
      </c>
      <c r="AG89">
        <v>98</v>
      </c>
      <c r="AP89" t="s">
        <v>109</v>
      </c>
      <c r="AQ89">
        <v>1.9993279999999999E-2</v>
      </c>
      <c r="AR89">
        <v>80</v>
      </c>
    </row>
    <row r="90" spans="16:44" x14ac:dyDescent="0.2">
      <c r="P90">
        <f t="shared" si="2"/>
        <v>89</v>
      </c>
      <c r="Q90" t="s">
        <v>109</v>
      </c>
      <c r="R90">
        <v>3.6041469999999999E-2</v>
      </c>
      <c r="S90">
        <v>52</v>
      </c>
      <c r="T90" t="s">
        <v>109</v>
      </c>
      <c r="U90">
        <v>1.421155E-2</v>
      </c>
      <c r="V90">
        <v>15</v>
      </c>
      <c r="Y90">
        <v>1.31952E-3</v>
      </c>
      <c r="Z90">
        <v>25</v>
      </c>
      <c r="AF90" s="4">
        <v>5.9707302900000004E-4</v>
      </c>
      <c r="AG90">
        <v>66</v>
      </c>
      <c r="AP90" t="s">
        <v>109</v>
      </c>
      <c r="AQ90">
        <v>2.0004000000000001E-2</v>
      </c>
      <c r="AR90">
        <v>75</v>
      </c>
    </row>
    <row r="91" spans="16:44" x14ac:dyDescent="0.2">
      <c r="P91">
        <f t="shared" si="2"/>
        <v>90</v>
      </c>
      <c r="Q91" t="s">
        <v>109</v>
      </c>
      <c r="R91">
        <v>3.606148E-2</v>
      </c>
      <c r="S91">
        <v>2</v>
      </c>
      <c r="T91" t="s">
        <v>109</v>
      </c>
      <c r="U91">
        <v>1.421467E-2</v>
      </c>
      <c r="V91">
        <v>26</v>
      </c>
      <c r="Y91">
        <v>1.36612E-3</v>
      </c>
      <c r="Z91">
        <v>55</v>
      </c>
      <c r="AF91" s="4">
        <v>5.9720684399999996E-4</v>
      </c>
      <c r="AG91">
        <v>46</v>
      </c>
      <c r="AP91" t="s">
        <v>109</v>
      </c>
      <c r="AQ91" s="4">
        <v>2.0011859999999999E-2</v>
      </c>
      <c r="AR91">
        <v>26</v>
      </c>
    </row>
    <row r="92" spans="16:44" x14ac:dyDescent="0.2">
      <c r="P92">
        <f t="shared" si="2"/>
        <v>91</v>
      </c>
      <c r="Q92" t="s">
        <v>109</v>
      </c>
      <c r="R92">
        <v>3.61299E-2</v>
      </c>
      <c r="S92">
        <v>27</v>
      </c>
      <c r="T92" t="s">
        <v>109</v>
      </c>
      <c r="U92">
        <v>1.423339E-2</v>
      </c>
      <c r="V92">
        <v>3</v>
      </c>
      <c r="Y92">
        <v>1.38426E-3</v>
      </c>
      <c r="Z92">
        <v>98</v>
      </c>
      <c r="AF92" s="4">
        <v>6.0003869400000005E-4</v>
      </c>
      <c r="AG92">
        <v>34</v>
      </c>
      <c r="AP92" t="s">
        <v>109</v>
      </c>
      <c r="AQ92" s="4">
        <v>2.0016140000000002E-2</v>
      </c>
      <c r="AR92">
        <v>13</v>
      </c>
    </row>
    <row r="93" spans="16:44" x14ac:dyDescent="0.2">
      <c r="P93">
        <f t="shared" si="2"/>
        <v>92</v>
      </c>
      <c r="Q93" t="s">
        <v>109</v>
      </c>
      <c r="R93">
        <v>3.6134779999999998E-2</v>
      </c>
      <c r="S93">
        <v>34</v>
      </c>
      <c r="T93" t="s">
        <v>109</v>
      </c>
      <c r="U93">
        <v>1.424606E-2</v>
      </c>
      <c r="V93">
        <v>58</v>
      </c>
      <c r="Y93">
        <v>1.43709E-3</v>
      </c>
      <c r="Z93">
        <v>15</v>
      </c>
      <c r="AF93" s="4">
        <v>6.3089191000000001E-4</v>
      </c>
      <c r="AG93">
        <v>61</v>
      </c>
      <c r="AP93" t="s">
        <v>109</v>
      </c>
      <c r="AQ93">
        <v>2.0020739999999999E-2</v>
      </c>
      <c r="AR93">
        <v>81</v>
      </c>
    </row>
    <row r="94" spans="16:44" x14ac:dyDescent="0.2">
      <c r="P94">
        <f t="shared" si="2"/>
        <v>93</v>
      </c>
      <c r="Q94" t="s">
        <v>109</v>
      </c>
      <c r="R94">
        <v>3.6378899999999999E-2</v>
      </c>
      <c r="S94">
        <v>79</v>
      </c>
      <c r="T94" t="s">
        <v>109</v>
      </c>
      <c r="U94">
        <v>1.425356E-2</v>
      </c>
      <c r="V94">
        <v>57</v>
      </c>
      <c r="Y94">
        <v>1.4650500000000001E-3</v>
      </c>
      <c r="Z94">
        <v>58</v>
      </c>
      <c r="AF94" s="4">
        <v>6.3963308500000001E-4</v>
      </c>
      <c r="AG94">
        <v>52</v>
      </c>
      <c r="AP94" t="s">
        <v>109</v>
      </c>
      <c r="AQ94" s="4">
        <v>2.0065679999999999E-2</v>
      </c>
      <c r="AR94">
        <v>7</v>
      </c>
    </row>
    <row r="95" spans="16:44" x14ac:dyDescent="0.2">
      <c r="P95">
        <f t="shared" si="2"/>
        <v>94</v>
      </c>
      <c r="Q95" t="s">
        <v>109</v>
      </c>
      <c r="R95">
        <v>3.6550579999999999E-2</v>
      </c>
      <c r="S95">
        <v>64</v>
      </c>
      <c r="T95" t="s">
        <v>109</v>
      </c>
      <c r="U95">
        <v>1.4284470000000001E-2</v>
      </c>
      <c r="V95">
        <v>81</v>
      </c>
      <c r="Y95">
        <v>1.5067699999999999E-3</v>
      </c>
      <c r="Z95">
        <v>44</v>
      </c>
      <c r="AF95" s="4">
        <v>6.5710443800000003E-4</v>
      </c>
      <c r="AG95">
        <v>81</v>
      </c>
      <c r="AP95" t="s">
        <v>109</v>
      </c>
      <c r="AQ95" s="4">
        <v>2.018197E-2</v>
      </c>
      <c r="AR95">
        <v>34</v>
      </c>
    </row>
    <row r="96" spans="16:44" x14ac:dyDescent="0.2">
      <c r="P96">
        <f t="shared" si="2"/>
        <v>95</v>
      </c>
      <c r="Q96" t="s">
        <v>109</v>
      </c>
      <c r="R96">
        <v>3.6551309999999997E-2</v>
      </c>
      <c r="S96">
        <v>25</v>
      </c>
      <c r="T96" t="s">
        <v>109</v>
      </c>
      <c r="U96">
        <v>1.429483E-2</v>
      </c>
      <c r="V96">
        <v>83</v>
      </c>
      <c r="Y96">
        <v>1.5227400000000001E-3</v>
      </c>
      <c r="Z96">
        <v>39</v>
      </c>
      <c r="AF96" s="4">
        <v>6.6101793800000001E-4</v>
      </c>
      <c r="AG96">
        <v>32</v>
      </c>
      <c r="AP96" t="s">
        <v>109</v>
      </c>
      <c r="AQ96" s="4">
        <v>2.0348740000000001E-2</v>
      </c>
      <c r="AR96">
        <v>5</v>
      </c>
    </row>
    <row r="97" spans="16:44" x14ac:dyDescent="0.2">
      <c r="P97">
        <f t="shared" si="2"/>
        <v>96</v>
      </c>
      <c r="Q97" t="s">
        <v>109</v>
      </c>
      <c r="R97">
        <v>3.6587330000000001E-2</v>
      </c>
      <c r="S97">
        <v>31</v>
      </c>
      <c r="T97" t="s">
        <v>109</v>
      </c>
      <c r="U97">
        <v>1.431428E-2</v>
      </c>
      <c r="V97">
        <v>27</v>
      </c>
      <c r="Y97">
        <v>1.53721E-3</v>
      </c>
      <c r="Z97">
        <v>3</v>
      </c>
      <c r="AF97" s="4">
        <v>6.8665084300000001E-4</v>
      </c>
      <c r="AG97">
        <v>44</v>
      </c>
      <c r="AP97" t="s">
        <v>109</v>
      </c>
      <c r="AQ97">
        <v>2.041486E-2</v>
      </c>
      <c r="AR97">
        <v>83</v>
      </c>
    </row>
    <row r="98" spans="16:44" x14ac:dyDescent="0.2">
      <c r="P98">
        <f t="shared" si="2"/>
        <v>97</v>
      </c>
      <c r="Q98" t="s">
        <v>109</v>
      </c>
      <c r="R98">
        <v>3.6685740000000001E-2</v>
      </c>
      <c r="S98">
        <v>39</v>
      </c>
      <c r="T98" t="s">
        <v>109</v>
      </c>
      <c r="U98">
        <v>1.4477790000000001E-2</v>
      </c>
      <c r="V98">
        <v>42</v>
      </c>
      <c r="Y98">
        <v>1.58373E-3</v>
      </c>
      <c r="Z98">
        <v>27</v>
      </c>
      <c r="AF98" s="4">
        <v>7.0722377200000005E-4</v>
      </c>
      <c r="AG98">
        <v>58</v>
      </c>
      <c r="AP98" t="s">
        <v>109</v>
      </c>
      <c r="AQ98">
        <v>2.0455270000000001E-2</v>
      </c>
      <c r="AR98">
        <v>57</v>
      </c>
    </row>
    <row r="99" spans="16:44" x14ac:dyDescent="0.2">
      <c r="P99">
        <f t="shared" si="2"/>
        <v>98</v>
      </c>
      <c r="Q99" t="s">
        <v>109</v>
      </c>
      <c r="R99">
        <v>3.6785569999999997E-2</v>
      </c>
      <c r="S99">
        <v>74</v>
      </c>
      <c r="T99" t="s">
        <v>109</v>
      </c>
      <c r="U99">
        <v>1.4481630000000001E-2</v>
      </c>
      <c r="V99">
        <v>64</v>
      </c>
      <c r="Y99">
        <v>1.67449E-3</v>
      </c>
      <c r="Z99">
        <v>0</v>
      </c>
      <c r="AF99" s="4">
        <v>7.21836816E-4</v>
      </c>
      <c r="AG99">
        <v>39</v>
      </c>
      <c r="AP99" t="s">
        <v>109</v>
      </c>
      <c r="AQ99">
        <v>2.056993E-2</v>
      </c>
      <c r="AR99">
        <v>63</v>
      </c>
    </row>
    <row r="100" spans="16:44" x14ac:dyDescent="0.2">
      <c r="Q100" t="s">
        <v>109</v>
      </c>
      <c r="R100">
        <v>3.7412349999999997E-2</v>
      </c>
      <c r="S100">
        <v>42</v>
      </c>
      <c r="T100" t="s">
        <v>109</v>
      </c>
      <c r="U100">
        <v>1.449247E-2</v>
      </c>
      <c r="V100">
        <v>93</v>
      </c>
      <c r="Y100">
        <v>1.74135E-3</v>
      </c>
      <c r="Z100">
        <v>86</v>
      </c>
      <c r="AF100" s="4">
        <v>8.04629397E-4</v>
      </c>
      <c r="AG100">
        <v>86</v>
      </c>
      <c r="AP100" t="s">
        <v>109</v>
      </c>
      <c r="AQ100" s="4">
        <v>2.0768390000000001E-2</v>
      </c>
      <c r="AR100">
        <v>46</v>
      </c>
    </row>
  </sheetData>
  <sortState xmlns:xlrd2="http://schemas.microsoft.com/office/spreadsheetml/2017/richdata2" ref="AQ1:AR107">
    <sortCondition ref="AQ1:AQ10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Wenfei Li</dc:creator>
  <cp:lastModifiedBy>Qi Ou</cp:lastModifiedBy>
  <dcterms:created xsi:type="dcterms:W3CDTF">2022-03-26T07:31:12Z</dcterms:created>
  <dcterms:modified xsi:type="dcterms:W3CDTF">2022-09-07T09:42:25Z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9DA5FBA69BB6456C852AFFA60600DC18</vt:lpwstr>
  </property>
  <property fmtid="{D5CDD505-2E9C-101B-9397-08002B2CF9AE}" pid="3" name="KSOProductBuildVer">
    <vt:lpwstr>1033-11.2.0.11029</vt:lpwstr>
  </property>
</Properties>
</file>