
<file path=[Content_Types].xml><?xml version="1.0" encoding="utf-8"?>
<Types xmlns="http://schemas.openxmlformats.org/package/2006/content-types">
  <Default Extension="bin" ContentType="application/vnd.openxmlformats-officedocument.oleObject"/>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铝电解\"/>
    </mc:Choice>
  </mc:AlternateContent>
  <bookViews>
    <workbookView xWindow="0" yWindow="0" windowWidth="19820" windowHeight="7860" activeTab="1"/>
  </bookViews>
  <sheets>
    <sheet name="0.SUMMARIZE 总表" sheetId="2" r:id="rId1"/>
    <sheet name="0.Calculate formula" sheetId="18" r:id="rId2"/>
    <sheet name="9.混频纹波电流计算" sheetId="15" r:id="rId3"/>
  </sheets>
  <definedNames>
    <definedName name="_xlnm.Print_Area" localSheetId="1">'0.Calculate formula'!$A$1:$O$26</definedName>
    <definedName name="_xlnm.Print_Area" localSheetId="0">'0.SUMMARIZE 总表'!$A$1:$R$93</definedName>
    <definedName name="_xlnm.Print_Area" localSheetId="2">'9.混频纹波电流计算'!$A$1:$R$110</definedName>
  </definedNames>
  <calcPr calcId="162913"/>
</workbook>
</file>

<file path=xl/calcChain.xml><?xml version="1.0" encoding="utf-8"?>
<calcChain xmlns="http://schemas.openxmlformats.org/spreadsheetml/2006/main">
  <c r="M12" i="18" l="1"/>
  <c r="K120" i="15"/>
  <c r="I115" i="15"/>
  <c r="H115" i="15"/>
  <c r="G115" i="15"/>
  <c r="F115" i="15"/>
  <c r="G108" i="15"/>
  <c r="M25" i="18"/>
  <c r="K25" i="18"/>
  <c r="J25" i="18"/>
  <c r="N25" i="18" s="1"/>
  <c r="O25" i="18" s="1"/>
  <c r="K18" i="18"/>
  <c r="J18" i="18"/>
  <c r="L18" i="18" s="1"/>
  <c r="M18" i="18" s="1"/>
  <c r="J12" i="18"/>
  <c r="K12" i="18" s="1"/>
</calcChain>
</file>

<file path=xl/comments1.xml><?xml version="1.0" encoding="utf-8"?>
<comments xmlns="http://schemas.openxmlformats.org/spreadsheetml/2006/main">
  <authors>
    <author>作者</author>
  </authors>
  <commentList>
    <comment ref="L24" authorId="0" shapeId="0">
      <text>
        <r>
          <rPr>
            <b/>
            <sz val="9"/>
            <rFont val="宋体"/>
            <family val="3"/>
            <charset val="134"/>
          </rPr>
          <t>Note:</t>
        </r>
        <r>
          <rPr>
            <sz val="9"/>
            <rFont val="宋体"/>
            <family val="3"/>
            <charset val="134"/>
          </rPr>
          <t xml:space="preserve">
如果Vx小于Vo*80%，则Vx=Vo*80%</t>
        </r>
      </text>
    </comment>
  </commentList>
</comments>
</file>

<file path=xl/sharedStrings.xml><?xml version="1.0" encoding="utf-8"?>
<sst xmlns="http://schemas.openxmlformats.org/spreadsheetml/2006/main" count="258" uniqueCount="190">
  <si>
    <t>Hunan Aihua Group Co., Ltd.</t>
  </si>
  <si>
    <t>East Taohualun Road,Yiyang City,Hunan PR China</t>
  </si>
  <si>
    <t>TEL:0737-6184466     P.C:413000</t>
  </si>
  <si>
    <t>www.aishi.com</t>
  </si>
  <si>
    <t>RD2023-01</t>
  </si>
  <si>
    <r>
      <rPr>
        <sz val="12"/>
        <rFont val="Arial"/>
        <family val="2"/>
      </rPr>
      <t xml:space="preserve">Signature: </t>
    </r>
    <r>
      <rPr>
        <sz val="12"/>
        <rFont val="宋体"/>
        <family val="3"/>
        <charset val="134"/>
      </rPr>
      <t>技术中心</t>
    </r>
  </si>
  <si>
    <t>Life Estimation Formula for the Capacitors</t>
  </si>
  <si>
    <t>适用范围SUIT TYPE :  贴片型、引线型铝电解电容 SMD &amp; Radial Lead Type</t>
  </si>
  <si>
    <t>SMD TYPE: MK,MF,MA,MZ,M5,H5,M7,H7,L7 series</t>
  </si>
  <si>
    <r>
      <rPr>
        <sz val="12"/>
        <color rgb="FF0000FF"/>
        <rFont val="Arial"/>
        <family val="2"/>
      </rPr>
      <t>Lx = Lo×2</t>
    </r>
    <r>
      <rPr>
        <vertAlign val="superscript"/>
        <sz val="12"/>
        <color rgb="FF0000FF"/>
        <rFont val="Arial"/>
        <family val="2"/>
      </rPr>
      <t>(To-Tx)/10</t>
    </r>
    <r>
      <rPr>
        <sz val="12"/>
        <color rgb="FF0000FF"/>
        <rFont val="Arial"/>
        <family val="2"/>
      </rPr>
      <t>×2</t>
    </r>
    <r>
      <rPr>
        <vertAlign val="superscript"/>
        <sz val="12"/>
        <color rgb="FF0000FF"/>
        <rFont val="Arial"/>
        <family val="2"/>
      </rPr>
      <t>(-</t>
    </r>
    <r>
      <rPr>
        <vertAlign val="superscript"/>
        <sz val="12"/>
        <color rgb="FF0000FF"/>
        <rFont val="宋体"/>
        <family val="3"/>
        <charset val="134"/>
      </rPr>
      <t>△</t>
    </r>
    <r>
      <rPr>
        <vertAlign val="superscript"/>
        <sz val="12"/>
        <color rgb="FF0000FF"/>
        <rFont val="Arial"/>
        <family val="2"/>
      </rPr>
      <t>Tx)/5</t>
    </r>
  </si>
  <si>
    <t>RADIAL LEAD TYPE(LOW VOLTAGE):  RR,RE,RF,RS,RN,RZ,RJ,RG,ML,RM,RD,GH,LL,BG,HP series,WK,WH&lt;160V types</t>
  </si>
  <si>
    <r>
      <rPr>
        <sz val="12"/>
        <color rgb="FF0000FF"/>
        <rFont val="Arial"/>
        <family val="2"/>
      </rPr>
      <t>Lx = Lo×2</t>
    </r>
    <r>
      <rPr>
        <vertAlign val="superscript"/>
        <sz val="12"/>
        <color rgb="FF0000FF"/>
        <rFont val="Arial"/>
        <family val="2"/>
      </rPr>
      <t>(To-Tx)/10</t>
    </r>
    <r>
      <rPr>
        <sz val="12"/>
        <color rgb="FF0000FF"/>
        <rFont val="Arial"/>
        <family val="2"/>
      </rPr>
      <t>×2</t>
    </r>
    <r>
      <rPr>
        <vertAlign val="superscript"/>
        <sz val="12"/>
        <color rgb="FF0000FF"/>
        <rFont val="Arial"/>
        <family val="2"/>
      </rPr>
      <t>(</t>
    </r>
    <r>
      <rPr>
        <vertAlign val="superscript"/>
        <sz val="12"/>
        <color rgb="FF0000FF"/>
        <rFont val="宋体"/>
        <family val="3"/>
        <charset val="134"/>
      </rPr>
      <t>△</t>
    </r>
    <r>
      <rPr>
        <vertAlign val="superscript"/>
        <sz val="12"/>
        <color rgb="FF0000FF"/>
        <rFont val="Arial"/>
        <family val="2"/>
      </rPr>
      <t>To-</t>
    </r>
    <r>
      <rPr>
        <vertAlign val="superscript"/>
        <sz val="12"/>
        <color rgb="FF0000FF"/>
        <rFont val="宋体"/>
        <family val="3"/>
        <charset val="134"/>
      </rPr>
      <t>△</t>
    </r>
    <r>
      <rPr>
        <vertAlign val="superscript"/>
        <sz val="12"/>
        <color rgb="FF0000FF"/>
        <rFont val="Arial"/>
        <family val="2"/>
      </rPr>
      <t>Tx)/5</t>
    </r>
  </si>
  <si>
    <t>RADIAL LEAD TYPE(HIGH VOLTAGE):  RH,HS,HF,HL,RK series,WK,WH≥160V types</t>
  </si>
  <si>
    <r>
      <rPr>
        <sz val="12"/>
        <color rgb="FF0000FF"/>
        <rFont val="宋体"/>
        <family val="3"/>
        <charset val="134"/>
      </rPr>
      <t>△</t>
    </r>
    <r>
      <rPr>
        <sz val="12"/>
        <color rgb="FF0000FF"/>
        <rFont val="Arial"/>
        <family val="2"/>
      </rPr>
      <t>Tx≤20</t>
    </r>
    <r>
      <rPr>
        <sz val="12"/>
        <color rgb="FF0000FF"/>
        <rFont val="宋体"/>
        <family val="3"/>
        <charset val="134"/>
      </rPr>
      <t>℃,</t>
    </r>
    <r>
      <rPr>
        <sz val="12"/>
        <color rgb="FF0000FF"/>
        <rFont val="Arial"/>
        <family val="2"/>
      </rPr>
      <t>Lx = Lo×2</t>
    </r>
    <r>
      <rPr>
        <vertAlign val="superscript"/>
        <sz val="12"/>
        <color rgb="FF0000FF"/>
        <rFont val="Arial"/>
        <family val="2"/>
      </rPr>
      <t>(To-Tx)/10</t>
    </r>
    <r>
      <rPr>
        <sz val="12"/>
        <color rgb="FF0000FF"/>
        <rFont val="Arial"/>
        <family val="2"/>
      </rPr>
      <t>×2</t>
    </r>
    <r>
      <rPr>
        <vertAlign val="superscript"/>
        <sz val="12"/>
        <color rgb="FF0000FF"/>
        <rFont val="Arial"/>
        <family val="2"/>
      </rPr>
      <t>(</t>
    </r>
    <r>
      <rPr>
        <vertAlign val="superscript"/>
        <sz val="12"/>
        <color rgb="FF0000FF"/>
        <rFont val="宋体"/>
        <family val="3"/>
        <charset val="134"/>
      </rPr>
      <t>△</t>
    </r>
    <r>
      <rPr>
        <vertAlign val="superscript"/>
        <sz val="12"/>
        <color rgb="FF0000FF"/>
        <rFont val="Arial"/>
        <family val="2"/>
      </rPr>
      <t>To-</t>
    </r>
    <r>
      <rPr>
        <vertAlign val="superscript"/>
        <sz val="12"/>
        <color rgb="FF0000FF"/>
        <rFont val="宋体"/>
        <family val="3"/>
        <charset val="134"/>
      </rPr>
      <t>△</t>
    </r>
    <r>
      <rPr>
        <vertAlign val="superscript"/>
        <sz val="12"/>
        <color rgb="FF0000FF"/>
        <rFont val="Arial"/>
        <family val="2"/>
      </rPr>
      <t>Tx)/8</t>
    </r>
    <r>
      <rPr>
        <sz val="12"/>
        <color rgb="FF0000FF"/>
        <rFont val="Arial"/>
        <family val="2"/>
      </rPr>
      <t>×(Vo/Vx)</t>
    </r>
    <r>
      <rPr>
        <vertAlign val="superscript"/>
        <sz val="12"/>
        <color rgb="FF0000FF"/>
        <rFont val="Arial"/>
        <family val="2"/>
      </rPr>
      <t>4.4</t>
    </r>
  </si>
  <si>
    <r>
      <rPr>
        <sz val="12"/>
        <color rgb="FF0000FF"/>
        <rFont val="宋体"/>
        <family val="3"/>
        <charset val="134"/>
      </rPr>
      <t>△</t>
    </r>
    <r>
      <rPr>
        <sz val="12"/>
        <color rgb="FF0000FF"/>
        <rFont val="Arial"/>
        <family val="2"/>
      </rPr>
      <t>Tx&gt;20</t>
    </r>
    <r>
      <rPr>
        <sz val="12"/>
        <color rgb="FF0000FF"/>
        <rFont val="宋体"/>
        <family val="3"/>
        <charset val="134"/>
      </rPr>
      <t>℃,</t>
    </r>
    <r>
      <rPr>
        <sz val="12"/>
        <color rgb="FF0000FF"/>
        <rFont val="Arial"/>
        <family val="2"/>
      </rPr>
      <t>Lx = Lo×2</t>
    </r>
    <r>
      <rPr>
        <vertAlign val="superscript"/>
        <sz val="12"/>
        <color rgb="FF0000FF"/>
        <rFont val="Arial"/>
        <family val="2"/>
      </rPr>
      <t>(To-Tx)/10</t>
    </r>
    <r>
      <rPr>
        <sz val="12"/>
        <color rgb="FF0000FF"/>
        <rFont val="Arial"/>
        <family val="2"/>
      </rPr>
      <t>×2</t>
    </r>
    <r>
      <rPr>
        <vertAlign val="superscript"/>
        <sz val="12"/>
        <color rgb="FF0000FF"/>
        <rFont val="Arial"/>
        <family val="2"/>
      </rPr>
      <t>(</t>
    </r>
    <r>
      <rPr>
        <vertAlign val="superscript"/>
        <sz val="12"/>
        <color rgb="FF0000FF"/>
        <rFont val="宋体"/>
        <family val="3"/>
        <charset val="134"/>
      </rPr>
      <t>△</t>
    </r>
    <r>
      <rPr>
        <vertAlign val="superscript"/>
        <sz val="12"/>
        <color rgb="FF0000FF"/>
        <rFont val="Arial"/>
        <family val="2"/>
      </rPr>
      <t>To-20)/8</t>
    </r>
    <r>
      <rPr>
        <sz val="12"/>
        <color rgb="FF0000FF"/>
        <rFont val="Arial"/>
        <family val="2"/>
      </rPr>
      <t>×2</t>
    </r>
    <r>
      <rPr>
        <vertAlign val="superscript"/>
        <sz val="12"/>
        <color rgb="FF0000FF"/>
        <rFont val="Arial"/>
        <family val="2"/>
      </rPr>
      <t>(20-</t>
    </r>
    <r>
      <rPr>
        <vertAlign val="superscript"/>
        <sz val="12"/>
        <color rgb="FF0000FF"/>
        <rFont val="宋体"/>
        <family val="3"/>
        <charset val="134"/>
      </rPr>
      <t>△</t>
    </r>
    <r>
      <rPr>
        <vertAlign val="superscript"/>
        <sz val="12"/>
        <color rgb="FF0000FF"/>
        <rFont val="Arial"/>
        <family val="2"/>
      </rPr>
      <t>Tx)/5</t>
    </r>
    <r>
      <rPr>
        <sz val="12"/>
        <color rgb="FF0000FF"/>
        <rFont val="Arial"/>
        <family val="2"/>
      </rPr>
      <t>×(Vo/Vx)</t>
    </r>
    <r>
      <rPr>
        <vertAlign val="superscript"/>
        <sz val="12"/>
        <color rgb="FF0000FF"/>
        <rFont val="Arial"/>
        <family val="2"/>
      </rPr>
      <t>4.4</t>
    </r>
  </si>
  <si>
    <t>公式参数说明 Formula Parameter Discription</t>
  </si>
  <si>
    <r>
      <rPr>
        <b/>
        <sz val="11"/>
        <rFont val="Arial"/>
        <family val="2"/>
      </rPr>
      <t>Lx</t>
    </r>
    <r>
      <rPr>
        <sz val="11"/>
        <rFont val="Arial"/>
        <family val="2"/>
      </rPr>
      <t>=</t>
    </r>
    <r>
      <rPr>
        <sz val="11"/>
        <rFont val="宋体"/>
        <family val="3"/>
        <charset val="134"/>
      </rPr>
      <t>计算公式得出的寿命值（小时）</t>
    </r>
    <r>
      <rPr>
        <sz val="11"/>
        <rFont val="Arial"/>
        <family val="2"/>
      </rPr>
      <t xml:space="preserve"> Expected life time(hours) of  the capacitor</t>
    </r>
  </si>
  <si>
    <r>
      <rPr>
        <b/>
        <sz val="11"/>
        <rFont val="Arial"/>
        <family val="2"/>
      </rPr>
      <t>Lo</t>
    </r>
    <r>
      <rPr>
        <sz val="11"/>
        <rFont val="Arial"/>
        <family val="2"/>
      </rPr>
      <t>=</t>
    </r>
    <r>
      <rPr>
        <sz val="11"/>
        <rFont val="宋体"/>
        <family val="3"/>
        <charset val="134"/>
      </rPr>
      <t>保证寿命值</t>
    </r>
    <r>
      <rPr>
        <sz val="11"/>
        <rFont val="Arial"/>
        <family val="2"/>
      </rPr>
      <t xml:space="preserve"> Rated life time(hours) of the capacitor</t>
    </r>
  </si>
  <si>
    <r>
      <rPr>
        <b/>
        <sz val="11"/>
        <rFont val="Arial"/>
        <family val="2"/>
      </rPr>
      <t>To</t>
    </r>
    <r>
      <rPr>
        <sz val="11"/>
        <rFont val="Arial"/>
        <family val="2"/>
      </rPr>
      <t>=</t>
    </r>
    <r>
      <rPr>
        <sz val="11"/>
        <rFont val="宋体"/>
        <family val="3"/>
        <charset val="134"/>
      </rPr>
      <t>最高额定工作温度</t>
    </r>
    <r>
      <rPr>
        <sz val="11"/>
        <rFont val="Arial"/>
        <family val="2"/>
      </rPr>
      <t>Rated operating temperature  (85</t>
    </r>
    <r>
      <rPr>
        <sz val="11"/>
        <rFont val="宋体"/>
        <family val="3"/>
        <charset val="134"/>
      </rPr>
      <t>℃</t>
    </r>
    <r>
      <rPr>
        <sz val="11"/>
        <rFont val="Arial"/>
        <family val="2"/>
      </rPr>
      <t>,105</t>
    </r>
    <r>
      <rPr>
        <sz val="11"/>
        <rFont val="宋体"/>
        <family val="3"/>
        <charset val="134"/>
      </rPr>
      <t>℃</t>
    </r>
    <r>
      <rPr>
        <sz val="11"/>
        <rFont val="Arial"/>
        <family val="2"/>
      </rPr>
      <t>,125</t>
    </r>
    <r>
      <rPr>
        <sz val="11"/>
        <rFont val="宋体"/>
        <family val="3"/>
        <charset val="134"/>
      </rPr>
      <t>℃</t>
    </r>
    <r>
      <rPr>
        <sz val="11"/>
        <rFont val="Arial"/>
        <family val="2"/>
      </rPr>
      <t>)</t>
    </r>
  </si>
  <si>
    <r>
      <rPr>
        <b/>
        <sz val="11"/>
        <rFont val="Arial"/>
        <family val="2"/>
      </rPr>
      <t>Tx</t>
    </r>
    <r>
      <rPr>
        <sz val="11"/>
        <rFont val="Arial"/>
        <family val="2"/>
      </rPr>
      <t>=</t>
    </r>
    <r>
      <rPr>
        <sz val="11"/>
        <rFont val="宋体"/>
        <family val="3"/>
        <charset val="134"/>
      </rPr>
      <t>实际环境温度，即装置内的电容器实际环境温度（非装置的环境温度，而是装置内电容器的温度</t>
    </r>
    <r>
      <rPr>
        <sz val="11"/>
        <rFont val="Arial"/>
        <family val="2"/>
      </rPr>
      <t>,</t>
    </r>
    <r>
      <rPr>
        <sz val="11"/>
        <rFont val="宋体"/>
        <family val="3"/>
        <charset val="134"/>
      </rPr>
      <t>，详见备注</t>
    </r>
    <r>
      <rPr>
        <sz val="11"/>
        <rFont val="Arial"/>
        <family val="2"/>
      </rPr>
      <t>2)</t>
    </r>
  </si>
  <si>
    <t>Actual ambient temperature of the capacitor within device(this is not the environment temperature of the device,but the environment temperature of the capacitor that has been placed within the device, details as note 2)</t>
  </si>
  <si>
    <r>
      <rPr>
        <b/>
        <sz val="11"/>
        <rFont val="宋体"/>
        <family val="3"/>
        <charset val="134"/>
      </rPr>
      <t>△</t>
    </r>
    <r>
      <rPr>
        <b/>
        <sz val="11"/>
        <rFont val="Arial"/>
        <family val="2"/>
      </rPr>
      <t>To</t>
    </r>
    <r>
      <rPr>
        <sz val="11"/>
        <rFont val="Arial"/>
        <family val="2"/>
      </rPr>
      <t>=</t>
    </r>
    <r>
      <rPr>
        <sz val="11"/>
        <rFont val="宋体"/>
        <family val="3"/>
        <charset val="134"/>
      </rPr>
      <t>允许中心温升</t>
    </r>
    <r>
      <rPr>
        <sz val="11"/>
        <rFont val="Arial"/>
        <family val="2"/>
      </rPr>
      <t>,</t>
    </r>
    <r>
      <rPr>
        <sz val="11"/>
        <rFont val="宋体"/>
        <family val="3"/>
        <charset val="134"/>
      </rPr>
      <t>即纹波电流升到额定值时测得的电容器芯子温升</t>
    </r>
    <r>
      <rPr>
        <sz val="11"/>
        <rFont val="Arial"/>
        <family val="2"/>
      </rPr>
      <t xml:space="preserve"> Rise in core temperature of the capacitor due to rated ripple current.</t>
    </r>
  </si>
  <si>
    <t>Type</t>
  </si>
  <si>
    <t>Radial</t>
  </si>
  <si>
    <r>
      <rPr>
        <sz val="10"/>
        <rFont val="Arial"/>
        <family val="2"/>
      </rPr>
      <t>85</t>
    </r>
    <r>
      <rPr>
        <sz val="10"/>
        <rFont val="宋体"/>
        <family val="3"/>
        <charset val="134"/>
      </rPr>
      <t>℃</t>
    </r>
  </si>
  <si>
    <r>
      <rPr>
        <sz val="10"/>
        <rFont val="Arial"/>
        <family val="2"/>
      </rPr>
      <t>105</t>
    </r>
    <r>
      <rPr>
        <sz val="10"/>
        <rFont val="宋体"/>
        <family val="3"/>
        <charset val="134"/>
      </rPr>
      <t>℃</t>
    </r>
  </si>
  <si>
    <r>
      <rPr>
        <sz val="10"/>
        <rFont val="Arial"/>
        <family val="2"/>
      </rPr>
      <t>125</t>
    </r>
    <r>
      <rPr>
        <sz val="10"/>
        <rFont val="宋体"/>
        <family val="3"/>
        <charset val="134"/>
      </rPr>
      <t>℃</t>
    </r>
  </si>
  <si>
    <r>
      <rPr>
        <b/>
        <sz val="11"/>
        <rFont val="宋体"/>
        <family val="3"/>
        <charset val="134"/>
      </rPr>
      <t>△</t>
    </r>
    <r>
      <rPr>
        <b/>
        <sz val="11"/>
        <rFont val="Arial"/>
        <family val="2"/>
      </rPr>
      <t>Tx</t>
    </r>
    <r>
      <rPr>
        <sz val="11"/>
        <rFont val="Arial"/>
        <family val="2"/>
      </rPr>
      <t>=</t>
    </r>
    <r>
      <rPr>
        <sz val="11"/>
        <rFont val="宋体"/>
        <family val="3"/>
        <charset val="134"/>
      </rPr>
      <t>实际中心温升</t>
    </r>
    <r>
      <rPr>
        <sz val="11"/>
        <rFont val="Arial"/>
        <family val="2"/>
      </rPr>
      <t>,</t>
    </r>
    <r>
      <rPr>
        <sz val="11"/>
        <rFont val="宋体"/>
        <family val="3"/>
        <charset val="134"/>
      </rPr>
      <t>即在整机工作条件下，施加纹波电流而引起的电容器芯子温升。</t>
    </r>
  </si>
  <si>
    <t>Actual rise in the core temperature of the capacitor  due to actual ripple current at device operating conditions.</t>
  </si>
  <si>
    <r>
      <rPr>
        <sz val="11"/>
        <rFont val="宋体"/>
        <family val="3"/>
        <charset val="134"/>
      </rPr>
      <t>已知电容表面温度</t>
    </r>
    <r>
      <rPr>
        <sz val="11"/>
        <rFont val="Arial"/>
        <family val="2"/>
      </rPr>
      <t>Ts</t>
    </r>
    <r>
      <rPr>
        <sz val="11"/>
        <rFont val="宋体"/>
        <family val="3"/>
        <charset val="134"/>
      </rPr>
      <t>时，请用下面的公式计算△</t>
    </r>
    <r>
      <rPr>
        <sz val="11"/>
        <rFont val="Arial"/>
        <family val="2"/>
      </rPr>
      <t xml:space="preserve">Tx.  To calculate the </t>
    </r>
    <r>
      <rPr>
        <sz val="11"/>
        <rFont val="宋体"/>
        <family val="3"/>
        <charset val="134"/>
      </rPr>
      <t>△</t>
    </r>
    <r>
      <rPr>
        <sz val="11"/>
        <rFont val="Arial"/>
        <family val="2"/>
      </rPr>
      <t>TX from the surface temperature of the capacitor,refer to the formula below.</t>
    </r>
  </si>
  <si>
    <r>
      <rPr>
        <sz val="11"/>
        <rFont val="宋体"/>
        <family val="3"/>
        <charset val="134"/>
      </rPr>
      <t>即</t>
    </r>
    <r>
      <rPr>
        <sz val="11"/>
        <rFont val="Arial"/>
        <family val="2"/>
      </rPr>
      <t>:</t>
    </r>
    <r>
      <rPr>
        <sz val="11"/>
        <rFont val="宋体"/>
        <family val="3"/>
        <charset val="134"/>
      </rPr>
      <t>当已知</t>
    </r>
    <r>
      <rPr>
        <sz val="11"/>
        <rFont val="Arial"/>
        <family val="2"/>
      </rPr>
      <t>"Ts"</t>
    </r>
    <r>
      <rPr>
        <sz val="11"/>
        <rFont val="宋体"/>
        <family val="3"/>
        <charset val="134"/>
      </rPr>
      <t>和</t>
    </r>
    <r>
      <rPr>
        <sz val="11"/>
        <rFont val="Arial"/>
        <family val="2"/>
      </rPr>
      <t>"Tx"</t>
    </r>
    <r>
      <rPr>
        <sz val="11"/>
        <rFont val="宋体"/>
        <family val="3"/>
        <charset val="134"/>
      </rPr>
      <t>时可用下面公式计算出△</t>
    </r>
    <r>
      <rPr>
        <sz val="11"/>
        <rFont val="Arial"/>
        <family val="2"/>
      </rPr>
      <t>Tx.When  "Ts" and "Tx" is  known ,refer to the table below</t>
    </r>
  </si>
  <si>
    <r>
      <rPr>
        <b/>
        <sz val="11"/>
        <rFont val="宋体"/>
        <family val="3"/>
        <charset val="134"/>
      </rPr>
      <t>△</t>
    </r>
    <r>
      <rPr>
        <b/>
        <sz val="11"/>
        <rFont val="Arial"/>
        <family val="2"/>
      </rPr>
      <t>Tx=(Ts-Tx)×Kc=Tc-Tx</t>
    </r>
  </si>
  <si>
    <r>
      <rPr>
        <sz val="11"/>
        <rFont val="Arial"/>
        <family val="2"/>
      </rPr>
      <t xml:space="preserve">       Where: </t>
    </r>
    <r>
      <rPr>
        <b/>
        <sz val="11"/>
        <rFont val="Arial"/>
        <family val="2"/>
      </rPr>
      <t>Ts</t>
    </r>
    <r>
      <rPr>
        <sz val="11"/>
        <rFont val="Arial"/>
        <family val="2"/>
      </rPr>
      <t xml:space="preserve"> = </t>
    </r>
    <r>
      <rPr>
        <sz val="11"/>
        <rFont val="宋体"/>
        <family val="3"/>
        <charset val="134"/>
      </rPr>
      <t>铝壳的表面温度</t>
    </r>
    <r>
      <rPr>
        <sz val="11"/>
        <rFont val="Arial"/>
        <family val="2"/>
      </rPr>
      <t>Surface temperature of the aluminum case</t>
    </r>
  </si>
  <si>
    <r>
      <rPr>
        <sz val="11"/>
        <rFont val="Arial"/>
        <family val="2"/>
      </rPr>
      <t xml:space="preserve">                     </t>
    </r>
    <r>
      <rPr>
        <b/>
        <sz val="11"/>
        <rFont val="Arial"/>
        <family val="2"/>
      </rPr>
      <t>Tc</t>
    </r>
    <r>
      <rPr>
        <sz val="11"/>
        <rFont val="Arial"/>
        <family val="2"/>
      </rPr>
      <t xml:space="preserve"> = </t>
    </r>
    <r>
      <rPr>
        <sz val="11"/>
        <rFont val="宋体"/>
        <family val="3"/>
        <charset val="134"/>
      </rPr>
      <t>电容器的中心温度</t>
    </r>
    <r>
      <rPr>
        <sz val="11"/>
        <rFont val="Arial"/>
        <family val="2"/>
      </rPr>
      <t>Core temperature of the capacitor</t>
    </r>
  </si>
  <si>
    <r>
      <rPr>
        <sz val="11"/>
        <rFont val="Arial"/>
        <family val="2"/>
      </rPr>
      <t xml:space="preserve">                 </t>
    </r>
    <r>
      <rPr>
        <b/>
        <sz val="11"/>
        <rFont val="Arial"/>
        <family val="2"/>
      </rPr>
      <t xml:space="preserve">    Tx </t>
    </r>
    <r>
      <rPr>
        <sz val="11"/>
        <rFont val="Arial"/>
        <family val="2"/>
      </rPr>
      <t xml:space="preserve">= </t>
    </r>
    <r>
      <rPr>
        <sz val="11"/>
        <rFont val="宋体"/>
        <family val="3"/>
        <charset val="134"/>
      </rPr>
      <t>电容器的实际环境温度</t>
    </r>
    <r>
      <rPr>
        <sz val="11"/>
        <rFont val="Arial"/>
        <family val="2"/>
      </rPr>
      <t>Actual ambient temperature of the capacitor</t>
    </r>
  </si>
  <si>
    <r>
      <rPr>
        <b/>
        <sz val="11"/>
        <rFont val="Arial"/>
        <family val="2"/>
      </rPr>
      <t xml:space="preserve"> Kc = </t>
    </r>
    <r>
      <rPr>
        <b/>
        <sz val="11"/>
        <rFont val="宋体"/>
        <family val="3"/>
        <charset val="134"/>
      </rPr>
      <t>△</t>
    </r>
    <r>
      <rPr>
        <b/>
        <sz val="11"/>
        <rFont val="Arial"/>
        <family val="2"/>
      </rPr>
      <t>Tx</t>
    </r>
    <r>
      <rPr>
        <b/>
        <sz val="11"/>
        <rFont val="宋体"/>
        <family val="3"/>
        <charset val="134"/>
      </rPr>
      <t>与</t>
    </r>
    <r>
      <rPr>
        <b/>
        <sz val="11"/>
        <rFont val="Arial"/>
        <family val="2"/>
      </rPr>
      <t xml:space="preserve"> (Ts-Tx)</t>
    </r>
    <r>
      <rPr>
        <b/>
        <sz val="11"/>
        <rFont val="宋体"/>
        <family val="3"/>
        <charset val="134"/>
      </rPr>
      <t>的比值，请参考下表</t>
    </r>
    <r>
      <rPr>
        <b/>
        <sz val="11"/>
        <rFont val="Arial"/>
        <family val="2"/>
      </rPr>
      <t xml:space="preserve">The ratio of </t>
    </r>
    <r>
      <rPr>
        <b/>
        <sz val="11"/>
        <rFont val="宋体"/>
        <family val="3"/>
        <charset val="134"/>
      </rPr>
      <t>△</t>
    </r>
    <r>
      <rPr>
        <b/>
        <sz val="11"/>
        <rFont val="Arial"/>
        <family val="2"/>
      </rPr>
      <t>Tx to (Ts-Tx),refer to the table below</t>
    </r>
  </si>
  <si>
    <t>ΦD (mm)</t>
  </si>
  <si>
    <t>&lt; Φ5</t>
  </si>
  <si>
    <t>Φ5-Φ8</t>
  </si>
  <si>
    <r>
      <rPr>
        <sz val="10"/>
        <rFont val="Arial"/>
        <family val="2"/>
      </rPr>
      <t>Φ10</t>
    </r>
    <r>
      <rPr>
        <sz val="10"/>
        <rFont val="宋体"/>
        <family val="3"/>
        <charset val="134"/>
      </rPr>
      <t>　</t>
    </r>
  </si>
  <si>
    <r>
      <rPr>
        <sz val="10"/>
        <rFont val="Arial"/>
        <family val="2"/>
      </rPr>
      <t>Φ12.5/Φ13</t>
    </r>
    <r>
      <rPr>
        <sz val="10"/>
        <rFont val="宋体"/>
        <family val="3"/>
        <charset val="134"/>
      </rPr>
      <t>　　</t>
    </r>
  </si>
  <si>
    <r>
      <rPr>
        <sz val="10"/>
        <rFont val="Arial"/>
        <family val="2"/>
      </rPr>
      <t xml:space="preserve"> Φ16</t>
    </r>
    <r>
      <rPr>
        <sz val="10"/>
        <rFont val="宋体"/>
        <family val="3"/>
        <charset val="134"/>
      </rPr>
      <t>　　</t>
    </r>
  </si>
  <si>
    <r>
      <rPr>
        <sz val="10"/>
        <rFont val="Arial"/>
        <family val="2"/>
      </rPr>
      <t>Φ18</t>
    </r>
    <r>
      <rPr>
        <sz val="10"/>
        <rFont val="宋体"/>
        <family val="3"/>
        <charset val="134"/>
      </rPr>
      <t>　　</t>
    </r>
  </si>
  <si>
    <r>
      <rPr>
        <sz val="10"/>
        <rFont val="Arial"/>
        <family val="2"/>
      </rPr>
      <t>Φ22</t>
    </r>
    <r>
      <rPr>
        <sz val="10"/>
        <rFont val="宋体"/>
        <family val="3"/>
        <charset val="134"/>
      </rPr>
      <t>　　</t>
    </r>
  </si>
  <si>
    <r>
      <rPr>
        <sz val="10"/>
        <rFont val="Arial"/>
        <family val="2"/>
      </rPr>
      <t>Φ25</t>
    </r>
    <r>
      <rPr>
        <sz val="10"/>
        <rFont val="宋体"/>
        <family val="3"/>
        <charset val="134"/>
      </rPr>
      <t>　</t>
    </r>
  </si>
  <si>
    <r>
      <rPr>
        <sz val="10"/>
        <rFont val="Arial"/>
        <family val="2"/>
      </rPr>
      <t>Φ30</t>
    </r>
    <r>
      <rPr>
        <sz val="10"/>
        <rFont val="宋体"/>
        <family val="3"/>
        <charset val="134"/>
      </rPr>
      <t>　</t>
    </r>
  </si>
  <si>
    <t>Φ35</t>
  </si>
  <si>
    <t>Φ40</t>
  </si>
  <si>
    <t>Φ50</t>
  </si>
  <si>
    <t>Φ63</t>
  </si>
  <si>
    <t>Φ76</t>
  </si>
  <si>
    <t>Φ89</t>
  </si>
  <si>
    <t>Φ100</t>
  </si>
  <si>
    <t>Kc</t>
  </si>
  <si>
    <r>
      <rPr>
        <sz val="11"/>
        <rFont val="宋体"/>
        <family val="3"/>
        <charset val="134"/>
      </rPr>
      <t>已知实际纹波电流</t>
    </r>
    <r>
      <rPr>
        <sz val="11"/>
        <rFont val="Arial"/>
        <family val="2"/>
      </rPr>
      <t>Ix</t>
    </r>
    <r>
      <rPr>
        <sz val="11"/>
        <rFont val="宋体"/>
        <family val="3"/>
        <charset val="134"/>
      </rPr>
      <t>时，请用下面的公式计算出△</t>
    </r>
    <r>
      <rPr>
        <sz val="11"/>
        <rFont val="Arial"/>
        <family val="2"/>
      </rPr>
      <t xml:space="preserve">Tx. </t>
    </r>
    <r>
      <rPr>
        <sz val="11"/>
        <rFont val="宋体"/>
        <family val="3"/>
        <charset val="134"/>
      </rPr>
      <t>即:当已知实际纹波电流"Ix"时,△Tx可用下面计算公式.</t>
    </r>
  </si>
  <si>
    <r>
      <rPr>
        <sz val="11"/>
        <rFont val="Arial"/>
        <family val="2"/>
      </rPr>
      <t xml:space="preserve">To calculate the </t>
    </r>
    <r>
      <rPr>
        <sz val="11"/>
        <rFont val="宋体"/>
        <family val="3"/>
        <charset val="134"/>
      </rPr>
      <t>△</t>
    </r>
    <r>
      <rPr>
        <sz val="11"/>
        <rFont val="Arial"/>
        <family val="2"/>
      </rPr>
      <t xml:space="preserve">Tx from the actual rms ripple of the capacitor,refer to the table below.When  "Ix" is known,use the following equation to estimate </t>
    </r>
    <r>
      <rPr>
        <sz val="11"/>
        <rFont val="宋体"/>
        <family val="3"/>
        <charset val="134"/>
      </rPr>
      <t>△</t>
    </r>
    <r>
      <rPr>
        <sz val="11"/>
        <rFont val="Arial"/>
        <family val="2"/>
      </rPr>
      <t>Tx</t>
    </r>
  </si>
  <si>
    <r>
      <rPr>
        <b/>
        <sz val="11"/>
        <rFont val="宋体"/>
        <family val="3"/>
        <charset val="134"/>
      </rPr>
      <t>△</t>
    </r>
    <r>
      <rPr>
        <b/>
        <sz val="11"/>
        <rFont val="Arial"/>
        <family val="2"/>
      </rPr>
      <t>Tx=</t>
    </r>
    <r>
      <rPr>
        <b/>
        <sz val="11"/>
        <rFont val="宋体"/>
        <family val="3"/>
        <charset val="134"/>
      </rPr>
      <t>△</t>
    </r>
    <r>
      <rPr>
        <b/>
        <sz val="11"/>
        <rFont val="Arial"/>
        <family val="2"/>
      </rPr>
      <t>To×(Ix/Io)</t>
    </r>
    <r>
      <rPr>
        <b/>
        <vertAlign val="superscript"/>
        <sz val="11"/>
        <rFont val="Arial"/>
        <family val="2"/>
      </rPr>
      <t>2</t>
    </r>
  </si>
  <si>
    <t xml:space="preserve"> Where:</t>
  </si>
  <si>
    <r>
      <rPr>
        <b/>
        <sz val="11"/>
        <rFont val="Arial"/>
        <family val="2"/>
      </rPr>
      <t>Io</t>
    </r>
    <r>
      <rPr>
        <sz val="11"/>
        <rFont val="Arial"/>
        <family val="2"/>
      </rPr>
      <t>=</t>
    </r>
    <r>
      <rPr>
        <sz val="11"/>
        <rFont val="宋体"/>
        <family val="3"/>
        <charset val="134"/>
      </rPr>
      <t>额定纹波电流</t>
    </r>
    <r>
      <rPr>
        <sz val="11"/>
        <rFont val="Arial"/>
        <family val="2"/>
      </rPr>
      <t>rated rms ripple</t>
    </r>
  </si>
  <si>
    <r>
      <rPr>
        <b/>
        <sz val="11"/>
        <rFont val="Arial"/>
        <family val="2"/>
      </rPr>
      <t>Ix</t>
    </r>
    <r>
      <rPr>
        <sz val="11"/>
        <rFont val="Arial"/>
        <family val="2"/>
      </rPr>
      <t>=</t>
    </r>
    <r>
      <rPr>
        <sz val="11"/>
        <rFont val="宋体"/>
        <family val="3"/>
        <charset val="134"/>
      </rPr>
      <t>实际纹波电流</t>
    </r>
    <r>
      <rPr>
        <sz val="11"/>
        <rFont val="Arial"/>
        <family val="2"/>
      </rPr>
      <t>Actual rms ripple</t>
    </r>
  </si>
  <si>
    <r>
      <rPr>
        <sz val="11"/>
        <rFont val="Arial"/>
        <family val="2"/>
      </rPr>
      <t>NOTE</t>
    </r>
    <r>
      <rPr>
        <sz val="11"/>
        <rFont val="宋体"/>
        <family val="3"/>
        <charset val="134"/>
      </rPr>
      <t>：1.实际纹波电流和额定纹波电流需用产品目录提供的频率系数转换成相同频率。</t>
    </r>
  </si>
  <si>
    <t xml:space="preserve">               The actual and rated rms ripple current shall be equaled in frequency by using frequency multipliers prescribed for each product series in the catalog.</t>
  </si>
  <si>
    <r>
      <rPr>
        <sz val="11"/>
        <rFont val="Arial"/>
        <family val="2"/>
      </rPr>
      <t xml:space="preserve">            2.</t>
    </r>
    <r>
      <rPr>
        <sz val="11"/>
        <rFont val="SimSun"/>
        <charset val="134"/>
      </rPr>
      <t>如果△Tx不超过最大极限值，实际纹波电流可能超过使用温度因子的电流有效值；</t>
    </r>
    <r>
      <rPr>
        <sz val="11"/>
        <rFont val="Arial"/>
        <family val="2"/>
      </rPr>
      <t xml:space="preserve"> </t>
    </r>
  </si>
  <si>
    <r>
      <rPr>
        <sz val="11"/>
        <rFont val="Arial"/>
        <family val="2"/>
      </rPr>
      <t xml:space="preserve">               Actual rms ripple current may exceed the value using the temperature coeffient if the </t>
    </r>
    <r>
      <rPr>
        <sz val="11"/>
        <rFont val="宋体"/>
        <family val="3"/>
        <charset val="134"/>
      </rPr>
      <t>△</t>
    </r>
    <r>
      <rPr>
        <sz val="11"/>
        <rFont val="Arial"/>
        <family val="2"/>
      </rPr>
      <t>Tx does not exceed the maximum limit.</t>
    </r>
  </si>
  <si>
    <r>
      <rPr>
        <sz val="11"/>
        <rFont val="宋体"/>
        <family val="3"/>
        <charset val="134"/>
      </rPr>
      <t>中心温升△</t>
    </r>
    <r>
      <rPr>
        <sz val="11"/>
        <rFont val="Arial"/>
        <family val="2"/>
      </rPr>
      <t>Tx</t>
    </r>
    <r>
      <rPr>
        <sz val="11"/>
        <rFont val="宋体"/>
        <family val="3"/>
        <charset val="134"/>
      </rPr>
      <t>最大极限值</t>
    </r>
    <r>
      <rPr>
        <sz val="11"/>
        <rFont val="Arial"/>
        <family val="2"/>
      </rPr>
      <t xml:space="preserve">Guide Limits of Maximum </t>
    </r>
    <r>
      <rPr>
        <sz val="11"/>
        <rFont val="宋体"/>
        <family val="3"/>
        <charset val="134"/>
      </rPr>
      <t>△</t>
    </r>
    <r>
      <rPr>
        <sz val="11"/>
        <rFont val="Arial"/>
        <family val="2"/>
      </rPr>
      <t>Tx</t>
    </r>
  </si>
  <si>
    <r>
      <rPr>
        <sz val="11"/>
        <rFont val="Arial"/>
        <family val="2"/>
      </rPr>
      <t>125</t>
    </r>
    <r>
      <rPr>
        <sz val="11"/>
        <rFont val="宋体"/>
        <family val="3"/>
        <charset val="134"/>
      </rPr>
      <t>℃</t>
    </r>
    <r>
      <rPr>
        <sz val="11"/>
        <rFont val="Arial"/>
        <family val="2"/>
      </rPr>
      <t xml:space="preserve"> max.capacitors</t>
    </r>
  </si>
  <si>
    <r>
      <rPr>
        <sz val="11"/>
        <rFont val="宋体"/>
        <family val="3"/>
        <charset val="134"/>
      </rPr>
      <t xml:space="preserve">电容器环境温度 </t>
    </r>
    <r>
      <rPr>
        <sz val="11"/>
        <rFont val="Arial"/>
        <family val="2"/>
      </rPr>
      <t>Capacitor ambient temperature</t>
    </r>
  </si>
  <si>
    <r>
      <rPr>
        <sz val="11"/>
        <rFont val="Arial"/>
        <family val="2"/>
      </rPr>
      <t>85</t>
    </r>
    <r>
      <rPr>
        <sz val="11"/>
        <rFont val="宋体"/>
        <family val="3"/>
        <charset val="134"/>
      </rPr>
      <t>℃以下</t>
    </r>
  </si>
  <si>
    <r>
      <rPr>
        <sz val="11"/>
        <rFont val="Arial"/>
        <family val="2"/>
      </rPr>
      <t>95</t>
    </r>
    <r>
      <rPr>
        <sz val="11"/>
        <rFont val="宋体"/>
        <family val="3"/>
        <charset val="134"/>
      </rPr>
      <t>℃</t>
    </r>
  </si>
  <si>
    <r>
      <rPr>
        <sz val="11"/>
        <rFont val="Arial"/>
        <family val="2"/>
      </rPr>
      <t>105</t>
    </r>
    <r>
      <rPr>
        <sz val="11"/>
        <rFont val="宋体"/>
        <family val="3"/>
        <charset val="134"/>
      </rPr>
      <t>℃</t>
    </r>
  </si>
  <si>
    <r>
      <rPr>
        <sz val="11"/>
        <rFont val="Arial"/>
        <family val="2"/>
      </rPr>
      <t>115</t>
    </r>
    <r>
      <rPr>
        <sz val="11"/>
        <rFont val="宋体"/>
        <family val="3"/>
        <charset val="134"/>
      </rPr>
      <t>℃</t>
    </r>
  </si>
  <si>
    <r>
      <rPr>
        <sz val="11"/>
        <rFont val="Arial"/>
        <family val="2"/>
      </rPr>
      <t>125</t>
    </r>
    <r>
      <rPr>
        <sz val="11"/>
        <rFont val="宋体"/>
        <family val="3"/>
        <charset val="134"/>
      </rPr>
      <t>℃</t>
    </r>
  </si>
  <si>
    <r>
      <rPr>
        <sz val="11"/>
        <rFont val="Arial"/>
        <family val="2"/>
      </rPr>
      <t xml:space="preserve"> </t>
    </r>
    <r>
      <rPr>
        <sz val="11"/>
        <rFont val="宋体"/>
        <family val="3"/>
        <charset val="134"/>
      </rPr>
      <t>实际中心温升△</t>
    </r>
    <r>
      <rPr>
        <sz val="11"/>
        <rFont val="Arial"/>
        <family val="2"/>
      </rPr>
      <t>Tx</t>
    </r>
    <r>
      <rPr>
        <sz val="11"/>
        <rFont val="宋体"/>
        <family val="3"/>
        <charset val="134"/>
      </rPr>
      <t>最大极限值</t>
    </r>
    <r>
      <rPr>
        <sz val="11"/>
        <rFont val="Arial"/>
        <family val="2"/>
      </rPr>
      <t xml:space="preserve"> Guide limit of max.</t>
    </r>
    <r>
      <rPr>
        <sz val="11"/>
        <rFont val="宋体"/>
        <family val="3"/>
        <charset val="134"/>
      </rPr>
      <t>△</t>
    </r>
    <r>
      <rPr>
        <sz val="11"/>
        <rFont val="Arial"/>
        <family val="2"/>
      </rPr>
      <t xml:space="preserve">Tx                           </t>
    </r>
  </si>
  <si>
    <r>
      <rPr>
        <sz val="11"/>
        <rFont val="Arial"/>
        <family val="2"/>
      </rPr>
      <t>22.5</t>
    </r>
    <r>
      <rPr>
        <sz val="11"/>
        <rFont val="宋体"/>
        <family val="3"/>
        <charset val="134"/>
      </rPr>
      <t>℃</t>
    </r>
  </si>
  <si>
    <r>
      <rPr>
        <sz val="11"/>
        <rFont val="Arial"/>
        <family val="2"/>
      </rPr>
      <t>17.5</t>
    </r>
    <r>
      <rPr>
        <sz val="11"/>
        <rFont val="宋体"/>
        <family val="3"/>
        <charset val="134"/>
      </rPr>
      <t>℃</t>
    </r>
  </si>
  <si>
    <r>
      <rPr>
        <sz val="11"/>
        <rFont val="Arial"/>
        <family val="2"/>
      </rPr>
      <t>12.5</t>
    </r>
    <r>
      <rPr>
        <sz val="11"/>
        <rFont val="宋体"/>
        <family val="3"/>
        <charset val="134"/>
      </rPr>
      <t>℃</t>
    </r>
  </si>
  <si>
    <r>
      <rPr>
        <sz val="11"/>
        <rFont val="Arial"/>
        <family val="2"/>
      </rPr>
      <t>8.8</t>
    </r>
    <r>
      <rPr>
        <sz val="11"/>
        <rFont val="宋体"/>
        <family val="3"/>
        <charset val="134"/>
      </rPr>
      <t>℃</t>
    </r>
  </si>
  <si>
    <r>
      <rPr>
        <sz val="11"/>
        <rFont val="Arial"/>
        <family val="2"/>
      </rPr>
      <t>5</t>
    </r>
    <r>
      <rPr>
        <sz val="11"/>
        <rFont val="宋体"/>
        <family val="3"/>
        <charset val="134"/>
      </rPr>
      <t>℃</t>
    </r>
  </si>
  <si>
    <r>
      <rPr>
        <sz val="11"/>
        <rFont val="Arial"/>
        <family val="2"/>
      </rPr>
      <t xml:space="preserve"> </t>
    </r>
    <r>
      <rPr>
        <sz val="11"/>
        <rFont val="宋体"/>
        <family val="3"/>
        <charset val="134"/>
      </rPr>
      <t>温度系数</t>
    </r>
    <r>
      <rPr>
        <sz val="11"/>
        <rFont val="Arial"/>
        <family val="2"/>
      </rPr>
      <t>(</t>
    </r>
    <r>
      <rPr>
        <sz val="11"/>
        <rFont val="宋体"/>
        <family val="3"/>
        <charset val="134"/>
      </rPr>
      <t>实际纹波值</t>
    </r>
    <r>
      <rPr>
        <sz val="11"/>
        <rFont val="Arial"/>
        <family val="2"/>
      </rPr>
      <t>/</t>
    </r>
    <r>
      <rPr>
        <sz val="11"/>
        <rFont val="宋体"/>
        <family val="3"/>
        <charset val="134"/>
      </rPr>
      <t>额定最大纹波值</t>
    </r>
    <r>
      <rPr>
        <sz val="11"/>
        <rFont val="Arial"/>
        <family val="2"/>
      </rPr>
      <t xml:space="preserve">)
Temperature coefficient(Actualrmsripple / Ratedrmsmax. ripple)          </t>
    </r>
  </si>
  <si>
    <r>
      <rPr>
        <sz val="11"/>
        <rFont val="Arial"/>
        <family val="2"/>
      </rPr>
      <t>105</t>
    </r>
    <r>
      <rPr>
        <sz val="11"/>
        <rFont val="宋体"/>
        <family val="3"/>
        <charset val="134"/>
      </rPr>
      <t>℃</t>
    </r>
    <r>
      <rPr>
        <sz val="11"/>
        <rFont val="Arial"/>
        <family val="2"/>
      </rPr>
      <t xml:space="preserve"> max.capacitors</t>
    </r>
  </si>
  <si>
    <r>
      <rPr>
        <sz val="11"/>
        <rFont val="Arial"/>
        <family val="2"/>
      </rPr>
      <t>55</t>
    </r>
    <r>
      <rPr>
        <sz val="11"/>
        <rFont val="宋体"/>
        <family val="3"/>
        <charset val="134"/>
      </rPr>
      <t>℃以下</t>
    </r>
  </si>
  <si>
    <r>
      <rPr>
        <sz val="11"/>
        <rFont val="Arial"/>
        <family val="2"/>
      </rPr>
      <t>65</t>
    </r>
    <r>
      <rPr>
        <sz val="11"/>
        <rFont val="宋体"/>
        <family val="3"/>
        <charset val="134"/>
      </rPr>
      <t>℃</t>
    </r>
  </si>
  <si>
    <r>
      <rPr>
        <sz val="11"/>
        <rFont val="Arial"/>
        <family val="2"/>
      </rPr>
      <t>75</t>
    </r>
    <r>
      <rPr>
        <sz val="11"/>
        <rFont val="宋体"/>
        <family val="3"/>
        <charset val="134"/>
      </rPr>
      <t>℃</t>
    </r>
  </si>
  <si>
    <r>
      <rPr>
        <sz val="11"/>
        <rFont val="Arial"/>
        <family val="2"/>
      </rPr>
      <t>85</t>
    </r>
    <r>
      <rPr>
        <sz val="11"/>
        <rFont val="宋体"/>
        <family val="3"/>
        <charset val="134"/>
      </rPr>
      <t>℃</t>
    </r>
  </si>
  <si>
    <r>
      <rPr>
        <sz val="11"/>
        <rFont val="Arial"/>
        <family val="2"/>
      </rPr>
      <t>30</t>
    </r>
    <r>
      <rPr>
        <sz val="11"/>
        <rFont val="宋体"/>
        <family val="3"/>
        <charset val="134"/>
      </rPr>
      <t>℃</t>
    </r>
  </si>
  <si>
    <r>
      <rPr>
        <sz val="11"/>
        <rFont val="Arial"/>
        <family val="2"/>
      </rPr>
      <t>25</t>
    </r>
    <r>
      <rPr>
        <sz val="11"/>
        <rFont val="宋体"/>
        <family val="3"/>
        <charset val="134"/>
      </rPr>
      <t>℃</t>
    </r>
  </si>
  <si>
    <r>
      <rPr>
        <sz val="11"/>
        <rFont val="Arial"/>
        <family val="2"/>
      </rPr>
      <t>20</t>
    </r>
    <r>
      <rPr>
        <sz val="11"/>
        <rFont val="宋体"/>
        <family val="3"/>
        <charset val="134"/>
      </rPr>
      <t>℃</t>
    </r>
  </si>
  <si>
    <r>
      <rPr>
        <sz val="11"/>
        <rFont val="Arial"/>
        <family val="2"/>
      </rPr>
      <t>15</t>
    </r>
    <r>
      <rPr>
        <sz val="11"/>
        <rFont val="宋体"/>
        <family val="3"/>
        <charset val="134"/>
      </rPr>
      <t>℃</t>
    </r>
  </si>
  <si>
    <r>
      <rPr>
        <sz val="11"/>
        <rFont val="Arial"/>
        <family val="2"/>
      </rPr>
      <t>10</t>
    </r>
    <r>
      <rPr>
        <sz val="11"/>
        <rFont val="宋体"/>
        <family val="3"/>
        <charset val="134"/>
      </rPr>
      <t>℃</t>
    </r>
  </si>
  <si>
    <r>
      <rPr>
        <sz val="11"/>
        <rFont val="Arial"/>
        <family val="2"/>
      </rPr>
      <t>85</t>
    </r>
    <r>
      <rPr>
        <sz val="11"/>
        <rFont val="宋体"/>
        <family val="3"/>
        <charset val="134"/>
      </rPr>
      <t>℃</t>
    </r>
    <r>
      <rPr>
        <sz val="11"/>
        <rFont val="Arial"/>
        <family val="2"/>
      </rPr>
      <t xml:space="preserve"> max.capacitors</t>
    </r>
  </si>
  <si>
    <r>
      <rPr>
        <sz val="11"/>
        <rFont val="Arial"/>
        <family val="2"/>
      </rPr>
      <t>65</t>
    </r>
    <r>
      <rPr>
        <sz val="11"/>
        <rFont val="宋体"/>
        <family val="3"/>
        <charset val="134"/>
      </rPr>
      <t>℃以下</t>
    </r>
  </si>
  <si>
    <r>
      <rPr>
        <b/>
        <sz val="11"/>
        <rFont val="Arial"/>
        <family val="2"/>
      </rPr>
      <t>(Vo/Vx)</t>
    </r>
    <r>
      <rPr>
        <b/>
        <vertAlign val="superscript"/>
        <sz val="11"/>
        <rFont val="Arial"/>
        <family val="2"/>
      </rPr>
      <t>4.4</t>
    </r>
  </si>
  <si>
    <r>
      <rPr>
        <sz val="11"/>
        <rFont val="Arial"/>
        <family val="2"/>
      </rPr>
      <t>Vo:</t>
    </r>
    <r>
      <rPr>
        <sz val="11"/>
        <rFont val="SimSun"/>
        <charset val="134"/>
      </rPr>
      <t>额定电压</t>
    </r>
    <r>
      <rPr>
        <sz val="11"/>
        <rFont val="Arial"/>
        <family val="2"/>
      </rPr>
      <t xml:space="preserve"> Rated Voltage</t>
    </r>
  </si>
  <si>
    <r>
      <rPr>
        <sz val="11"/>
        <rFont val="Arial"/>
        <family val="2"/>
      </rPr>
      <t>Vx:</t>
    </r>
    <r>
      <rPr>
        <sz val="11"/>
        <rFont val="SimSun"/>
        <charset val="134"/>
      </rPr>
      <t>实际输入电压</t>
    </r>
    <r>
      <rPr>
        <sz val="11"/>
        <rFont val="Arial"/>
        <family val="2"/>
      </rPr>
      <t>Actual Input Voltage(V),80%*Vo≤Vx≤Vo</t>
    </r>
  </si>
  <si>
    <r>
      <rPr>
        <sz val="11"/>
        <rFont val="SimSun"/>
        <charset val="134"/>
      </rPr>
      <t>注意</t>
    </r>
    <r>
      <rPr>
        <sz val="11"/>
        <rFont val="Arial"/>
        <family val="2"/>
      </rPr>
      <t xml:space="preserve">: </t>
    </r>
    <r>
      <rPr>
        <sz val="11"/>
        <rFont val="SimSun"/>
        <charset val="134"/>
      </rPr>
      <t>假如</t>
    </r>
    <r>
      <rPr>
        <sz val="11"/>
        <rFont val="Arial"/>
        <family val="2"/>
      </rPr>
      <t>Vo:400  Vx:300</t>
    </r>
    <r>
      <rPr>
        <sz val="11"/>
        <rFont val="SimSun"/>
        <charset val="134"/>
      </rPr>
      <t>，则</t>
    </r>
    <r>
      <rPr>
        <sz val="11"/>
        <rFont val="Arial"/>
        <family val="2"/>
      </rPr>
      <t xml:space="preserve">Vo/Vx </t>
    </r>
    <r>
      <rPr>
        <sz val="11"/>
        <rFont val="SimSun"/>
        <charset val="134"/>
      </rPr>
      <t>不能用</t>
    </r>
    <r>
      <rPr>
        <sz val="11"/>
        <rFont val="Arial"/>
        <family val="2"/>
      </rPr>
      <t xml:space="preserve"> 400/300</t>
    </r>
    <r>
      <rPr>
        <sz val="11"/>
        <rFont val="SimSun"/>
        <charset val="134"/>
      </rPr>
      <t>计算，必须使用</t>
    </r>
    <r>
      <rPr>
        <sz val="11"/>
        <rFont val="Arial"/>
        <family val="2"/>
      </rPr>
      <t>400/320(Vx=400 x 80%) ; Vx</t>
    </r>
    <r>
      <rPr>
        <sz val="11"/>
        <rFont val="SimSun"/>
        <charset val="134"/>
      </rPr>
      <t>≤</t>
    </r>
    <r>
      <rPr>
        <sz val="11"/>
        <rFont val="Arial"/>
        <family val="2"/>
      </rPr>
      <t>Vo</t>
    </r>
  </si>
  <si>
    <r>
      <rPr>
        <sz val="11"/>
        <rFont val="Arial"/>
        <family val="2"/>
      </rPr>
      <t>NOTE: If Vo=400 and Vx=300, Vo/Vx should not be 400/300, but be 400/320 (Vx=400 x 80%) ; Vx</t>
    </r>
    <r>
      <rPr>
        <sz val="11"/>
        <rFont val="宋体"/>
        <family val="3"/>
        <charset val="134"/>
      </rPr>
      <t>≤</t>
    </r>
    <r>
      <rPr>
        <sz val="11"/>
        <rFont val="Arial"/>
        <family val="2"/>
      </rPr>
      <t>Vo</t>
    </r>
  </si>
  <si>
    <t>备注Note:</t>
  </si>
  <si>
    <r>
      <rPr>
        <sz val="11"/>
        <rFont val="Arial"/>
        <family val="2"/>
      </rPr>
      <t>1.Lx</t>
    </r>
    <r>
      <rPr>
        <sz val="11"/>
        <rFont val="宋体"/>
        <family val="3"/>
        <charset val="134"/>
      </rPr>
      <t>的最大寿命值为</t>
    </r>
    <r>
      <rPr>
        <sz val="11"/>
        <rFont val="Arial"/>
        <family val="2"/>
      </rPr>
      <t>15</t>
    </r>
    <r>
      <rPr>
        <sz val="11"/>
        <rFont val="宋体"/>
        <family val="3"/>
        <charset val="134"/>
      </rPr>
      <t>年</t>
    </r>
    <r>
      <rPr>
        <sz val="11"/>
        <rFont val="Arial"/>
        <family val="2"/>
      </rPr>
      <t xml:space="preserve"> For the expected life time(Lx),the maximum lifetime is 15years .</t>
    </r>
  </si>
  <si>
    <r>
      <rPr>
        <sz val="11"/>
        <rFont val="Arial"/>
        <family val="2"/>
      </rPr>
      <t>2.</t>
    </r>
    <r>
      <rPr>
        <sz val="11"/>
        <rFont val="宋体"/>
        <family val="3"/>
        <charset val="134"/>
      </rPr>
      <t>环境温度</t>
    </r>
    <r>
      <rPr>
        <sz val="11"/>
        <rFont val="Arial"/>
        <family val="2"/>
      </rPr>
      <t>Tx</t>
    </r>
    <r>
      <rPr>
        <sz val="11"/>
        <rFont val="宋体"/>
        <family val="3"/>
        <charset val="134"/>
      </rPr>
      <t>不足</t>
    </r>
    <r>
      <rPr>
        <sz val="11"/>
        <rFont val="Arial"/>
        <family val="2"/>
      </rPr>
      <t>40</t>
    </r>
    <r>
      <rPr>
        <sz val="11"/>
        <rFont val="宋体"/>
        <family val="3"/>
        <charset val="134"/>
      </rPr>
      <t>℃时</t>
    </r>
    <r>
      <rPr>
        <sz val="11"/>
        <rFont val="Arial"/>
        <family val="2"/>
      </rPr>
      <t>,</t>
    </r>
    <r>
      <rPr>
        <sz val="11"/>
        <rFont val="宋体"/>
        <family val="3"/>
        <charset val="134"/>
      </rPr>
      <t>以</t>
    </r>
    <r>
      <rPr>
        <sz val="11"/>
        <rFont val="Arial"/>
        <family val="2"/>
      </rPr>
      <t>40</t>
    </r>
    <r>
      <rPr>
        <sz val="11"/>
        <rFont val="宋体"/>
        <family val="3"/>
        <charset val="134"/>
      </rPr>
      <t>℃为计算基准</t>
    </r>
    <r>
      <rPr>
        <sz val="11"/>
        <rFont val="Arial"/>
        <family val="2"/>
      </rPr>
      <t xml:space="preserve"> when the ambient temperature Tx less than 40</t>
    </r>
    <r>
      <rPr>
        <sz val="11"/>
        <rFont val="宋体"/>
        <family val="3"/>
        <charset val="134"/>
      </rPr>
      <t>℃</t>
    </r>
    <r>
      <rPr>
        <sz val="11"/>
        <rFont val="Arial"/>
        <family val="2"/>
      </rPr>
      <t xml:space="preserve"> and calculation with 40</t>
    </r>
    <r>
      <rPr>
        <sz val="11"/>
        <rFont val="宋体"/>
        <family val="3"/>
        <charset val="134"/>
      </rPr>
      <t>℃</t>
    </r>
  </si>
  <si>
    <r>
      <rPr>
        <sz val="11"/>
        <rFont val="Arial"/>
        <family val="2"/>
      </rPr>
      <t>3.</t>
    </r>
    <r>
      <rPr>
        <sz val="11"/>
        <rFont val="宋体"/>
        <family val="3"/>
        <charset val="134"/>
      </rPr>
      <t>实际纹波电流与最大额定纹波电流对照使用产品目录中每一系列的频率系数转换成相同频率</t>
    </r>
  </si>
  <si>
    <t>The actual and rated rms ripple current shall be equaled in frequency by using frequency multipliers prescribed for each product series in the catalog.</t>
  </si>
  <si>
    <r>
      <rPr>
        <sz val="11"/>
        <rFont val="Arial"/>
        <family val="2"/>
      </rPr>
      <t>4.</t>
    </r>
    <r>
      <rPr>
        <sz val="11"/>
        <rFont val="宋体"/>
        <family val="3"/>
        <charset val="134"/>
      </rPr>
      <t>怎样测得</t>
    </r>
    <r>
      <rPr>
        <sz val="11"/>
        <rFont val="Arial"/>
        <family val="2"/>
      </rPr>
      <t>Tx,Ts,Tc</t>
    </r>
    <r>
      <rPr>
        <sz val="11"/>
        <rFont val="宋体"/>
        <family val="3"/>
        <charset val="134"/>
      </rPr>
      <t>的温度</t>
    </r>
    <r>
      <rPr>
        <sz val="11"/>
        <rFont val="Arial"/>
        <family val="2"/>
      </rPr>
      <t>How to measure the temperatures of the Tx ,Ts and Tc</t>
    </r>
  </si>
  <si>
    <t>分别使用以下方法测量实际环境温度Tx、表面温度Ts和中心温度Tc。</t>
  </si>
  <si>
    <t>Measuring the actual ambient temperature (Tx) and surface temperature(Ts)shall follow the following ways respectively.</t>
  </si>
  <si>
    <r>
      <rPr>
        <b/>
        <sz val="11"/>
        <rFont val="Arial"/>
        <family val="2"/>
      </rPr>
      <t>Tx</t>
    </r>
    <r>
      <rPr>
        <sz val="11"/>
        <rFont val="Arial"/>
        <family val="2"/>
      </rPr>
      <t>(actual ambient temperature of capacitor)</t>
    </r>
  </si>
  <si>
    <r>
      <rPr>
        <sz val="11"/>
        <rFont val="宋体"/>
        <family val="3"/>
        <charset val="134"/>
      </rPr>
      <t>测量</t>
    </r>
    <r>
      <rPr>
        <sz val="11"/>
        <rFont val="Arial"/>
        <family val="2"/>
      </rPr>
      <t>Tx</t>
    </r>
    <r>
      <rPr>
        <sz val="11"/>
        <rFont val="宋体"/>
        <family val="3"/>
        <charset val="134"/>
      </rPr>
      <t>时，热电偶需放置在离铝壳表面</t>
    </r>
    <r>
      <rPr>
        <sz val="11"/>
        <rFont val="Arial"/>
        <family val="2"/>
      </rPr>
      <t>20-30</t>
    </r>
    <r>
      <rPr>
        <sz val="11"/>
        <rFont val="宋体"/>
        <family val="3"/>
        <charset val="134"/>
      </rPr>
      <t>毫米的地方，如果空间小于</t>
    </r>
    <r>
      <rPr>
        <sz val="11"/>
        <rFont val="Arial"/>
        <family val="2"/>
      </rPr>
      <t>20</t>
    </r>
    <r>
      <rPr>
        <sz val="11"/>
        <rFont val="宋体"/>
        <family val="3"/>
        <charset val="134"/>
      </rPr>
      <t>毫米，则测量距离保持最小</t>
    </r>
    <r>
      <rPr>
        <sz val="11"/>
        <rFont val="Arial"/>
        <family val="2"/>
      </rPr>
      <t>10</t>
    </r>
    <r>
      <rPr>
        <sz val="11"/>
        <rFont val="宋体"/>
        <family val="3"/>
        <charset val="134"/>
      </rPr>
      <t>毫米，如果有靠近热量或使得电容器上的部件产生电容器的温度不稳定，</t>
    </r>
  </si>
  <si>
    <r>
      <rPr>
        <sz val="11"/>
        <rFont val="宋体"/>
        <family val="3"/>
        <charset val="134"/>
      </rPr>
      <t>使用模拟电容进行测试。需选择</t>
    </r>
    <r>
      <rPr>
        <sz val="11"/>
        <rFont val="Arial"/>
        <family val="2"/>
      </rPr>
      <t>4</t>
    </r>
    <r>
      <rPr>
        <sz val="11"/>
        <rFont val="宋体"/>
        <family val="3"/>
        <charset val="134"/>
      </rPr>
      <t>个以上不同的地方进行测量，再取平均值。</t>
    </r>
  </si>
  <si>
    <t>The Tx should be measured at the place 20-30mm away from the surface of the aluminum case ,at least10mm if the space less than 20mm, and any part adjacent to the</t>
  </si>
  <si>
    <t xml:space="preserve">capacitor produces heat and  causes the temperature(Tx) to be inconstant with places around the capacitor,more than 4 places around the capacitor are preferable to be </t>
  </si>
  <si>
    <t>measured for temperature and then the average value of the temperatures shall be used as the temperature(Tx).</t>
  </si>
  <si>
    <r>
      <rPr>
        <b/>
        <sz val="11"/>
        <rFont val="Arial"/>
        <family val="2"/>
      </rPr>
      <t>Ts</t>
    </r>
    <r>
      <rPr>
        <sz val="11"/>
        <rFont val="Arial"/>
        <family val="2"/>
      </rPr>
      <t>(surface temperature of capacitor aluminum case)</t>
    </r>
  </si>
  <si>
    <r>
      <rPr>
        <sz val="11"/>
        <rFont val="宋体"/>
        <family val="3"/>
        <charset val="134"/>
      </rPr>
      <t>测量</t>
    </r>
    <r>
      <rPr>
        <sz val="11"/>
        <rFont val="Arial"/>
        <family val="2"/>
      </rPr>
      <t>Ts</t>
    </r>
    <r>
      <rPr>
        <sz val="11"/>
        <rFont val="宋体"/>
        <family val="3"/>
        <charset val="134"/>
      </rPr>
      <t>时，测量电容器的表面温度，需在电容器侧面的中间位置</t>
    </r>
    <r>
      <rPr>
        <sz val="11"/>
        <rFont val="Arial"/>
        <family val="2"/>
      </rPr>
      <t>(</t>
    </r>
    <r>
      <rPr>
        <sz val="11"/>
        <rFont val="宋体"/>
        <family val="3"/>
        <charset val="134"/>
      </rPr>
      <t>铝质部分</t>
    </r>
    <r>
      <rPr>
        <sz val="11"/>
        <rFont val="Arial"/>
        <family val="2"/>
      </rPr>
      <t>)</t>
    </r>
    <r>
      <rPr>
        <sz val="11"/>
        <rFont val="宋体"/>
        <family val="3"/>
        <charset val="134"/>
      </rPr>
      <t>进行，如果靠近电容器的部件产生热量并导致电容器表面温度不稳定，需要测量电容器表面4个点的</t>
    </r>
  </si>
  <si>
    <r>
      <rPr>
        <sz val="11"/>
        <rFont val="宋体"/>
        <family val="3"/>
        <charset val="134"/>
      </rPr>
      <t>温度，再取平均值，即：电容器表面温度（</t>
    </r>
    <r>
      <rPr>
        <sz val="11"/>
        <rFont val="Arial"/>
        <family val="2"/>
      </rPr>
      <t>Ts</t>
    </r>
    <r>
      <rPr>
        <sz val="11"/>
        <rFont val="宋体"/>
        <family val="3"/>
        <charset val="134"/>
      </rPr>
      <t>）。</t>
    </r>
  </si>
  <si>
    <t xml:space="preserve">The Ts shall be measured on the surface to the capacitor body,at the half-height of the body(aluminous part),if anypart adjacent to the capacitor produces heat and causes </t>
  </si>
  <si>
    <t xml:space="preserve">the temperature(Ts) to be inconstant with places around the capacitor,  more than 4 places around the capacitor are preferable to be measured for temperature and then the </t>
  </si>
  <si>
    <t>average value of the  temperatures shall be used as the temperature(Ts).</t>
  </si>
  <si>
    <r>
      <rPr>
        <b/>
        <sz val="11"/>
        <rFont val="Arial"/>
        <family val="2"/>
      </rPr>
      <t>Tc</t>
    </r>
    <r>
      <rPr>
        <sz val="11"/>
        <rFont val="Arial"/>
        <family val="2"/>
      </rPr>
      <t>(Core temperature of capacitor aluminum case)</t>
    </r>
  </si>
  <si>
    <r>
      <rPr>
        <sz val="12"/>
        <rFont val="宋体"/>
        <family val="3"/>
        <charset val="134"/>
      </rPr>
      <t>测量</t>
    </r>
    <r>
      <rPr>
        <sz val="12"/>
        <rFont val="Arial"/>
        <family val="2"/>
      </rPr>
      <t>Tc</t>
    </r>
    <r>
      <rPr>
        <sz val="12"/>
        <rFont val="宋体"/>
        <family val="3"/>
        <charset val="134"/>
      </rPr>
      <t>时，测量电容器的中心温度，需在电容器顶部钻孔，从顶部插入热电偶至</t>
    </r>
    <r>
      <rPr>
        <sz val="12"/>
        <rFont val="Arial"/>
        <family val="2"/>
      </rPr>
      <t>2/3</t>
    </r>
    <r>
      <rPr>
        <sz val="12"/>
        <rFont val="宋体"/>
        <family val="3"/>
        <charset val="134"/>
      </rPr>
      <t>高度的中心位置，此位置量测到的温度即为电容器中心温度。</t>
    </r>
  </si>
  <si>
    <t xml:space="preserve">When measuring Tc (core temperature), drill a hole at the top of the capacitor and then insert the thermocouple to the central position (2/3 height of the body). The </t>
  </si>
  <si>
    <t>temperature measured at this position is the core temperature of the capacitor.</t>
  </si>
  <si>
    <t>Specificatiion:</t>
  </si>
  <si>
    <t>Series:</t>
  </si>
  <si>
    <r>
      <rPr>
        <sz val="10"/>
        <rFont val="Arial"/>
        <family val="2"/>
      </rPr>
      <t xml:space="preserve">Vo   
</t>
    </r>
    <r>
      <rPr>
        <sz val="10"/>
        <rFont val="宋体"/>
        <family val="3"/>
        <charset val="134"/>
      </rPr>
      <t>额定</t>
    </r>
    <r>
      <rPr>
        <sz val="10"/>
        <rFont val="細明體"/>
        <family val="3"/>
        <charset val="136"/>
      </rPr>
      <t>电压</t>
    </r>
  </si>
  <si>
    <r>
      <rPr>
        <sz val="10"/>
        <rFont val="Arial"/>
        <family val="2"/>
      </rPr>
      <t xml:space="preserve">Cap(uF) </t>
    </r>
    <r>
      <rPr>
        <sz val="10"/>
        <rFont val="細明體"/>
        <family val="3"/>
        <charset val="136"/>
      </rPr>
      <t>容量</t>
    </r>
  </si>
  <si>
    <r>
      <rPr>
        <sz val="10"/>
        <rFont val="Arial"/>
        <family val="2"/>
      </rPr>
      <t>Dia(Φ)</t>
    </r>
    <r>
      <rPr>
        <sz val="10"/>
        <rFont val="細明體"/>
        <family val="3"/>
        <charset val="136"/>
      </rPr>
      <t>直径</t>
    </r>
  </si>
  <si>
    <r>
      <rPr>
        <sz val="10"/>
        <rFont val="Arial"/>
        <family val="2"/>
      </rPr>
      <t>Length(L)</t>
    </r>
    <r>
      <rPr>
        <sz val="10"/>
        <rFont val="細明體"/>
        <family val="3"/>
        <charset val="136"/>
      </rPr>
      <t>高度</t>
    </r>
  </si>
  <si>
    <r>
      <rPr>
        <sz val="10"/>
        <rFont val="Arial"/>
        <family val="2"/>
      </rPr>
      <t xml:space="preserve">Rated Temp.(To)      </t>
    </r>
    <r>
      <rPr>
        <sz val="10"/>
        <rFont val="宋体"/>
        <family val="3"/>
        <charset val="134"/>
      </rPr>
      <t>额</t>
    </r>
    <r>
      <rPr>
        <sz val="10"/>
        <rFont val="細明體"/>
        <charset val="134"/>
      </rPr>
      <t>定工作</t>
    </r>
    <r>
      <rPr>
        <sz val="10"/>
        <rFont val="宋体"/>
        <family val="3"/>
        <charset val="134"/>
      </rPr>
      <t>温</t>
    </r>
    <r>
      <rPr>
        <sz val="10"/>
        <rFont val="細明體"/>
        <charset val="134"/>
      </rPr>
      <t>度</t>
    </r>
  </si>
  <si>
    <r>
      <rPr>
        <sz val="10"/>
        <rFont val="Arial"/>
        <family val="2"/>
      </rPr>
      <t xml:space="preserve">Life(Lo)             </t>
    </r>
    <r>
      <rPr>
        <sz val="10"/>
        <rFont val="細明體"/>
        <charset val="134"/>
      </rPr>
      <t>额定寿命时间</t>
    </r>
  </si>
  <si>
    <r>
      <rPr>
        <sz val="10"/>
        <rFont val="Arial"/>
        <family val="2"/>
      </rPr>
      <t xml:space="preserve">Ambient Temp(Tx) 
</t>
    </r>
    <r>
      <rPr>
        <sz val="10"/>
        <rFont val="宋体"/>
        <family val="3"/>
        <charset val="134"/>
      </rPr>
      <t>环</t>
    </r>
    <r>
      <rPr>
        <sz val="10"/>
        <rFont val="細明體"/>
        <family val="3"/>
        <charset val="136"/>
      </rPr>
      <t>境</t>
    </r>
    <r>
      <rPr>
        <sz val="10"/>
        <rFont val="宋体"/>
        <family val="3"/>
        <charset val="134"/>
      </rPr>
      <t>温</t>
    </r>
    <r>
      <rPr>
        <sz val="10"/>
        <rFont val="細明體"/>
        <family val="3"/>
        <charset val="136"/>
      </rPr>
      <t>度</t>
    </r>
  </si>
  <si>
    <r>
      <rPr>
        <sz val="10"/>
        <rFont val="Arial"/>
        <family val="2"/>
      </rPr>
      <t xml:space="preserve">Tc                  
</t>
    </r>
    <r>
      <rPr>
        <sz val="10"/>
        <rFont val="細明體"/>
        <family val="3"/>
        <charset val="136"/>
      </rPr>
      <t>中心</t>
    </r>
    <r>
      <rPr>
        <sz val="10"/>
        <rFont val="宋体"/>
        <family val="3"/>
        <charset val="134"/>
      </rPr>
      <t>温</t>
    </r>
    <r>
      <rPr>
        <sz val="10"/>
        <rFont val="細明體"/>
        <family val="3"/>
        <charset val="136"/>
      </rPr>
      <t>度</t>
    </r>
  </si>
  <si>
    <r>
      <rPr>
        <sz val="10"/>
        <rFont val="宋体"/>
        <family val="3"/>
        <charset val="134"/>
      </rPr>
      <t>△</t>
    </r>
    <r>
      <rPr>
        <sz val="10"/>
        <rFont val="Arial"/>
        <family val="2"/>
      </rPr>
      <t xml:space="preserve">Tx                     </t>
    </r>
    <r>
      <rPr>
        <sz val="10"/>
        <rFont val="宋体"/>
        <family val="3"/>
        <charset val="134"/>
      </rPr>
      <t>实际中心温升</t>
    </r>
  </si>
  <si>
    <r>
      <rPr>
        <sz val="10"/>
        <rFont val="Arial"/>
        <family val="2"/>
      </rPr>
      <t>L</t>
    </r>
    <r>
      <rPr>
        <vertAlign val="subscript"/>
        <sz val="10"/>
        <rFont val="Arial"/>
        <family val="2"/>
      </rPr>
      <t>X</t>
    </r>
    <r>
      <rPr>
        <sz val="10"/>
        <rFont val="Arial"/>
        <family val="2"/>
      </rPr>
      <t xml:space="preserve">(hrs)                     </t>
    </r>
    <r>
      <rPr>
        <sz val="10"/>
        <rFont val="細明體"/>
        <family val="3"/>
        <charset val="136"/>
      </rPr>
      <t>使用</t>
    </r>
    <r>
      <rPr>
        <sz val="10"/>
        <rFont val="宋体"/>
        <family val="3"/>
        <charset val="134"/>
      </rPr>
      <t>时间</t>
    </r>
    <r>
      <rPr>
        <sz val="10"/>
        <rFont val="Arial"/>
        <family val="2"/>
      </rPr>
      <t>(</t>
    </r>
    <r>
      <rPr>
        <sz val="10"/>
        <rFont val="細明體"/>
        <family val="3"/>
        <charset val="136"/>
      </rPr>
      <t>小</t>
    </r>
    <r>
      <rPr>
        <sz val="10"/>
        <rFont val="宋体"/>
        <family val="3"/>
        <charset val="134"/>
      </rPr>
      <t>时</t>
    </r>
    <r>
      <rPr>
        <sz val="10"/>
        <rFont val="Arial"/>
        <family val="2"/>
      </rPr>
      <t>)</t>
    </r>
  </si>
  <si>
    <r>
      <rPr>
        <sz val="10"/>
        <rFont val="Arial"/>
        <family val="2"/>
      </rPr>
      <t>L</t>
    </r>
    <r>
      <rPr>
        <vertAlign val="subscript"/>
        <sz val="10"/>
        <rFont val="Arial"/>
        <family val="2"/>
      </rPr>
      <t>X</t>
    </r>
    <r>
      <rPr>
        <sz val="10"/>
        <rFont val="Arial"/>
        <family val="2"/>
      </rPr>
      <t xml:space="preserve">(year)                      </t>
    </r>
    <r>
      <rPr>
        <sz val="10"/>
        <rFont val="細明體"/>
        <family val="3"/>
        <charset val="136"/>
      </rPr>
      <t>使用</t>
    </r>
    <r>
      <rPr>
        <sz val="10"/>
        <rFont val="宋体"/>
        <family val="3"/>
        <charset val="134"/>
      </rPr>
      <t>时间</t>
    </r>
    <r>
      <rPr>
        <sz val="10"/>
        <rFont val="Arial"/>
        <family val="2"/>
      </rPr>
      <t>(</t>
    </r>
    <r>
      <rPr>
        <sz val="10"/>
        <rFont val="細明體"/>
        <family val="3"/>
        <charset val="136"/>
      </rPr>
      <t>年</t>
    </r>
    <r>
      <rPr>
        <sz val="10"/>
        <rFont val="Arial"/>
        <family val="2"/>
      </rPr>
      <t>)</t>
    </r>
  </si>
  <si>
    <r>
      <rPr>
        <sz val="10"/>
        <rFont val="Arial"/>
        <family val="2"/>
      </rPr>
      <t>Cap(uF)</t>
    </r>
    <r>
      <rPr>
        <sz val="10"/>
        <rFont val="細明體"/>
        <family val="3"/>
        <charset val="136"/>
      </rPr>
      <t>容量</t>
    </r>
  </si>
  <si>
    <r>
      <rPr>
        <sz val="10"/>
        <rFont val="Arial"/>
        <family val="2"/>
      </rPr>
      <t xml:space="preserve">Ambient Temp.(Tx)
 </t>
    </r>
    <r>
      <rPr>
        <sz val="10"/>
        <rFont val="宋体"/>
        <family val="3"/>
        <charset val="134"/>
      </rPr>
      <t>环</t>
    </r>
    <r>
      <rPr>
        <sz val="10"/>
        <rFont val="細明體"/>
        <family val="3"/>
        <charset val="136"/>
      </rPr>
      <t>境</t>
    </r>
    <r>
      <rPr>
        <sz val="10"/>
        <rFont val="宋体"/>
        <family val="3"/>
        <charset val="134"/>
      </rPr>
      <t>温</t>
    </r>
    <r>
      <rPr>
        <sz val="10"/>
        <rFont val="細明體"/>
        <family val="3"/>
        <charset val="136"/>
      </rPr>
      <t>度</t>
    </r>
  </si>
  <si>
    <r>
      <rPr>
        <sz val="10"/>
        <rFont val="宋体"/>
        <family val="3"/>
        <charset val="134"/>
      </rPr>
      <t>△</t>
    </r>
    <r>
      <rPr>
        <sz val="10"/>
        <rFont val="Arial"/>
        <family val="2"/>
      </rPr>
      <t xml:space="preserve">To              
</t>
    </r>
    <r>
      <rPr>
        <sz val="10"/>
        <rFont val="宋体"/>
        <family val="3"/>
        <charset val="134"/>
      </rPr>
      <t>允许中心温升</t>
    </r>
  </si>
  <si>
    <r>
      <rPr>
        <sz val="10"/>
        <rFont val="Arial"/>
        <family val="2"/>
      </rPr>
      <t xml:space="preserve">Ambient Temp.(Tx) 
</t>
    </r>
    <r>
      <rPr>
        <sz val="10"/>
        <rFont val="宋体"/>
        <family val="3"/>
        <charset val="134"/>
      </rPr>
      <t>环</t>
    </r>
    <r>
      <rPr>
        <sz val="10"/>
        <rFont val="細明體"/>
        <family val="3"/>
        <charset val="136"/>
      </rPr>
      <t>境</t>
    </r>
    <r>
      <rPr>
        <sz val="10"/>
        <rFont val="宋体"/>
        <family val="3"/>
        <charset val="134"/>
      </rPr>
      <t>温</t>
    </r>
    <r>
      <rPr>
        <sz val="10"/>
        <rFont val="細明體"/>
        <family val="3"/>
        <charset val="136"/>
      </rPr>
      <t>度</t>
    </r>
  </si>
  <si>
    <r>
      <rPr>
        <sz val="10"/>
        <rFont val="Arial"/>
        <family val="2"/>
      </rPr>
      <t xml:space="preserve">Tc                 
</t>
    </r>
    <r>
      <rPr>
        <sz val="10"/>
        <rFont val="細明體"/>
        <family val="3"/>
        <charset val="136"/>
      </rPr>
      <t>中心</t>
    </r>
    <r>
      <rPr>
        <sz val="10"/>
        <rFont val="宋体"/>
        <family val="3"/>
        <charset val="134"/>
      </rPr>
      <t>温</t>
    </r>
    <r>
      <rPr>
        <sz val="10"/>
        <rFont val="細明體"/>
        <family val="3"/>
        <charset val="136"/>
      </rPr>
      <t>度</t>
    </r>
  </si>
  <si>
    <r>
      <rPr>
        <sz val="10"/>
        <rFont val="Arial"/>
        <family val="2"/>
      </rPr>
      <t xml:space="preserve">Vx                           </t>
    </r>
    <r>
      <rPr>
        <sz val="10"/>
        <rFont val="宋体"/>
        <family val="3"/>
        <charset val="134"/>
      </rPr>
      <t>实际</t>
    </r>
    <r>
      <rPr>
        <sz val="10"/>
        <rFont val="細明體"/>
        <charset val="134"/>
      </rPr>
      <t>工作</t>
    </r>
    <r>
      <rPr>
        <sz val="10"/>
        <rFont val="宋体"/>
        <family val="3"/>
        <charset val="134"/>
      </rPr>
      <t>电压</t>
    </r>
  </si>
  <si>
    <r>
      <rPr>
        <sz val="10"/>
        <rFont val="Arial"/>
        <family val="2"/>
      </rPr>
      <t xml:space="preserve">Vo/Vx
</t>
    </r>
    <r>
      <rPr>
        <sz val="10"/>
        <rFont val="宋体"/>
        <family val="3"/>
        <charset val="134"/>
      </rPr>
      <t>电压比</t>
    </r>
  </si>
  <si>
    <t xml:space="preserve">TEL:0737-6184466     P.C:413000
</t>
  </si>
  <si>
    <r>
      <rPr>
        <sz val="12"/>
        <rFont val="宋体"/>
        <family val="3"/>
        <charset val="134"/>
      </rPr>
      <t>※</t>
    </r>
    <r>
      <rPr>
        <sz val="12"/>
        <rFont val="Arial"/>
        <family val="2"/>
      </rPr>
      <t xml:space="preserve">To calculate the </t>
    </r>
    <r>
      <rPr>
        <sz val="12"/>
        <rFont val="宋体"/>
        <family val="3"/>
        <charset val="134"/>
      </rPr>
      <t>△</t>
    </r>
    <r>
      <rPr>
        <sz val="12"/>
        <rFont val="Arial"/>
        <family val="2"/>
      </rPr>
      <t>Tx from the actual r.m.s. ripple current of the capacitor, refer to the formula below.</t>
    </r>
  </si>
  <si>
    <r>
      <rPr>
        <sz val="12"/>
        <rFont val="宋体"/>
        <family val="3"/>
        <charset val="134"/>
      </rPr>
      <t>※已知实际纹波电流时，请用下面的公式计算出△</t>
    </r>
    <r>
      <rPr>
        <sz val="12"/>
        <rFont val="Arial"/>
        <family val="2"/>
      </rPr>
      <t>Tx</t>
    </r>
  </si>
  <si>
    <r>
      <rPr>
        <b/>
        <sz val="14"/>
        <rFont val="宋体"/>
        <family val="3"/>
        <charset val="134"/>
      </rPr>
      <t>△</t>
    </r>
    <r>
      <rPr>
        <b/>
        <sz val="14"/>
        <rFont val="Arial"/>
        <family val="2"/>
      </rPr>
      <t>Tx=</t>
    </r>
    <r>
      <rPr>
        <b/>
        <sz val="14"/>
        <rFont val="宋体"/>
        <family val="3"/>
        <charset val="134"/>
      </rPr>
      <t>△</t>
    </r>
    <r>
      <rPr>
        <b/>
        <sz val="14"/>
        <rFont val="Arial"/>
        <family val="2"/>
      </rPr>
      <t>To×</t>
    </r>
    <r>
      <rPr>
        <b/>
        <sz val="14"/>
        <rFont val="宋体"/>
        <family val="3"/>
        <charset val="134"/>
      </rPr>
      <t>（</t>
    </r>
    <r>
      <rPr>
        <b/>
        <sz val="14"/>
        <rFont val="Arial"/>
        <family val="2"/>
      </rPr>
      <t>Ix/Io)</t>
    </r>
    <r>
      <rPr>
        <b/>
        <vertAlign val="superscript"/>
        <sz val="14"/>
        <rFont val="Arial"/>
        <family val="2"/>
      </rPr>
      <t>2</t>
    </r>
  </si>
  <si>
    <r>
      <rPr>
        <sz val="14"/>
        <rFont val="Arial"/>
        <family val="2"/>
      </rPr>
      <t xml:space="preserve">           Where :</t>
    </r>
    <r>
      <rPr>
        <b/>
        <sz val="14"/>
        <rFont val="Arial"/>
        <family val="2"/>
      </rPr>
      <t>Io</t>
    </r>
    <r>
      <rPr>
        <sz val="14"/>
        <rFont val="Arial"/>
        <family val="2"/>
      </rPr>
      <t>=rated r.m.s. ripple</t>
    </r>
  </si>
  <si>
    <r>
      <rPr>
        <sz val="14"/>
        <rFont val="Arial"/>
        <family val="2"/>
      </rPr>
      <t xml:space="preserve">                                </t>
    </r>
    <r>
      <rPr>
        <sz val="14"/>
        <rFont val="宋体"/>
        <family val="3"/>
        <charset val="134"/>
      </rPr>
      <t>额定纹波电流</t>
    </r>
  </si>
  <si>
    <r>
      <rPr>
        <sz val="14"/>
        <rFont val="Arial"/>
        <family val="2"/>
      </rPr>
      <t xml:space="preserve">           </t>
    </r>
    <r>
      <rPr>
        <b/>
        <sz val="14"/>
        <rFont val="Arial"/>
        <family val="2"/>
      </rPr>
      <t>Ix</t>
    </r>
    <r>
      <rPr>
        <sz val="14"/>
        <rFont val="Arial"/>
        <family val="2"/>
      </rPr>
      <t>=Actual r.m.s. ripple</t>
    </r>
  </si>
  <si>
    <r>
      <rPr>
        <sz val="14"/>
        <rFont val="Arial"/>
        <family val="2"/>
      </rPr>
      <t xml:space="preserve">                  </t>
    </r>
    <r>
      <rPr>
        <sz val="14"/>
        <rFont val="宋体"/>
        <family val="3"/>
        <charset val="134"/>
      </rPr>
      <t>实际纹波电流</t>
    </r>
  </si>
  <si>
    <t>Actual ripple current and ripple current need to use the product catalog provided by the frequency coefficient into the same frequency, the conversion formula is as follows:</t>
  </si>
  <si>
    <t>实际纹波电流和额定纹波电流需使用产品目录提供的频率系数转换成相同频率，转换公式如下：</t>
  </si>
  <si>
    <r>
      <rPr>
        <b/>
        <sz val="16"/>
        <rFont val="Arial"/>
        <family val="2"/>
      </rPr>
      <t xml:space="preserve">I </t>
    </r>
    <r>
      <rPr>
        <b/>
        <vertAlign val="subscript"/>
        <sz val="12"/>
        <rFont val="宋体"/>
        <family val="3"/>
        <charset val="134"/>
      </rPr>
      <t>复合</t>
    </r>
    <r>
      <rPr>
        <b/>
        <sz val="16"/>
        <rFont val="Arial"/>
        <family val="2"/>
      </rPr>
      <t>=sqrt</t>
    </r>
    <r>
      <rPr>
        <b/>
        <sz val="16"/>
        <rFont val="宋体"/>
        <family val="3"/>
        <charset val="134"/>
      </rPr>
      <t>【</t>
    </r>
    <r>
      <rPr>
        <b/>
        <sz val="16"/>
        <rFont val="Arial"/>
        <family val="2"/>
      </rPr>
      <t xml:space="preserve">(If1/kf1)^2 + (If2/kf2)^2  + … + (Ifn/kfn)^2 </t>
    </r>
    <r>
      <rPr>
        <b/>
        <sz val="16"/>
        <rFont val="宋体"/>
        <family val="3"/>
        <charset val="134"/>
      </rPr>
      <t>】</t>
    </r>
  </si>
  <si>
    <r>
      <rPr>
        <sz val="12"/>
        <rFont val="Arial"/>
        <family val="2"/>
      </rPr>
      <t>If1—f1</t>
    </r>
    <r>
      <rPr>
        <sz val="12"/>
        <rFont val="宋体"/>
        <family val="3"/>
        <charset val="134"/>
      </rPr>
      <t xml:space="preserve">频率条件下的纹波电流；
</t>
    </r>
    <r>
      <rPr>
        <sz val="12"/>
        <rFont val="Arial"/>
        <family val="2"/>
      </rPr>
      <t>If2—f2</t>
    </r>
    <r>
      <rPr>
        <sz val="12"/>
        <rFont val="宋体"/>
        <family val="3"/>
        <charset val="134"/>
      </rPr>
      <t xml:space="preserve">频率条件下的纹波电流；
</t>
    </r>
    <r>
      <rPr>
        <sz val="12"/>
        <rFont val="Arial"/>
        <family val="2"/>
      </rPr>
      <t>Ifn—fn</t>
    </r>
    <r>
      <rPr>
        <sz val="12"/>
        <rFont val="宋体"/>
        <family val="3"/>
        <charset val="134"/>
      </rPr>
      <t xml:space="preserve">频率条件下的纹波电流；
</t>
    </r>
    <r>
      <rPr>
        <sz val="12"/>
        <rFont val="Arial"/>
        <family val="2"/>
      </rPr>
      <t>kf1—f1</t>
    </r>
    <r>
      <rPr>
        <sz val="12"/>
        <rFont val="宋体"/>
        <family val="3"/>
        <charset val="134"/>
      </rPr>
      <t xml:space="preserve">频率的频率校正因子；
</t>
    </r>
    <r>
      <rPr>
        <sz val="12"/>
        <rFont val="Arial"/>
        <family val="2"/>
      </rPr>
      <t>kf2—f2</t>
    </r>
    <r>
      <rPr>
        <sz val="12"/>
        <rFont val="宋体"/>
        <family val="3"/>
        <charset val="134"/>
      </rPr>
      <t xml:space="preserve">频率的频率校正因子；
</t>
    </r>
    <r>
      <rPr>
        <sz val="12"/>
        <rFont val="Arial"/>
        <family val="2"/>
      </rPr>
      <t>kfn—fn</t>
    </r>
    <r>
      <rPr>
        <sz val="12"/>
        <rFont val="宋体"/>
        <family val="3"/>
        <charset val="134"/>
      </rPr>
      <t>频率的频率校正因子。</t>
    </r>
  </si>
  <si>
    <t>频率因子在产品规格书中已给出。</t>
  </si>
  <si>
    <r>
      <rPr>
        <sz val="11"/>
        <rFont val="Arial"/>
        <family val="2"/>
      </rPr>
      <t>LS</t>
    </r>
    <r>
      <rPr>
        <sz val="11"/>
        <rFont val="宋体"/>
        <family val="3"/>
        <charset val="134"/>
      </rPr>
      <t>系列</t>
    </r>
  </si>
  <si>
    <t>频率</t>
  </si>
  <si>
    <t>1k</t>
  </si>
  <si>
    <t>10k</t>
  </si>
  <si>
    <t>100k</t>
  </si>
  <si>
    <t>频率因子</t>
  </si>
  <si>
    <r>
      <rPr>
        <sz val="11"/>
        <rFont val="Arial"/>
        <family val="2"/>
      </rPr>
      <t>WH</t>
    </r>
    <r>
      <rPr>
        <sz val="11"/>
        <rFont val="宋体"/>
        <family val="3"/>
        <charset val="134"/>
      </rPr>
      <t>系列</t>
    </r>
  </si>
  <si>
    <t>Note: The coefficient of 30k-100kHz ripple current is close to 100 kHz frequency,the coefficient of 100KHz we can use.</t>
  </si>
  <si>
    <r>
      <rPr>
        <sz val="12"/>
        <rFont val="Arial"/>
        <family val="2"/>
      </rPr>
      <t xml:space="preserve">               </t>
    </r>
    <r>
      <rPr>
        <sz val="12"/>
        <rFont val="宋体"/>
        <family val="3"/>
        <charset val="134"/>
      </rPr>
      <t>注：频率</t>
    </r>
    <r>
      <rPr>
        <sz val="12"/>
        <rFont val="Arial"/>
        <family val="2"/>
      </rPr>
      <t>30k</t>
    </r>
    <r>
      <rPr>
        <sz val="12"/>
        <rFont val="宋体"/>
        <family val="3"/>
        <charset val="134"/>
      </rPr>
      <t>－</t>
    </r>
    <r>
      <rPr>
        <sz val="12"/>
        <rFont val="Arial"/>
        <family val="2"/>
      </rPr>
      <t>100kHz</t>
    </r>
    <r>
      <rPr>
        <sz val="12"/>
        <rFont val="宋体"/>
        <family val="3"/>
        <charset val="134"/>
      </rPr>
      <t>条件下的频率因子，与</t>
    </r>
    <r>
      <rPr>
        <sz val="12"/>
        <rFont val="Arial"/>
        <family val="2"/>
      </rPr>
      <t>100 kHz</t>
    </r>
    <r>
      <rPr>
        <sz val="12"/>
        <rFont val="宋体"/>
        <family val="3"/>
        <charset val="134"/>
      </rPr>
      <t>条件下的频率因子相同或接近，可按</t>
    </r>
    <r>
      <rPr>
        <sz val="12"/>
        <rFont val="Arial"/>
        <family val="2"/>
      </rPr>
      <t>100 kHz</t>
    </r>
    <r>
      <rPr>
        <sz val="12"/>
        <rFont val="宋体"/>
        <family val="3"/>
        <charset val="134"/>
      </rPr>
      <t>的频率因子处理。</t>
    </r>
  </si>
  <si>
    <t>纹波电流有效值计算 (标准：EIAJ RCR-2367C)</t>
  </si>
  <si>
    <r>
      <rPr>
        <b/>
        <sz val="11"/>
        <rFont val="宋体"/>
        <family val="3"/>
        <charset val="134"/>
      </rPr>
      <t>馒头波</t>
    </r>
    <r>
      <rPr>
        <b/>
        <sz val="11"/>
        <rFont val="Arial"/>
        <family val="2"/>
      </rPr>
      <t>1</t>
    </r>
  </si>
  <si>
    <t>三角波</t>
  </si>
  <si>
    <r>
      <rPr>
        <b/>
        <sz val="11"/>
        <rFont val="宋体"/>
        <family val="3"/>
        <charset val="134"/>
      </rPr>
      <t>馒头波</t>
    </r>
    <r>
      <rPr>
        <b/>
        <sz val="11"/>
        <rFont val="Arial"/>
        <family val="2"/>
      </rPr>
      <t>2</t>
    </r>
  </si>
  <si>
    <t>方波</t>
  </si>
  <si>
    <t>混频纹波电流计算范例：</t>
  </si>
  <si>
    <t>低频纹波电流</t>
  </si>
  <si>
    <t>低频频率系数(120Hz)</t>
  </si>
  <si>
    <t>高频纹波电流</t>
  </si>
  <si>
    <t>高频频率系数（100KHz)</t>
  </si>
  <si>
    <t>同一频率后复合纹波电流</t>
  </si>
  <si>
    <r>
      <rPr>
        <b/>
        <sz val="12"/>
        <color indexed="14"/>
        <rFont val="宋体"/>
        <family val="3"/>
        <charset val="134"/>
      </rPr>
      <t>所以，电容器实际承受的纹波电流相当于8</t>
    </r>
    <r>
      <rPr>
        <b/>
        <sz val="12"/>
        <color indexed="14"/>
        <rFont val="宋体"/>
        <family val="3"/>
        <charset val="134"/>
      </rPr>
      <t>9.5</t>
    </r>
    <r>
      <rPr>
        <b/>
        <sz val="12"/>
        <color indexed="14"/>
        <rFont val="宋体"/>
        <family val="3"/>
        <charset val="134"/>
      </rPr>
      <t>mA 1</t>
    </r>
    <r>
      <rPr>
        <b/>
        <sz val="12"/>
        <color indexed="14"/>
        <rFont val="宋体"/>
        <family val="3"/>
        <charset val="134"/>
      </rPr>
      <t>20</t>
    </r>
    <r>
      <rPr>
        <b/>
        <sz val="12"/>
        <color indexed="14"/>
        <rFont val="宋体"/>
        <family val="3"/>
        <charset val="134"/>
      </rPr>
      <t>Hz。</t>
    </r>
  </si>
  <si>
    <t>不同波形有效值计算表格</t>
  </si>
  <si>
    <t>T1</t>
  </si>
  <si>
    <t>T</t>
  </si>
  <si>
    <t>A</t>
  </si>
  <si>
    <t>纹波电流有效值Irms</t>
  </si>
  <si>
    <t>馒头波1</t>
  </si>
  <si>
    <r>
      <rPr>
        <sz val="12"/>
        <rFont val="宋体"/>
        <family val="3"/>
        <charset val="134"/>
      </rPr>
      <t>馒头波</t>
    </r>
    <r>
      <rPr>
        <sz val="12"/>
        <rFont val="Arial"/>
        <family val="2"/>
      </rPr>
      <t>2</t>
    </r>
  </si>
  <si>
    <t>混频纹波电流计算表格</t>
  </si>
  <si>
    <t>纹波电流有效值Irms(mA)</t>
  </si>
  <si>
    <t>频率系数Kf</t>
  </si>
  <si>
    <t>复合纹波电流Irms(mA)</t>
  </si>
  <si>
    <t>120Hz</t>
  </si>
  <si>
    <t>1K</t>
  </si>
  <si>
    <t>10K</t>
  </si>
  <si>
    <t>100K</t>
  </si>
  <si>
    <r>
      <t xml:space="preserve">Lt(hrs)                     </t>
    </r>
    <r>
      <rPr>
        <sz val="10"/>
        <rFont val="宋体"/>
        <family val="3"/>
        <charset val="134"/>
      </rPr>
      <t>每天使用时间</t>
    </r>
    <r>
      <rPr>
        <sz val="10"/>
        <rFont val="Arial"/>
        <family val="2"/>
      </rPr>
      <t>(</t>
    </r>
    <r>
      <rPr>
        <sz val="10"/>
        <rFont val="宋体"/>
        <family val="3"/>
        <charset val="134"/>
      </rPr>
      <t>小时</t>
    </r>
    <r>
      <rPr>
        <sz val="10"/>
        <rFont val="Arial"/>
        <family val="2"/>
      </rPr>
      <t>)</t>
    </r>
    <phoneticPr fontId="7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</si>
</sst>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8" formatCode="0.00_);[Red]\(0.00\)"/>
    <numFmt numFmtId="179" formatCode="_-* #,##0_-;\-* #,##0_-;_-* &quot;-&quot;_-;_-@_-"/>
    <numFmt numFmtId="180" formatCode="0.00_ "/>
    <numFmt numFmtId="181" formatCode="0.0_ "/>
    <numFmt numFmtId="182" formatCode="0_ "/>
  </numFmts>
  <fonts count="75">
    <font>
      <sz val="11"/>
      <color theme="1"/>
      <name val="等线"/>
      <charset val="134"/>
      <scheme val="minor"/>
    </font>
    <font>
      <sz val="12"/>
      <name val="Arial"/>
      <family val="2"/>
    </font>
    <font>
      <b/>
      <sz val="24"/>
      <color indexed="12"/>
      <name val="Arial"/>
      <family val="2"/>
    </font>
    <font>
      <b/>
      <sz val="12"/>
      <color indexed="12"/>
      <name val="Arial"/>
      <family val="2"/>
    </font>
    <font>
      <b/>
      <sz val="12"/>
      <color indexed="17"/>
      <name val="Arial"/>
      <family val="2"/>
    </font>
    <font>
      <u/>
      <sz val="12"/>
      <color rgb="FF008000"/>
      <name val="Arial"/>
      <family val="2"/>
    </font>
    <font>
      <b/>
      <sz val="12"/>
      <color rgb="FF008000"/>
      <name val="Arial"/>
      <family val="2"/>
    </font>
    <font>
      <sz val="12"/>
      <color indexed="17"/>
      <name val="Arial"/>
      <family val="2"/>
    </font>
    <font>
      <b/>
      <sz val="16"/>
      <name val="Arial"/>
      <family val="2"/>
    </font>
    <font>
      <sz val="16"/>
      <name val="Arial"/>
      <family val="2"/>
    </font>
    <font>
      <sz val="12"/>
      <name val="宋体"/>
      <family val="3"/>
      <charset val="134"/>
    </font>
    <font>
      <sz val="14"/>
      <name val="Arial"/>
      <family val="2"/>
    </font>
    <font>
      <b/>
      <sz val="14"/>
      <name val="宋体"/>
      <family val="3"/>
      <charset val="134"/>
    </font>
    <font>
      <b/>
      <sz val="14"/>
      <name val="Arial"/>
      <family val="2"/>
    </font>
    <font>
      <sz val="11"/>
      <name val="Arial"/>
      <family val="2"/>
    </font>
    <font>
      <sz val="11"/>
      <name val="宋体"/>
      <family val="3"/>
      <charset val="134"/>
    </font>
    <font>
      <b/>
      <sz val="12"/>
      <name val="宋体"/>
      <family val="3"/>
      <charset val="134"/>
    </font>
    <font>
      <b/>
      <sz val="11"/>
      <name val="Arial"/>
      <family val="2"/>
    </font>
    <font>
      <b/>
      <sz val="11"/>
      <name val="宋体"/>
      <family val="3"/>
      <charset val="134"/>
    </font>
    <font>
      <sz val="12"/>
      <name val="Arial"/>
      <family val="2"/>
    </font>
    <font>
      <sz val="10"/>
      <name val="Arial"/>
      <family val="2"/>
    </font>
    <font>
      <sz val="12"/>
      <color rgb="FF008000"/>
      <name val="Arial"/>
      <family val="2"/>
    </font>
    <font>
      <sz val="10"/>
      <name val="宋体"/>
      <family val="3"/>
      <charset val="134"/>
    </font>
    <font>
      <b/>
      <sz val="12"/>
      <color indexed="14"/>
      <name val="宋体"/>
      <family val="3"/>
      <charset val="134"/>
    </font>
    <font>
      <b/>
      <sz val="12"/>
      <name val="等线"/>
      <family val="3"/>
      <charset val="134"/>
      <scheme val="minor"/>
    </font>
    <font>
      <sz val="11"/>
      <name val="等线"/>
      <family val="3"/>
      <charset val="134"/>
      <scheme val="minor"/>
    </font>
    <font>
      <sz val="12"/>
      <name val="Arial"/>
      <family val="2"/>
    </font>
    <font>
      <sz val="14"/>
      <name val="宋体"/>
      <family val="3"/>
      <charset val="134"/>
    </font>
    <font>
      <sz val="10"/>
      <name val="Arial"/>
      <family val="2"/>
    </font>
    <font>
      <b/>
      <sz val="22"/>
      <color indexed="12"/>
      <name val="Arial"/>
      <family val="2"/>
    </font>
    <font>
      <b/>
      <sz val="12"/>
      <color indexed="12"/>
      <name val="Arial"/>
      <family val="2"/>
    </font>
    <font>
      <b/>
      <sz val="12"/>
      <color indexed="17"/>
      <name val="Arial"/>
      <family val="2"/>
    </font>
    <font>
      <u/>
      <sz val="12"/>
      <color rgb="FF008000"/>
      <name val="Arial"/>
      <family val="2"/>
    </font>
    <font>
      <sz val="12"/>
      <color indexed="17"/>
      <name val="Arial"/>
      <family val="2"/>
    </font>
    <font>
      <b/>
      <sz val="18"/>
      <name val="Arial"/>
      <family val="2"/>
    </font>
    <font>
      <b/>
      <sz val="14"/>
      <color rgb="FF0000FF"/>
      <name val="Arial"/>
      <family val="2"/>
    </font>
    <font>
      <sz val="12"/>
      <color rgb="FF0000FF"/>
      <name val="Arial"/>
      <family val="2"/>
    </font>
    <font>
      <b/>
      <sz val="12"/>
      <name val="Arial"/>
      <family val="2"/>
    </font>
    <font>
      <b/>
      <sz val="14"/>
      <name val="Arial"/>
      <family val="2"/>
    </font>
    <font>
      <b/>
      <sz val="12"/>
      <name val="Arial"/>
      <family val="2"/>
    </font>
    <font>
      <sz val="16"/>
      <name val="宋体"/>
      <family val="3"/>
      <charset val="134"/>
    </font>
    <font>
      <b/>
      <sz val="12"/>
      <color indexed="18"/>
      <name val="Arial"/>
      <family val="2"/>
    </font>
    <font>
      <sz val="12"/>
      <color rgb="FF0000FF"/>
      <name val="宋体"/>
      <family val="3"/>
      <charset val="134"/>
    </font>
    <font>
      <sz val="12"/>
      <color rgb="FF0000FF"/>
      <name val="Arial"/>
      <family val="2"/>
    </font>
    <font>
      <sz val="14"/>
      <name val="Arial"/>
      <family val="2"/>
    </font>
    <font>
      <sz val="14"/>
      <name val="Arial"/>
      <family val="2"/>
    </font>
    <font>
      <b/>
      <sz val="12"/>
      <color rgb="FF008000"/>
      <name val="Arial"/>
      <family val="2"/>
    </font>
    <font>
      <b/>
      <sz val="16"/>
      <name val="微软雅黑"/>
      <family val="2"/>
      <charset val="134"/>
    </font>
    <font>
      <b/>
      <sz val="14"/>
      <name val="Arial"/>
      <family val="2"/>
    </font>
    <font>
      <b/>
      <sz val="12"/>
      <name val="Arial"/>
      <family val="2"/>
    </font>
    <font>
      <sz val="11"/>
      <color indexed="10"/>
      <name val="Arial"/>
      <family val="2"/>
    </font>
    <font>
      <b/>
      <sz val="11"/>
      <name val="Arial"/>
      <family val="2"/>
    </font>
    <font>
      <b/>
      <sz val="10"/>
      <name val="Arial"/>
      <family val="2"/>
    </font>
    <font>
      <sz val="11"/>
      <name val="Arial"/>
      <family val="2"/>
    </font>
    <font>
      <sz val="11"/>
      <name val="宋体"/>
      <family val="3"/>
      <charset val="134"/>
    </font>
    <font>
      <sz val="11"/>
      <color indexed="55"/>
      <name val="Arial"/>
      <family val="2"/>
    </font>
    <font>
      <sz val="11"/>
      <color rgb="FF969696"/>
      <name val="Arial"/>
      <family val="2"/>
    </font>
    <font>
      <sz val="11"/>
      <name val="SimSun"/>
      <charset val="134"/>
    </font>
    <font>
      <b/>
      <sz val="12"/>
      <name val="微软雅黑"/>
      <family val="2"/>
      <charset val="134"/>
    </font>
    <font>
      <sz val="10"/>
      <color indexed="10"/>
      <name val="Arial"/>
      <family val="2"/>
    </font>
    <font>
      <sz val="12"/>
      <name val="新細明體"/>
      <charset val="134"/>
    </font>
    <font>
      <u/>
      <sz val="12"/>
      <color indexed="12"/>
      <name val="新細明體"/>
      <charset val="134"/>
    </font>
    <font>
      <sz val="12"/>
      <name val="Times New Roman"/>
      <family val="1"/>
    </font>
    <font>
      <b/>
      <vertAlign val="superscript"/>
      <sz val="14"/>
      <name val="Arial"/>
      <family val="2"/>
    </font>
    <font>
      <b/>
      <vertAlign val="subscript"/>
      <sz val="12"/>
      <name val="宋体"/>
      <family val="3"/>
      <charset val="134"/>
    </font>
    <font>
      <b/>
      <sz val="16"/>
      <name val="宋体"/>
      <family val="3"/>
      <charset val="134"/>
    </font>
    <font>
      <vertAlign val="superscript"/>
      <sz val="12"/>
      <color rgb="FF0000FF"/>
      <name val="Arial"/>
      <family val="2"/>
    </font>
    <font>
      <vertAlign val="superscript"/>
      <sz val="12"/>
      <color rgb="FF0000FF"/>
      <name val="宋体"/>
      <family val="3"/>
      <charset val="134"/>
    </font>
    <font>
      <sz val="10"/>
      <name val="細明體"/>
      <family val="3"/>
      <charset val="136"/>
    </font>
    <font>
      <sz val="10"/>
      <name val="細明體"/>
      <charset val="134"/>
    </font>
    <font>
      <vertAlign val="subscript"/>
      <sz val="10"/>
      <name val="Arial"/>
      <family val="2"/>
    </font>
    <font>
      <b/>
      <vertAlign val="superscript"/>
      <sz val="11"/>
      <name val="Arial"/>
      <family val="2"/>
    </font>
    <font>
      <b/>
      <sz val="9"/>
      <name val="宋体"/>
      <family val="3"/>
      <charset val="134"/>
    </font>
    <font>
      <sz val="9"/>
      <name val="宋体"/>
      <family val="3"/>
      <charset val="134"/>
    </font>
    <font>
      <sz val="9"/>
      <name val="等线"/>
      <family val="3"/>
      <charset val="134"/>
      <scheme val="minor"/>
    </font>
  </fonts>
  <fills count="8">
    <fill>
      <patternFill patternType="none"/>
    </fill>
    <fill>
      <patternFill patternType="gray125"/>
    </fill>
    <fill>
      <patternFill patternType="solid">
        <fgColor indexed="9"/>
        <bgColor indexed="64"/>
      </patternFill>
    </fill>
    <fill>
      <patternFill patternType="solid">
        <fgColor theme="3" tint="0.79995117038483843"/>
        <bgColor indexed="64"/>
      </patternFill>
    </fill>
    <fill>
      <patternFill patternType="solid">
        <fgColor rgb="FFFFFFFF"/>
        <bgColor rgb="FF000000"/>
      </patternFill>
    </fill>
    <fill>
      <patternFill patternType="solid">
        <fgColor rgb="FFC0C0C0"/>
        <bgColor rgb="FF000000"/>
      </patternFill>
    </fill>
    <fill>
      <patternFill patternType="solid">
        <fgColor theme="0"/>
        <bgColor indexed="64"/>
      </patternFill>
    </fill>
    <fill>
      <patternFill patternType="solid">
        <fgColor indexed="22"/>
        <bgColor indexed="64"/>
      </patternFill>
    </fill>
  </fills>
  <borders count="73">
    <border>
      <left/>
      <right/>
      <top/>
      <bottom/>
      <diagonal/>
    </border>
    <border>
      <left style="thin">
        <color indexed="9"/>
      </left>
      <right/>
      <top/>
      <bottom style="thin">
        <color indexed="9"/>
      </bottom>
      <diagonal/>
    </border>
    <border>
      <left/>
      <right/>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style="thin">
        <color indexed="9"/>
      </left>
      <right style="thin">
        <color indexed="9"/>
      </right>
      <top style="thin">
        <color indexed="9"/>
      </top>
      <bottom style="double">
        <color indexed="12"/>
      </bottom>
      <diagonal/>
    </border>
    <border>
      <left style="thin">
        <color indexed="9"/>
      </left>
      <right style="thin">
        <color indexed="9"/>
      </right>
      <top/>
      <bottom style="thin">
        <color indexed="9"/>
      </bottom>
      <diagonal/>
    </border>
    <border>
      <left style="thin">
        <color indexed="9"/>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style="thin">
        <color indexed="9"/>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double">
        <color indexed="12"/>
      </bottom>
      <diagonal/>
    </border>
    <border>
      <left/>
      <right/>
      <top style="thin">
        <color indexed="9"/>
      </top>
      <bottom style="double">
        <color indexed="12"/>
      </bottom>
      <diagonal/>
    </border>
    <border>
      <left/>
      <right style="thin">
        <color indexed="9"/>
      </right>
      <top style="thin">
        <color indexed="9"/>
      </top>
      <bottom style="double">
        <color indexed="12"/>
      </bottom>
      <diagonal/>
    </border>
    <border>
      <left/>
      <right/>
      <top/>
      <bottom style="double">
        <color indexed="12"/>
      </bottom>
      <diagonal/>
    </border>
    <border>
      <left/>
      <right style="thin">
        <color indexed="9"/>
      </right>
      <top/>
      <bottom/>
      <diagonal/>
    </border>
    <border>
      <left/>
      <right style="thin">
        <color indexed="9"/>
      </right>
      <top/>
      <bottom style="thin">
        <color indexed="9"/>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diagonal/>
    </border>
    <border>
      <left/>
      <right/>
      <top style="thin">
        <color auto="1"/>
      </top>
      <bottom style="thin">
        <color auto="1"/>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9"/>
      </left>
      <right/>
      <top/>
      <bottom style="double">
        <color indexed="12"/>
      </bottom>
      <diagonal/>
    </border>
    <border>
      <left/>
      <right style="thin">
        <color indexed="9"/>
      </right>
      <top/>
      <bottom style="double">
        <color indexed="12"/>
      </bottom>
      <diagonal/>
    </border>
    <border>
      <left style="thin">
        <color indexed="9"/>
      </left>
      <right style="thin">
        <color indexed="9"/>
      </right>
      <top/>
      <bottom style="double">
        <color indexed="12"/>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indexed="9"/>
      </left>
      <right style="thin">
        <color indexed="9"/>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right style="medium">
        <color auto="1"/>
      </right>
      <top/>
      <bottom style="thin">
        <color auto="1"/>
      </bottom>
      <diagonal/>
    </border>
    <border>
      <left/>
      <right style="medium">
        <color auto="1"/>
      </right>
      <top style="thin">
        <color auto="1"/>
      </top>
      <bottom style="medium">
        <color auto="1"/>
      </bottom>
      <diagonal/>
    </border>
    <border>
      <left style="medium">
        <color indexed="55"/>
      </left>
      <right style="thin">
        <color indexed="55"/>
      </right>
      <top style="medium">
        <color indexed="55"/>
      </top>
      <bottom style="thin">
        <color indexed="55"/>
      </bottom>
      <diagonal/>
    </border>
    <border>
      <left style="thin">
        <color indexed="55"/>
      </left>
      <right style="thin">
        <color indexed="55"/>
      </right>
      <top style="medium">
        <color indexed="55"/>
      </top>
      <bottom style="thin">
        <color indexed="55"/>
      </bottom>
      <diagonal/>
    </border>
    <border>
      <left style="medium">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medium">
        <color indexed="55"/>
      </left>
      <right style="thin">
        <color indexed="55"/>
      </right>
      <top style="thin">
        <color indexed="55"/>
      </top>
      <bottom style="medium">
        <color indexed="55"/>
      </bottom>
      <diagonal/>
    </border>
    <border>
      <left style="thin">
        <color indexed="55"/>
      </left>
      <right style="thin">
        <color indexed="55"/>
      </right>
      <top style="thin">
        <color indexed="55"/>
      </top>
      <bottom style="medium">
        <color indexed="55"/>
      </bottom>
      <diagonal/>
    </border>
    <border>
      <left/>
      <right style="thin">
        <color rgb="FFFFFFFF"/>
      </right>
      <top style="thin">
        <color rgb="FFFFFFFF"/>
      </top>
      <bottom/>
      <diagonal/>
    </border>
    <border>
      <left style="medium">
        <color rgb="FFFFFFFF"/>
      </left>
      <right/>
      <top style="medium">
        <color rgb="FFFFFFFF"/>
      </top>
      <bottom/>
      <diagonal/>
    </border>
    <border>
      <left/>
      <right/>
      <top style="medium">
        <color rgb="FFFFFFFF"/>
      </top>
      <bottom/>
      <diagonal/>
    </border>
    <border>
      <left/>
      <right style="medium">
        <color rgb="FFFFFFFF"/>
      </right>
      <top style="medium">
        <color rgb="FFFFFFFF"/>
      </top>
      <bottom/>
      <diagonal/>
    </border>
    <border>
      <left/>
      <right style="thin">
        <color rgb="FFFFFFFF"/>
      </right>
      <top/>
      <bottom style="thin">
        <color rgb="FFFFFFFF"/>
      </bottom>
      <diagonal/>
    </border>
    <border>
      <left style="thin">
        <color indexed="55"/>
      </left>
      <right style="medium">
        <color indexed="55"/>
      </right>
      <top style="medium">
        <color indexed="55"/>
      </top>
      <bottom style="thin">
        <color indexed="55"/>
      </bottom>
      <diagonal/>
    </border>
    <border>
      <left style="thin">
        <color indexed="55"/>
      </left>
      <right style="medium">
        <color indexed="55"/>
      </right>
      <top style="thin">
        <color indexed="55"/>
      </top>
      <bottom style="thin">
        <color indexed="55"/>
      </bottom>
      <diagonal/>
    </border>
    <border>
      <left style="thin">
        <color indexed="55"/>
      </left>
      <right style="medium">
        <color indexed="55"/>
      </right>
      <top style="thin">
        <color indexed="55"/>
      </top>
      <bottom style="medium">
        <color indexed="55"/>
      </bottom>
      <diagonal/>
    </border>
    <border>
      <left style="thin">
        <color rgb="FF969696"/>
      </left>
      <right style="thin">
        <color rgb="FF969696"/>
      </right>
      <top style="medium">
        <color rgb="FF969696"/>
      </top>
      <bottom style="thin">
        <color rgb="FF969696"/>
      </bottom>
      <diagonal/>
    </border>
    <border>
      <left style="thin">
        <color rgb="FF969696"/>
      </left>
      <right style="medium">
        <color rgb="FF969696"/>
      </right>
      <top style="medium">
        <color rgb="FF969696"/>
      </top>
      <bottom style="thin">
        <color rgb="FF969696"/>
      </bottom>
      <diagonal/>
    </border>
    <border>
      <left style="thin">
        <color rgb="FF969696"/>
      </left>
      <right style="thin">
        <color rgb="FF969696"/>
      </right>
      <top style="thin">
        <color rgb="FF969696"/>
      </top>
      <bottom style="thin">
        <color rgb="FF969696"/>
      </bottom>
      <diagonal/>
    </border>
    <border>
      <left style="thin">
        <color rgb="FF969696"/>
      </left>
      <right style="medium">
        <color rgb="FF969696"/>
      </right>
      <top style="thin">
        <color rgb="FF969696"/>
      </top>
      <bottom style="thin">
        <color rgb="FF969696"/>
      </bottom>
      <diagonal/>
    </border>
    <border>
      <left style="thin">
        <color rgb="FF969696"/>
      </left>
      <right style="thin">
        <color rgb="FF969696"/>
      </right>
      <top style="thin">
        <color rgb="FF969696"/>
      </top>
      <bottom style="medium">
        <color rgb="FF969696"/>
      </bottom>
      <diagonal/>
    </border>
    <border>
      <left style="thin">
        <color rgb="FF969696"/>
      </left>
      <right style="medium">
        <color rgb="FF969696"/>
      </right>
      <top style="thin">
        <color rgb="FF969696"/>
      </top>
      <bottom style="medium">
        <color rgb="FF969696"/>
      </bottom>
      <diagonal/>
    </border>
    <border>
      <left style="thin">
        <color rgb="FFFFFFFF"/>
      </left>
      <right style="thin">
        <color rgb="FFFFFFFF"/>
      </right>
      <top/>
      <bottom style="thin">
        <color rgb="FFFFFFFF"/>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s>
  <cellStyleXfs count="9">
    <xf numFmtId="0" fontId="0" fillId="0" borderId="0">
      <alignment vertical="center"/>
    </xf>
    <xf numFmtId="0" fontId="10" fillId="0" borderId="0"/>
    <xf numFmtId="0" fontId="60" fillId="0" borderId="0"/>
    <xf numFmtId="0" fontId="10" fillId="0" borderId="0"/>
    <xf numFmtId="0" fontId="10" fillId="0" borderId="0"/>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2" fillId="0" borderId="0"/>
    <xf numFmtId="0" fontId="10" fillId="0" borderId="0"/>
  </cellStyleXfs>
  <cellXfs count="343">
    <xf numFmtId="0" fontId="0" fillId="0" borderId="0" xfId="0">
      <alignment vertical="center"/>
    </xf>
    <xf numFmtId="0" fontId="1" fillId="0" borderId="0" xfId="0" applyFont="1" applyFill="1" applyBorder="1" applyAlignment="1"/>
    <xf numFmtId="0" fontId="1" fillId="0" borderId="0" xfId="8" applyFont="1" applyFill="1" applyBorder="1" applyAlignment="1"/>
    <xf numFmtId="0" fontId="7" fillId="2" borderId="5" xfId="7" applyFont="1" applyFill="1" applyBorder="1" applyAlignment="1">
      <alignment vertical="center"/>
    </xf>
    <xf numFmtId="0" fontId="9" fillId="2" borderId="6" xfId="8" applyFont="1" applyFill="1" applyBorder="1" applyAlignment="1">
      <alignment horizontal="center" vertical="center"/>
    </xf>
    <xf numFmtId="0" fontId="1" fillId="2" borderId="8" xfId="8" applyFont="1" applyFill="1" applyBorder="1" applyAlignment="1">
      <alignment horizontal="left" vertical="center"/>
    </xf>
    <xf numFmtId="0" fontId="1" fillId="2" borderId="9" xfId="8" applyFont="1" applyFill="1" applyBorder="1" applyAlignment="1">
      <alignment horizontal="left" vertical="center"/>
    </xf>
    <xf numFmtId="0" fontId="11" fillId="2" borderId="0" xfId="8" applyFont="1" applyFill="1" applyBorder="1" applyAlignment="1">
      <alignment horizontal="center" vertical="center"/>
    </xf>
    <xf numFmtId="0" fontId="11" fillId="2" borderId="6" xfId="8" applyFont="1" applyFill="1" applyBorder="1" applyAlignment="1">
      <alignment horizontal="center" vertical="center"/>
    </xf>
    <xf numFmtId="0" fontId="11" fillId="2" borderId="7" xfId="8" applyFont="1" applyFill="1" applyBorder="1" applyAlignment="1">
      <alignment horizontal="center" vertical="center"/>
    </xf>
    <xf numFmtId="0" fontId="11" fillId="2" borderId="9" xfId="8" applyFont="1" applyFill="1" applyBorder="1" applyAlignment="1">
      <alignment horizontal="left" vertical="center"/>
    </xf>
    <xf numFmtId="0" fontId="10" fillId="2" borderId="3" xfId="8" applyFont="1" applyFill="1" applyBorder="1" applyAlignment="1">
      <alignment vertical="center"/>
    </xf>
    <xf numFmtId="0" fontId="11" fillId="2" borderId="4" xfId="8" applyFont="1" applyFill="1" applyBorder="1" applyAlignment="1">
      <alignment vertical="center"/>
    </xf>
    <xf numFmtId="0" fontId="11" fillId="2" borderId="1" xfId="8" applyFont="1" applyFill="1" applyBorder="1" applyAlignment="1">
      <alignment horizontal="center" vertical="center"/>
    </xf>
    <xf numFmtId="0" fontId="11" fillId="2" borderId="2" xfId="8" applyFont="1" applyFill="1" applyBorder="1" applyAlignment="1">
      <alignment horizontal="center" vertical="center"/>
    </xf>
    <xf numFmtId="0" fontId="9" fillId="2" borderId="1" xfId="8" applyFont="1" applyFill="1" applyBorder="1" applyAlignment="1">
      <alignment horizontal="center" vertical="center"/>
    </xf>
    <xf numFmtId="0" fontId="9" fillId="2" borderId="2" xfId="8" applyFont="1" applyFill="1" applyBorder="1" applyAlignment="1">
      <alignment horizontal="center" vertical="center"/>
    </xf>
    <xf numFmtId="0" fontId="9" fillId="2" borderId="6" xfId="0" applyFont="1" applyFill="1" applyBorder="1" applyAlignment="1">
      <alignment horizontal="center" vertical="center"/>
    </xf>
    <xf numFmtId="0" fontId="9" fillId="2" borderId="3" xfId="0" applyFont="1" applyFill="1" applyBorder="1" applyAlignment="1">
      <alignment horizontal="center" vertical="center"/>
    </xf>
    <xf numFmtId="0" fontId="15" fillId="2" borderId="12"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9" fillId="2" borderId="1" xfId="0" applyFont="1" applyFill="1" applyBorder="1" applyAlignment="1">
      <alignment horizontal="center" vertical="center"/>
    </xf>
    <xf numFmtId="0" fontId="14" fillId="2" borderId="0" xfId="0" applyFont="1" applyFill="1" applyBorder="1" applyAlignment="1">
      <alignment vertical="center" wrapText="1"/>
    </xf>
    <xf numFmtId="0" fontId="14" fillId="2" borderId="0" xfId="8" applyFont="1" applyFill="1" applyBorder="1" applyAlignment="1">
      <alignment vertical="center" wrapText="1"/>
    </xf>
    <xf numFmtId="0" fontId="1" fillId="0" borderId="14" xfId="8" applyFont="1" applyFill="1" applyBorder="1" applyAlignment="1"/>
    <xf numFmtId="0" fontId="16" fillId="0" borderId="0" xfId="8" applyFont="1" applyFill="1" applyBorder="1" applyAlignment="1"/>
    <xf numFmtId="0" fontId="10" fillId="0" borderId="0" xfId="8" applyFill="1" applyBorder="1" applyAlignment="1"/>
    <xf numFmtId="0" fontId="1" fillId="0" borderId="5" xfId="8" applyFont="1" applyFill="1" applyBorder="1" applyAlignment="1">
      <alignment vertical="center"/>
    </xf>
    <xf numFmtId="0" fontId="19" fillId="0" borderId="18" xfId="4" applyFont="1" applyBorder="1" applyAlignment="1">
      <alignment vertical="center"/>
    </xf>
    <xf numFmtId="0" fontId="20" fillId="2" borderId="8" xfId="8" applyFont="1" applyFill="1" applyBorder="1" applyAlignment="1">
      <alignment horizontal="center" vertical="center"/>
    </xf>
    <xf numFmtId="0" fontId="11" fillId="2" borderId="19" xfId="8" applyFont="1" applyFill="1" applyBorder="1" applyAlignment="1">
      <alignment horizontal="center" vertical="center"/>
    </xf>
    <xf numFmtId="0" fontId="9" fillId="2" borderId="0" xfId="8" applyFont="1" applyFill="1" applyBorder="1" applyAlignment="1">
      <alignment horizontal="center" vertical="center"/>
    </xf>
    <xf numFmtId="0" fontId="9" fillId="2" borderId="20" xfId="8" applyFont="1" applyFill="1" applyBorder="1" applyAlignment="1">
      <alignment horizontal="center" vertical="center"/>
    </xf>
    <xf numFmtId="0" fontId="20" fillId="2" borderId="7" xfId="8" applyFont="1" applyFill="1" applyBorder="1" applyAlignment="1">
      <alignment horizontal="center" vertical="center"/>
    </xf>
    <xf numFmtId="0" fontId="11" fillId="2" borderId="20" xfId="8" applyFont="1" applyFill="1" applyBorder="1" applyAlignment="1">
      <alignment horizontal="left" vertical="center"/>
    </xf>
    <xf numFmtId="0" fontId="11" fillId="2" borderId="0" xfId="8" applyFont="1" applyFill="1" applyBorder="1" applyAlignment="1">
      <alignment horizontal="left" vertical="center"/>
    </xf>
    <xf numFmtId="0" fontId="9" fillId="2" borderId="19" xfId="8" applyFont="1" applyFill="1" applyBorder="1" applyAlignment="1">
      <alignment horizontal="center" vertical="center"/>
    </xf>
    <xf numFmtId="0" fontId="11" fillId="2" borderId="10" xfId="8" applyFont="1" applyFill="1" applyBorder="1" applyAlignment="1">
      <alignment vertical="center"/>
    </xf>
    <xf numFmtId="0" fontId="11" fillId="2" borderId="20" xfId="8" applyFont="1" applyFill="1" applyBorder="1" applyAlignment="1">
      <alignment horizontal="center" vertical="center"/>
    </xf>
    <xf numFmtId="0" fontId="9" fillId="2" borderId="20" xfId="0" applyFont="1" applyFill="1" applyBorder="1" applyAlignment="1">
      <alignment horizontal="center" vertical="center"/>
    </xf>
    <xf numFmtId="0" fontId="20" fillId="2" borderId="6" xfId="0" applyFont="1" applyFill="1" applyBorder="1" applyAlignment="1"/>
    <xf numFmtId="0" fontId="20" fillId="2" borderId="7" xfId="0" applyFont="1" applyFill="1" applyBorder="1" applyAlignment="1">
      <alignment horizontal="center" vertical="center"/>
    </xf>
    <xf numFmtId="0" fontId="20" fillId="2" borderId="6" xfId="8" applyFont="1" applyFill="1" applyBorder="1" applyAlignment="1"/>
    <xf numFmtId="0" fontId="1" fillId="0" borderId="6" xfId="8" applyFont="1" applyFill="1" applyBorder="1" applyAlignment="1"/>
    <xf numFmtId="0" fontId="10" fillId="0" borderId="5" xfId="8" applyFont="1" applyFill="1" applyBorder="1" applyAlignment="1">
      <alignment horizontal="right" vertical="center"/>
    </xf>
    <xf numFmtId="0" fontId="20" fillId="2" borderId="9" xfId="8" applyFont="1" applyFill="1" applyBorder="1" applyAlignment="1">
      <alignment horizontal="center" vertical="center"/>
    </xf>
    <xf numFmtId="0" fontId="20" fillId="2" borderId="0" xfId="8" applyFont="1" applyFill="1" applyBorder="1" applyAlignment="1">
      <alignment horizontal="center" vertical="center"/>
    </xf>
    <xf numFmtId="0" fontId="20" fillId="2" borderId="0" xfId="0" applyFont="1" applyFill="1" applyBorder="1" applyAlignment="1">
      <alignment horizontal="center" vertical="center"/>
    </xf>
    <xf numFmtId="0" fontId="22" fillId="0" borderId="21" xfId="8" applyFont="1" applyFill="1" applyBorder="1" applyAlignment="1">
      <alignment horizontal="center" vertical="center" wrapText="1"/>
    </xf>
    <xf numFmtId="0" fontId="22" fillId="0" borderId="22" xfId="8" applyFont="1" applyFill="1" applyBorder="1" applyAlignment="1">
      <alignment horizontal="center" vertical="center" wrapText="1"/>
    </xf>
    <xf numFmtId="0" fontId="22" fillId="0" borderId="23" xfId="8" applyFont="1" applyFill="1" applyBorder="1" applyAlignment="1">
      <alignment horizontal="center" vertical="center" wrapText="1"/>
    </xf>
    <xf numFmtId="180" fontId="1" fillId="0" borderId="24" xfId="8" applyNumberFormat="1" applyFont="1" applyFill="1" applyBorder="1" applyAlignment="1">
      <alignment horizontal="center" vertical="center"/>
    </xf>
    <xf numFmtId="0" fontId="1" fillId="0" borderId="25" xfId="8" applyFont="1" applyFill="1" applyBorder="1" applyAlignment="1">
      <alignment horizontal="center" vertical="center"/>
    </xf>
    <xf numFmtId="181" fontId="1" fillId="0" borderId="26" xfId="8" applyNumberFormat="1" applyFont="1" applyFill="1" applyBorder="1" applyAlignment="1">
      <alignment horizontal="center" vertical="center"/>
    </xf>
    <xf numFmtId="0" fontId="10" fillId="0" borderId="32" xfId="8" applyFont="1" applyFill="1" applyBorder="1" applyAlignment="1">
      <alignment horizontal="center" vertical="center"/>
    </xf>
    <xf numFmtId="0" fontId="1" fillId="0" borderId="12" xfId="8" applyFont="1" applyFill="1" applyBorder="1" applyAlignment="1">
      <alignment horizontal="center" vertical="center"/>
    </xf>
    <xf numFmtId="0" fontId="10" fillId="0" borderId="12" xfId="8" applyFont="1" applyFill="1" applyBorder="1" applyAlignment="1">
      <alignment horizontal="center" vertical="center"/>
    </xf>
    <xf numFmtId="0" fontId="1" fillId="0" borderId="24" xfId="8" applyFont="1" applyFill="1" applyBorder="1" applyAlignment="1">
      <alignment horizontal="center" vertical="center"/>
    </xf>
    <xf numFmtId="178" fontId="1" fillId="0" borderId="25" xfId="8" applyNumberFormat="1" applyFont="1" applyFill="1" applyBorder="1" applyAlignment="1">
      <alignment horizontal="center" vertical="center"/>
    </xf>
    <xf numFmtId="0" fontId="25" fillId="0" borderId="33" xfId="0" applyFont="1" applyFill="1" applyBorder="1" applyAlignment="1">
      <alignment horizontal="center" vertical="center" wrapText="1"/>
    </xf>
    <xf numFmtId="0" fontId="25" fillId="0" borderId="12" xfId="0" applyFont="1" applyFill="1" applyBorder="1" applyAlignment="1">
      <alignment horizontal="center" vertical="center" wrapText="1"/>
    </xf>
    <xf numFmtId="49" fontId="25" fillId="0" borderId="24" xfId="0" applyNumberFormat="1" applyFont="1" applyFill="1" applyBorder="1" applyAlignment="1">
      <alignment horizontal="center" vertical="center"/>
    </xf>
    <xf numFmtId="49" fontId="25" fillId="0" borderId="25" xfId="0" applyNumberFormat="1" applyFont="1" applyFill="1" applyBorder="1" applyAlignment="1">
      <alignment horizontal="center" vertical="center"/>
    </xf>
    <xf numFmtId="0" fontId="10" fillId="0" borderId="36" xfId="8" applyFont="1" applyFill="1" applyBorder="1" applyAlignment="1">
      <alignment horizontal="center" vertical="center"/>
    </xf>
    <xf numFmtId="178" fontId="1" fillId="0" borderId="26" xfId="8" applyNumberFormat="1" applyFont="1" applyFill="1" applyBorder="1" applyAlignment="1">
      <alignment horizontal="center" vertical="center"/>
    </xf>
    <xf numFmtId="180" fontId="25" fillId="0" borderId="26" xfId="0" applyNumberFormat="1" applyFont="1" applyFill="1" applyBorder="1" applyAlignment="1" applyProtection="1">
      <alignment horizontal="center" vertical="center"/>
    </xf>
    <xf numFmtId="0" fontId="19" fillId="0" borderId="0" xfId="4" applyFont="1" applyAlignment="1">
      <alignment vertical="center"/>
    </xf>
    <xf numFmtId="0" fontId="26" fillId="0" borderId="0" xfId="4" applyFont="1"/>
    <xf numFmtId="0" fontId="27" fillId="0" borderId="0" xfId="8" applyFont="1"/>
    <xf numFmtId="0" fontId="10" fillId="0" borderId="0" xfId="8" applyFont="1" applyFill="1" applyBorder="1"/>
    <xf numFmtId="0" fontId="22" fillId="0" borderId="0" xfId="8" applyFont="1" applyFill="1" applyBorder="1"/>
    <xf numFmtId="0" fontId="10" fillId="0" borderId="0" xfId="8"/>
    <xf numFmtId="0" fontId="28" fillId="0" borderId="0" xfId="8" applyFont="1" applyFill="1" applyBorder="1"/>
    <xf numFmtId="0" fontId="19" fillId="0" borderId="0" xfId="4" applyFont="1"/>
    <xf numFmtId="0" fontId="19" fillId="0" borderId="14" xfId="4" applyFont="1" applyBorder="1"/>
    <xf numFmtId="0" fontId="33" fillId="0" borderId="39" xfId="7" applyFont="1" applyBorder="1" applyAlignment="1">
      <alignment vertical="center"/>
    </xf>
    <xf numFmtId="0" fontId="19" fillId="0" borderId="6" xfId="4" applyFont="1" applyBorder="1"/>
    <xf numFmtId="0" fontId="37" fillId="0" borderId="40" xfId="4" applyFont="1" applyBorder="1" applyAlignment="1"/>
    <xf numFmtId="0" fontId="38" fillId="0" borderId="41" xfId="4" applyFont="1" applyBorder="1" applyAlignment="1"/>
    <xf numFmtId="0" fontId="11" fillId="2" borderId="0" xfId="8" applyFont="1" applyFill="1" applyBorder="1" applyAlignment="1">
      <alignment vertical="center"/>
    </xf>
    <xf numFmtId="0" fontId="39" fillId="4" borderId="42" xfId="8" applyFont="1" applyFill="1" applyBorder="1" applyAlignment="1">
      <alignment horizontal="left" vertical="center"/>
    </xf>
    <xf numFmtId="0" fontId="39" fillId="4" borderId="42" xfId="8" applyFont="1" applyFill="1" applyBorder="1" applyAlignment="1">
      <alignment horizontal="center" vertical="center"/>
    </xf>
    <xf numFmtId="0" fontId="16" fillId="0" borderId="0" xfId="8" applyFont="1"/>
    <xf numFmtId="0" fontId="39" fillId="4" borderId="43" xfId="8" applyFont="1" applyFill="1" applyBorder="1" applyAlignment="1">
      <alignment horizontal="center" vertical="center"/>
    </xf>
    <xf numFmtId="0" fontId="11" fillId="4" borderId="0" xfId="8" applyFont="1" applyFill="1" applyBorder="1" applyAlignment="1">
      <alignment vertical="center"/>
    </xf>
    <xf numFmtId="0" fontId="20" fillId="0" borderId="21" xfId="8" applyFont="1" applyFill="1" applyBorder="1" applyAlignment="1">
      <alignment horizontal="center" vertical="center" wrapText="1"/>
    </xf>
    <xf numFmtId="0" fontId="20" fillId="4" borderId="22" xfId="8" applyFont="1" applyFill="1" applyBorder="1" applyAlignment="1">
      <alignment horizontal="center" vertical="center" wrapText="1"/>
    </xf>
    <xf numFmtId="0" fontId="20" fillId="5" borderId="24" xfId="8" applyFont="1" applyFill="1" applyBorder="1" applyAlignment="1">
      <alignment horizontal="center" vertical="center"/>
    </xf>
    <xf numFmtId="0" fontId="20" fillId="5" borderId="25" xfId="8" applyFont="1" applyFill="1" applyBorder="1" applyAlignment="1">
      <alignment horizontal="center" vertical="center"/>
    </xf>
    <xf numFmtId="0" fontId="39" fillId="2" borderId="0" xfId="8" applyFont="1" applyFill="1" applyAlignment="1">
      <alignment vertical="center"/>
    </xf>
    <xf numFmtId="0" fontId="40" fillId="2" borderId="8" xfId="8" applyFont="1" applyFill="1" applyBorder="1" applyAlignment="1">
      <alignment horizontal="left" vertical="center"/>
    </xf>
    <xf numFmtId="0" fontId="41" fillId="2" borderId="9" xfId="8" applyFont="1" applyFill="1" applyBorder="1" applyAlignment="1">
      <alignment horizontal="center" vertical="center"/>
    </xf>
    <xf numFmtId="0" fontId="39" fillId="2" borderId="9" xfId="8" applyFont="1" applyFill="1" applyBorder="1" applyAlignment="1">
      <alignment vertical="center"/>
    </xf>
    <xf numFmtId="0" fontId="37" fillId="0" borderId="19" xfId="4" applyFont="1" applyBorder="1"/>
    <xf numFmtId="0" fontId="38" fillId="0" borderId="44" xfId="4" applyFont="1" applyBorder="1"/>
    <xf numFmtId="0" fontId="11" fillId="4" borderId="42" xfId="8" applyFont="1" applyFill="1" applyBorder="1" applyAlignment="1">
      <alignment vertical="center"/>
    </xf>
    <xf numFmtId="0" fontId="41" fillId="2" borderId="4" xfId="8" applyFont="1" applyFill="1" applyBorder="1" applyAlignment="1">
      <alignment horizontal="center" vertical="center"/>
    </xf>
    <xf numFmtId="0" fontId="39" fillId="2" borderId="4" xfId="8" applyFont="1" applyFill="1" applyBorder="1" applyAlignment="1">
      <alignment vertical="center"/>
    </xf>
    <xf numFmtId="0" fontId="29" fillId="0" borderId="0" xfId="7" applyFont="1" applyBorder="1" applyAlignment="1">
      <alignment vertical="center"/>
    </xf>
    <xf numFmtId="0" fontId="30" fillId="0" borderId="0" xfId="7" applyFont="1" applyBorder="1" applyAlignment="1">
      <alignment vertical="center"/>
    </xf>
    <xf numFmtId="0" fontId="31" fillId="0" borderId="0" xfId="7" applyFont="1" applyBorder="1" applyAlignment="1">
      <alignment vertical="center" wrapText="1"/>
    </xf>
    <xf numFmtId="179" fontId="32" fillId="0" borderId="0" xfId="5" applyNumberFormat="1" applyFont="1" applyFill="1" applyBorder="1" applyAlignment="1" applyProtection="1">
      <alignment vertical="center"/>
    </xf>
    <xf numFmtId="0" fontId="19" fillId="0" borderId="37" xfId="4" applyFont="1" applyBorder="1" applyAlignment="1">
      <alignment vertical="center"/>
    </xf>
    <xf numFmtId="0" fontId="34" fillId="0" borderId="0" xfId="4" applyFont="1" applyBorder="1" applyAlignment="1">
      <alignment vertical="center"/>
    </xf>
    <xf numFmtId="0" fontId="44" fillId="0" borderId="14" xfId="4" applyFont="1" applyBorder="1"/>
    <xf numFmtId="0" fontId="26" fillId="0" borderId="41" xfId="4" applyFont="1" applyBorder="1" applyAlignment="1"/>
    <xf numFmtId="0" fontId="26" fillId="0" borderId="14" xfId="4" applyFont="1" applyBorder="1" applyAlignment="1"/>
    <xf numFmtId="0" fontId="44" fillId="0" borderId="14" xfId="4" applyFont="1" applyBorder="1" applyAlignment="1"/>
    <xf numFmtId="180" fontId="11" fillId="2" borderId="0" xfId="8" applyNumberFormat="1" applyFont="1" applyFill="1" applyBorder="1" applyAlignment="1">
      <alignment horizontal="center" vertical="center"/>
    </xf>
    <xf numFmtId="0" fontId="11" fillId="2" borderId="14" xfId="8" applyFont="1" applyFill="1" applyBorder="1" applyAlignment="1">
      <alignment vertical="center"/>
    </xf>
    <xf numFmtId="0" fontId="22" fillId="4" borderId="22" xfId="8" applyFont="1" applyFill="1" applyBorder="1" applyAlignment="1">
      <alignment horizontal="center" vertical="center" wrapText="1"/>
    </xf>
    <xf numFmtId="0" fontId="20" fillId="4" borderId="23" xfId="8" applyFont="1" applyFill="1" applyBorder="1" applyAlignment="1">
      <alignment horizontal="center" vertical="center" wrapText="1"/>
    </xf>
    <xf numFmtId="0" fontId="20" fillId="4" borderId="0" xfId="8" applyFont="1" applyFill="1" applyBorder="1" applyAlignment="1">
      <alignment horizontal="center" vertical="center" wrapText="1"/>
    </xf>
    <xf numFmtId="0" fontId="1" fillId="4" borderId="45" xfId="8" applyFont="1" applyFill="1" applyBorder="1" applyAlignment="1">
      <alignment vertical="center"/>
    </xf>
    <xf numFmtId="0" fontId="1" fillId="4" borderId="46" xfId="8" applyFont="1" applyFill="1" applyBorder="1" applyAlignment="1">
      <alignment vertical="center"/>
    </xf>
    <xf numFmtId="0" fontId="20" fillId="4" borderId="25" xfId="8" applyFont="1" applyFill="1" applyBorder="1" applyAlignment="1">
      <alignment horizontal="center" vertical="center"/>
    </xf>
    <xf numFmtId="182" fontId="20" fillId="4" borderId="25" xfId="8" applyNumberFormat="1" applyFont="1" applyFill="1" applyBorder="1" applyAlignment="1">
      <alignment horizontal="center" vertical="center"/>
    </xf>
    <xf numFmtId="180" fontId="20" fillId="4" borderId="26" xfId="8" applyNumberFormat="1" applyFont="1" applyFill="1" applyBorder="1" applyAlignment="1">
      <alignment horizontal="center" vertical="center"/>
    </xf>
    <xf numFmtId="180" fontId="20" fillId="4" borderId="0" xfId="8" applyNumberFormat="1" applyFont="1" applyFill="1" applyBorder="1" applyAlignment="1">
      <alignment horizontal="center" vertical="center"/>
    </xf>
    <xf numFmtId="0" fontId="20" fillId="4" borderId="45" xfId="8" applyFont="1" applyFill="1" applyBorder="1" applyAlignment="1">
      <alignment vertical="center"/>
    </xf>
    <xf numFmtId="0" fontId="20" fillId="4" borderId="46" xfId="8" applyFont="1" applyFill="1" applyBorder="1" applyAlignment="1">
      <alignment vertical="center"/>
    </xf>
    <xf numFmtId="0" fontId="39" fillId="2" borderId="40" xfId="8" applyFont="1" applyFill="1" applyBorder="1" applyAlignment="1">
      <alignment vertical="center"/>
    </xf>
    <xf numFmtId="0" fontId="39" fillId="2" borderId="41" xfId="8" applyFont="1" applyFill="1" applyBorder="1" applyAlignment="1">
      <alignment vertical="center"/>
    </xf>
    <xf numFmtId="0" fontId="26" fillId="0" borderId="44" xfId="4" applyFont="1" applyBorder="1"/>
    <xf numFmtId="0" fontId="26" fillId="0" borderId="6" xfId="4" applyFont="1" applyBorder="1"/>
    <xf numFmtId="0" fontId="44" fillId="0" borderId="6" xfId="4" applyFont="1" applyBorder="1"/>
    <xf numFmtId="0" fontId="11" fillId="4" borderId="47" xfId="8" applyFont="1" applyFill="1" applyBorder="1" applyAlignment="1">
      <alignment vertical="center"/>
    </xf>
    <xf numFmtId="0" fontId="22" fillId="2" borderId="22" xfId="8" applyFont="1" applyFill="1" applyBorder="1" applyAlignment="1">
      <alignment horizontal="center" vertical="center" wrapText="1"/>
    </xf>
    <xf numFmtId="0" fontId="20" fillId="2" borderId="22" xfId="8" applyFont="1" applyFill="1" applyBorder="1" applyAlignment="1">
      <alignment horizontal="center" vertical="center" wrapText="1"/>
    </xf>
    <xf numFmtId="0" fontId="20" fillId="2" borderId="23" xfId="8" applyFont="1" applyFill="1" applyBorder="1" applyAlignment="1">
      <alignment horizontal="center" vertical="center" wrapText="1"/>
    </xf>
    <xf numFmtId="0" fontId="20" fillId="0" borderId="25" xfId="8" applyFont="1" applyFill="1" applyBorder="1" applyAlignment="1">
      <alignment horizontal="center" vertical="center"/>
    </xf>
    <xf numFmtId="0" fontId="20" fillId="6" borderId="25" xfId="8" applyNumberFormat="1" applyFont="1" applyFill="1" applyBorder="1" applyAlignment="1">
      <alignment horizontal="center" vertical="center"/>
    </xf>
    <xf numFmtId="0" fontId="39" fillId="2" borderId="10" xfId="8" applyFont="1" applyFill="1" applyBorder="1" applyAlignment="1">
      <alignment vertical="center"/>
    </xf>
    <xf numFmtId="0" fontId="39" fillId="2" borderId="14" xfId="8" applyFont="1" applyFill="1" applyBorder="1" applyAlignment="1">
      <alignment vertical="center"/>
    </xf>
    <xf numFmtId="0" fontId="19" fillId="0" borderId="10" xfId="4" applyFont="1" applyBorder="1"/>
    <xf numFmtId="0" fontId="45" fillId="0" borderId="14" xfId="4" applyFont="1" applyBorder="1"/>
    <xf numFmtId="0" fontId="11" fillId="2" borderId="0" xfId="8" applyNumberFormat="1" applyFont="1" applyFill="1" applyBorder="1" applyAlignment="1">
      <alignment horizontal="center" vertical="center"/>
    </xf>
    <xf numFmtId="180" fontId="20" fillId="6" borderId="25" xfId="8" applyNumberFormat="1" applyFont="1" applyFill="1" applyBorder="1" applyAlignment="1">
      <alignment horizontal="center" vertical="center"/>
    </xf>
    <xf numFmtId="0" fontId="20" fillId="7" borderId="25" xfId="8" applyNumberFormat="1" applyFont="1" applyFill="1" applyBorder="1" applyAlignment="1">
      <alignment horizontal="center" vertical="center"/>
    </xf>
    <xf numFmtId="182" fontId="20" fillId="0" borderId="25" xfId="8" applyNumberFormat="1" applyFont="1" applyFill="1" applyBorder="1" applyAlignment="1">
      <alignment horizontal="center" vertical="center"/>
    </xf>
    <xf numFmtId="179" fontId="32" fillId="0" borderId="7" xfId="5" applyNumberFormat="1" applyFont="1" applyBorder="1" applyAlignment="1" applyProtection="1">
      <alignment vertical="center"/>
    </xf>
    <xf numFmtId="179" fontId="32" fillId="0" borderId="0" xfId="5" applyNumberFormat="1" applyFont="1" applyBorder="1" applyAlignment="1" applyProtection="1">
      <alignment vertical="center"/>
    </xf>
    <xf numFmtId="0" fontId="26" fillId="0" borderId="0" xfId="4" applyFont="1" applyAlignment="1">
      <alignment vertical="center"/>
    </xf>
    <xf numFmtId="0" fontId="1" fillId="0" borderId="0" xfId="4" applyFont="1" applyFill="1" applyBorder="1" applyAlignment="1">
      <alignment vertical="center"/>
    </xf>
    <xf numFmtId="0" fontId="1" fillId="0" borderId="0" xfId="0" applyFont="1" applyFill="1" applyBorder="1" applyAlignment="1">
      <alignment vertical="center"/>
    </xf>
    <xf numFmtId="0" fontId="1" fillId="0" borderId="0" xfId="4" applyFont="1" applyFill="1" applyBorder="1" applyAlignment="1"/>
    <xf numFmtId="0" fontId="38" fillId="0" borderId="0" xfId="4" applyFont="1" applyBorder="1" applyAlignment="1">
      <alignment vertical="center"/>
    </xf>
    <xf numFmtId="0" fontId="26" fillId="0" borderId="0" xfId="4" applyFont="1" applyBorder="1" applyAlignment="1">
      <alignment vertical="center"/>
    </xf>
    <xf numFmtId="0" fontId="37" fillId="0" borderId="0" xfId="4" applyFont="1" applyBorder="1"/>
    <xf numFmtId="0" fontId="38" fillId="0" borderId="9" xfId="4" applyFont="1" applyBorder="1"/>
    <xf numFmtId="0" fontId="48" fillId="0" borderId="19" xfId="4" applyFont="1" applyBorder="1" applyAlignment="1">
      <alignment vertical="center"/>
    </xf>
    <xf numFmtId="0" fontId="19" fillId="0" borderId="44" xfId="4" applyFont="1" applyBorder="1" applyAlignment="1">
      <alignment vertical="center"/>
    </xf>
    <xf numFmtId="0" fontId="19" fillId="0" borderId="7" xfId="4" applyFont="1" applyBorder="1" applyAlignment="1">
      <alignment vertical="center"/>
    </xf>
    <xf numFmtId="0" fontId="19" fillId="0" borderId="6" xfId="4" applyFont="1" applyBorder="1" applyAlignment="1">
      <alignment vertical="center"/>
    </xf>
    <xf numFmtId="0" fontId="49" fillId="0" borderId="6" xfId="4" applyFont="1" applyBorder="1"/>
    <xf numFmtId="0" fontId="48" fillId="0" borderId="6" xfId="4" applyFont="1" applyBorder="1"/>
    <xf numFmtId="0" fontId="17" fillId="0" borderId="14" xfId="4" applyFont="1" applyFill="1" applyBorder="1" applyAlignment="1">
      <alignment vertical="center"/>
    </xf>
    <xf numFmtId="0" fontId="14" fillId="0" borderId="14" xfId="4" applyFont="1" applyFill="1" applyBorder="1" applyAlignment="1">
      <alignment vertical="center"/>
    </xf>
    <xf numFmtId="0" fontId="17" fillId="0" borderId="41" xfId="4" applyFont="1" applyFill="1" applyBorder="1" applyAlignment="1">
      <alignment vertical="center"/>
    </xf>
    <xf numFmtId="0" fontId="50" fillId="0" borderId="41" xfId="4" applyFont="1" applyFill="1" applyBorder="1" applyAlignment="1">
      <alignment vertical="center"/>
    </xf>
    <xf numFmtId="0" fontId="14" fillId="0" borderId="0" xfId="4" applyFont="1" applyFill="1" applyAlignment="1">
      <alignment vertical="center" wrapText="1"/>
    </xf>
    <xf numFmtId="0" fontId="20" fillId="0" borderId="21" xfId="4" applyFont="1" applyFill="1" applyBorder="1" applyAlignment="1">
      <alignment horizontal="center" vertical="center"/>
    </xf>
    <xf numFmtId="0" fontId="20" fillId="0" borderId="34" xfId="4" applyFont="1" applyFill="1" applyBorder="1" applyAlignment="1">
      <alignment horizontal="center" vertical="center"/>
    </xf>
    <xf numFmtId="0" fontId="20" fillId="0" borderId="20" xfId="4" applyFont="1" applyFill="1" applyBorder="1" applyAlignment="1">
      <alignment vertical="center"/>
    </xf>
    <xf numFmtId="0" fontId="20" fillId="0" borderId="6" xfId="4" applyFont="1" applyFill="1" applyBorder="1" applyAlignment="1">
      <alignment vertical="center"/>
    </xf>
    <xf numFmtId="0" fontId="20" fillId="0" borderId="31" xfId="4" applyFont="1" applyFill="1" applyBorder="1" applyAlignment="1">
      <alignment horizontal="center" vertical="center"/>
    </xf>
    <xf numFmtId="0" fontId="20" fillId="0" borderId="48" xfId="4" applyFont="1" applyFill="1" applyBorder="1" applyAlignment="1">
      <alignment horizontal="center" vertical="center"/>
    </xf>
    <xf numFmtId="0" fontId="20" fillId="0" borderId="10" xfId="4" applyFont="1" applyFill="1" applyBorder="1" applyAlignment="1">
      <alignment vertical="center"/>
    </xf>
    <xf numFmtId="0" fontId="20" fillId="0" borderId="14" xfId="4" applyFont="1" applyFill="1" applyBorder="1" applyAlignment="1">
      <alignment vertical="center"/>
    </xf>
    <xf numFmtId="0" fontId="20" fillId="0" borderId="33" xfId="4" applyFont="1" applyFill="1" applyBorder="1" applyAlignment="1">
      <alignment horizontal="center" vertical="center"/>
    </xf>
    <xf numFmtId="0" fontId="20" fillId="0" borderId="35" xfId="4" applyFont="1" applyFill="1" applyBorder="1" applyAlignment="1">
      <alignment horizontal="center" vertical="center"/>
    </xf>
    <xf numFmtId="0" fontId="20" fillId="0" borderId="24" xfId="4" applyFont="1" applyFill="1" applyBorder="1" applyAlignment="1">
      <alignment horizontal="center" vertical="center"/>
    </xf>
    <xf numFmtId="0" fontId="20" fillId="0" borderId="49" xfId="4" applyFont="1" applyFill="1" applyBorder="1" applyAlignment="1">
      <alignment horizontal="center" vertical="center"/>
    </xf>
    <xf numFmtId="0" fontId="51" fillId="0" borderId="14" xfId="4" applyFont="1" applyFill="1" applyBorder="1" applyAlignment="1">
      <alignment vertical="center"/>
    </xf>
    <xf numFmtId="0" fontId="50" fillId="0" borderId="14" xfId="4" applyFont="1" applyFill="1" applyBorder="1" applyAlignment="1">
      <alignment vertical="center"/>
    </xf>
    <xf numFmtId="0" fontId="15" fillId="0" borderId="14" xfId="4" applyFont="1" applyFill="1" applyBorder="1" applyAlignment="1">
      <alignment vertical="center"/>
    </xf>
    <xf numFmtId="0" fontId="14" fillId="0" borderId="14" xfId="4" applyFont="1" applyFill="1" applyBorder="1" applyAlignment="1">
      <alignment horizontal="right" vertical="center"/>
    </xf>
    <xf numFmtId="0" fontId="1" fillId="0" borderId="41" xfId="4" applyFont="1" applyFill="1" applyBorder="1" applyAlignment="1">
      <alignment vertical="center"/>
    </xf>
    <xf numFmtId="0" fontId="14" fillId="0" borderId="41" xfId="4" applyFont="1" applyFill="1" applyBorder="1" applyAlignment="1">
      <alignment vertical="center"/>
    </xf>
    <xf numFmtId="0" fontId="20" fillId="0" borderId="21" xfId="0" applyFont="1" applyFill="1" applyBorder="1" applyAlignment="1">
      <alignment horizontal="center" vertical="center" wrapText="1"/>
    </xf>
    <xf numFmtId="0" fontId="20" fillId="0" borderId="22" xfId="0" applyFont="1" applyFill="1" applyBorder="1" applyAlignment="1">
      <alignment horizontal="center" vertical="center"/>
    </xf>
    <xf numFmtId="0" fontId="52" fillId="0" borderId="24" xfId="0" applyFont="1" applyFill="1" applyBorder="1" applyAlignment="1">
      <alignment horizontal="center" vertical="center"/>
    </xf>
    <xf numFmtId="180" fontId="20" fillId="0" borderId="25" xfId="0" applyNumberFormat="1" applyFont="1" applyFill="1" applyBorder="1" applyAlignment="1">
      <alignment horizontal="center" vertical="center"/>
    </xf>
    <xf numFmtId="0" fontId="53" fillId="0" borderId="14" xfId="4" applyFont="1" applyFill="1" applyBorder="1" applyAlignment="1">
      <alignment vertical="center"/>
    </xf>
    <xf numFmtId="0" fontId="18" fillId="0" borderId="14" xfId="4" applyFont="1" applyFill="1" applyBorder="1" applyAlignment="1">
      <alignment vertical="center"/>
    </xf>
    <xf numFmtId="0" fontId="54" fillId="0" borderId="14" xfId="4" applyFont="1" applyFill="1" applyBorder="1" applyAlignment="1">
      <alignment vertical="center"/>
    </xf>
    <xf numFmtId="0" fontId="14" fillId="0" borderId="56" xfId="4" applyFont="1" applyFill="1" applyBorder="1" applyAlignment="1">
      <alignment vertical="center"/>
    </xf>
    <xf numFmtId="0" fontId="1" fillId="0" borderId="47" xfId="4" applyFont="1" applyFill="1" applyBorder="1" applyAlignment="1">
      <alignment vertical="center"/>
    </xf>
    <xf numFmtId="0" fontId="14" fillId="0" borderId="60" xfId="4" applyFont="1" applyFill="1" applyBorder="1" applyAlignment="1">
      <alignment vertical="center"/>
    </xf>
    <xf numFmtId="0" fontId="17" fillId="0" borderId="6" xfId="4" applyFont="1" applyFill="1" applyBorder="1" applyAlignment="1">
      <alignment vertical="center"/>
    </xf>
    <xf numFmtId="0" fontId="14" fillId="0" borderId="44" xfId="4" applyFont="1" applyFill="1" applyBorder="1" applyAlignment="1"/>
    <xf numFmtId="0" fontId="14" fillId="0" borderId="6" xfId="4" applyFont="1" applyFill="1" applyBorder="1" applyAlignment="1"/>
    <xf numFmtId="0" fontId="20" fillId="0" borderId="14" xfId="4" applyFont="1" applyFill="1" applyBorder="1" applyAlignment="1"/>
    <xf numFmtId="0" fontId="26" fillId="0" borderId="9" xfId="4" applyFont="1" applyBorder="1"/>
    <xf numFmtId="0" fontId="44" fillId="0" borderId="9" xfId="4" applyFont="1" applyBorder="1"/>
    <xf numFmtId="0" fontId="44" fillId="0" borderId="40" xfId="4" applyFont="1" applyBorder="1"/>
    <xf numFmtId="0" fontId="44" fillId="0" borderId="41" xfId="4" applyFont="1" applyBorder="1"/>
    <xf numFmtId="0" fontId="14" fillId="0" borderId="41" xfId="0" applyFont="1" applyFill="1" applyBorder="1" applyAlignment="1">
      <alignment vertical="center"/>
    </xf>
    <xf numFmtId="0" fontId="55" fillId="0" borderId="14" xfId="0" applyFont="1" applyFill="1" applyBorder="1" applyAlignment="1">
      <alignment vertical="center"/>
    </xf>
    <xf numFmtId="0" fontId="14" fillId="0" borderId="51" xfId="0" applyFont="1" applyFill="1" applyBorder="1" applyAlignment="1">
      <alignment horizontal="center" vertical="center"/>
    </xf>
    <xf numFmtId="0" fontId="14" fillId="0" borderId="61" xfId="0" applyFont="1" applyFill="1" applyBorder="1" applyAlignment="1">
      <alignment horizontal="center" vertical="center"/>
    </xf>
    <xf numFmtId="0" fontId="14" fillId="0" borderId="53" xfId="0" applyFont="1" applyFill="1" applyBorder="1" applyAlignment="1">
      <alignment horizontal="center" vertical="center"/>
    </xf>
    <xf numFmtId="0" fontId="14" fillId="0" borderId="62" xfId="0" applyFont="1" applyFill="1" applyBorder="1" applyAlignment="1">
      <alignment horizontal="center" vertical="center"/>
    </xf>
    <xf numFmtId="0" fontId="14" fillId="0" borderId="55" xfId="0" applyFont="1" applyFill="1" applyBorder="1" applyAlignment="1">
      <alignment horizontal="center" vertical="center"/>
    </xf>
    <xf numFmtId="180" fontId="14" fillId="0" borderId="63" xfId="0" applyNumberFormat="1" applyFont="1" applyFill="1" applyBorder="1" applyAlignment="1">
      <alignment horizontal="center" vertical="center"/>
    </xf>
    <xf numFmtId="0" fontId="14" fillId="0" borderId="42" xfId="4" applyFont="1" applyFill="1" applyBorder="1" applyAlignment="1">
      <alignment vertical="center"/>
    </xf>
    <xf numFmtId="0" fontId="56" fillId="0" borderId="46" xfId="4" applyFont="1" applyFill="1" applyBorder="1" applyAlignment="1">
      <alignment vertical="center"/>
    </xf>
    <xf numFmtId="0" fontId="14" fillId="0" borderId="64" xfId="4" applyFont="1" applyFill="1" applyBorder="1" applyAlignment="1">
      <alignment horizontal="center" vertical="center"/>
    </xf>
    <xf numFmtId="0" fontId="14" fillId="0" borderId="65" xfId="4" applyFont="1" applyFill="1" applyBorder="1" applyAlignment="1">
      <alignment horizontal="center" vertical="center"/>
    </xf>
    <xf numFmtId="0" fontId="56" fillId="0" borderId="45" xfId="4" applyFont="1" applyFill="1" applyBorder="1" applyAlignment="1">
      <alignment vertical="center"/>
    </xf>
    <xf numFmtId="0" fontId="14" fillId="0" borderId="66" xfId="4" applyFont="1" applyFill="1" applyBorder="1" applyAlignment="1">
      <alignment horizontal="center" vertical="center"/>
    </xf>
    <xf numFmtId="0" fontId="14" fillId="0" borderId="67" xfId="4" applyFont="1" applyFill="1" applyBorder="1" applyAlignment="1">
      <alignment horizontal="center" vertical="center"/>
    </xf>
    <xf numFmtId="0" fontId="14" fillId="0" borderId="68" xfId="4" applyFont="1" applyFill="1" applyBorder="1" applyAlignment="1">
      <alignment horizontal="center" vertical="center"/>
    </xf>
    <xf numFmtId="180" fontId="14" fillId="0" borderId="69" xfId="4" applyNumberFormat="1" applyFont="1" applyFill="1" applyBorder="1" applyAlignment="1">
      <alignment horizontal="center" vertical="center"/>
    </xf>
    <xf numFmtId="0" fontId="14" fillId="0" borderId="70" xfId="4" applyFont="1" applyFill="1" applyBorder="1" applyAlignment="1">
      <alignment vertical="center"/>
    </xf>
    <xf numFmtId="0" fontId="20" fillId="0" borderId="23" xfId="0" applyFont="1" applyFill="1" applyBorder="1" applyAlignment="1">
      <alignment horizontal="center" vertical="center"/>
    </xf>
    <xf numFmtId="180" fontId="20" fillId="0" borderId="26" xfId="0" applyNumberFormat="1" applyFont="1" applyFill="1" applyBorder="1" applyAlignment="1">
      <alignment horizontal="center" vertical="center"/>
    </xf>
    <xf numFmtId="0" fontId="14" fillId="0" borderId="14" xfId="4" applyFont="1" applyFill="1" applyBorder="1" applyAlignment="1">
      <alignment horizontal="left" vertical="center"/>
    </xf>
    <xf numFmtId="0" fontId="14" fillId="0" borderId="14" xfId="4" applyFont="1" applyFill="1" applyBorder="1" applyAlignment="1"/>
    <xf numFmtId="0" fontId="57" fillId="0" borderId="14" xfId="4" applyFont="1" applyFill="1" applyBorder="1" applyAlignment="1">
      <alignment vertical="center"/>
    </xf>
    <xf numFmtId="0" fontId="14" fillId="0" borderId="6" xfId="4" applyFont="1" applyFill="1" applyBorder="1" applyAlignment="1">
      <alignment vertical="center"/>
    </xf>
    <xf numFmtId="0" fontId="58" fillId="0" borderId="14" xfId="4" applyFont="1" applyFill="1" applyBorder="1" applyAlignment="1"/>
    <xf numFmtId="0" fontId="14" fillId="2" borderId="41" xfId="4" applyFont="1" applyFill="1" applyBorder="1" applyAlignment="1">
      <alignment horizontal="left" vertical="center"/>
    </xf>
    <xf numFmtId="0" fontId="20" fillId="0" borderId="41" xfId="4" applyFont="1" applyFill="1" applyBorder="1" applyAlignment="1"/>
    <xf numFmtId="0" fontId="52" fillId="0" borderId="41" xfId="4" applyFont="1" applyFill="1" applyBorder="1" applyAlignment="1"/>
    <xf numFmtId="0" fontId="52" fillId="0" borderId="14" xfId="4" applyFont="1" applyFill="1" applyBorder="1" applyAlignment="1">
      <alignment vertical="center"/>
    </xf>
    <xf numFmtId="0" fontId="59" fillId="0" borderId="14" xfId="4" applyFont="1" applyFill="1" applyBorder="1" applyAlignment="1">
      <alignment vertical="center"/>
    </xf>
    <xf numFmtId="0" fontId="17" fillId="2" borderId="14" xfId="4" applyFont="1" applyFill="1" applyBorder="1" applyAlignment="1">
      <alignment vertical="center"/>
    </xf>
    <xf numFmtId="0" fontId="1" fillId="0" borderId="14" xfId="4" applyFont="1" applyFill="1" applyBorder="1" applyAlignment="1">
      <alignment vertical="center"/>
    </xf>
    <xf numFmtId="0" fontId="17" fillId="2" borderId="14" xfId="0" applyFont="1" applyFill="1" applyBorder="1" applyAlignment="1">
      <alignment vertical="center"/>
    </xf>
    <xf numFmtId="0" fontId="29" fillId="0" borderId="7" xfId="7" applyFont="1" applyBorder="1" applyAlignment="1">
      <alignment horizontal="center" vertical="center"/>
    </xf>
    <xf numFmtId="0" fontId="29" fillId="0" borderId="0" xfId="7" applyFont="1" applyAlignment="1">
      <alignment horizontal="center" vertical="center"/>
    </xf>
    <xf numFmtId="0" fontId="30" fillId="0" borderId="7" xfId="7" applyFont="1" applyBorder="1" applyAlignment="1">
      <alignment horizontal="center" vertical="center"/>
    </xf>
    <xf numFmtId="0" fontId="30" fillId="0" borderId="0" xfId="7" applyFont="1" applyAlignment="1">
      <alignment horizontal="center" vertical="center"/>
    </xf>
    <xf numFmtId="0" fontId="46" fillId="0" borderId="7" xfId="7" applyFont="1" applyBorder="1" applyAlignment="1">
      <alignment horizontal="center" vertical="center"/>
    </xf>
    <xf numFmtId="0" fontId="46" fillId="0" borderId="0" xfId="7" applyFont="1" applyAlignment="1">
      <alignment horizontal="center" vertical="center"/>
    </xf>
    <xf numFmtId="179" fontId="32" fillId="0" borderId="7" xfId="5" applyNumberFormat="1" applyFont="1" applyBorder="1" applyAlignment="1" applyProtection="1">
      <alignment horizontal="center" vertical="center"/>
    </xf>
    <xf numFmtId="179" fontId="32" fillId="0" borderId="0" xfId="5" applyNumberFormat="1" applyFont="1" applyBorder="1" applyAlignment="1" applyProtection="1">
      <alignment horizontal="center" vertical="center"/>
    </xf>
    <xf numFmtId="179" fontId="32" fillId="0" borderId="0" xfId="5" applyNumberFormat="1" applyFont="1" applyFill="1" applyBorder="1" applyAlignment="1" applyProtection="1">
      <alignment horizontal="center" vertical="center"/>
    </xf>
    <xf numFmtId="0" fontId="31" fillId="0" borderId="37" xfId="7" applyFont="1" applyBorder="1" applyAlignment="1">
      <alignment vertical="center"/>
    </xf>
    <xf numFmtId="0" fontId="31" fillId="0" borderId="18" xfId="7" applyFont="1" applyBorder="1" applyAlignment="1">
      <alignment vertical="center"/>
    </xf>
    <xf numFmtId="0" fontId="31" fillId="0" borderId="38" xfId="7" applyFont="1" applyBorder="1" applyAlignment="1">
      <alignment vertical="center"/>
    </xf>
    <xf numFmtId="0" fontId="34" fillId="0" borderId="7" xfId="4" applyFont="1" applyBorder="1" applyAlignment="1">
      <alignment horizontal="center" vertical="center"/>
    </xf>
    <xf numFmtId="0" fontId="34" fillId="0" borderId="0" xfId="4" applyFont="1" applyAlignment="1">
      <alignment horizontal="center" vertical="center"/>
    </xf>
    <xf numFmtId="0" fontId="47" fillId="0" borderId="4" xfId="4" applyFont="1" applyFill="1" applyBorder="1" applyAlignment="1">
      <alignment vertical="center" wrapText="1"/>
    </xf>
    <xf numFmtId="0" fontId="35" fillId="2" borderId="8" xfId="4" applyFont="1" applyFill="1" applyBorder="1" applyAlignment="1">
      <alignment horizontal="left" vertical="center" wrapText="1"/>
    </xf>
    <xf numFmtId="0" fontId="35" fillId="2" borderId="9" xfId="4" applyFont="1" applyFill="1" applyBorder="1" applyAlignment="1">
      <alignment horizontal="left" vertical="center" wrapText="1"/>
    </xf>
    <xf numFmtId="0" fontId="35" fillId="2" borderId="4" xfId="4" applyFont="1" applyFill="1" applyBorder="1" applyAlignment="1">
      <alignment horizontal="left" vertical="center" wrapText="1"/>
    </xf>
    <xf numFmtId="0" fontId="35" fillId="2" borderId="10" xfId="4" applyFont="1" applyFill="1" applyBorder="1" applyAlignment="1">
      <alignment horizontal="left" vertical="center" wrapText="1"/>
    </xf>
    <xf numFmtId="0" fontId="36" fillId="0" borderId="0" xfId="4" applyFont="1" applyBorder="1" applyAlignment="1">
      <alignment vertical="center"/>
    </xf>
    <xf numFmtId="0" fontId="35" fillId="2" borderId="7" xfId="4" applyFont="1" applyFill="1" applyBorder="1" applyAlignment="1">
      <alignment vertical="center" wrapText="1"/>
    </xf>
    <xf numFmtId="0" fontId="35" fillId="2" borderId="0" xfId="4" applyFont="1" applyFill="1" applyAlignment="1">
      <alignment vertical="center" wrapText="1"/>
    </xf>
    <xf numFmtId="0" fontId="42" fillId="0" borderId="0" xfId="4" applyFont="1" applyBorder="1" applyAlignment="1">
      <alignment vertical="center"/>
    </xf>
    <xf numFmtId="0" fontId="43" fillId="0" borderId="0" xfId="4" applyFont="1" applyBorder="1" applyAlignment="1">
      <alignment vertical="center"/>
    </xf>
    <xf numFmtId="0" fontId="47" fillId="0" borderId="9" xfId="4" applyFont="1" applyFill="1" applyBorder="1" applyAlignment="1">
      <alignment vertical="center" wrapText="1"/>
    </xf>
    <xf numFmtId="0" fontId="14" fillId="0" borderId="7" xfId="4" applyFont="1" applyFill="1" applyBorder="1" applyAlignment="1">
      <alignment vertical="center" wrapText="1"/>
    </xf>
    <xf numFmtId="0" fontId="14" fillId="0" borderId="0" xfId="4" applyFont="1" applyFill="1" applyAlignment="1">
      <alignment vertical="center" wrapText="1"/>
    </xf>
    <xf numFmtId="0" fontId="51" fillId="0" borderId="7" xfId="4" applyFont="1" applyFill="1" applyBorder="1" applyAlignment="1">
      <alignment vertical="center" wrapText="1"/>
    </xf>
    <xf numFmtId="0" fontId="51" fillId="0" borderId="0" xfId="4" applyFont="1" applyFill="1" applyAlignment="1">
      <alignment vertical="center" wrapText="1"/>
    </xf>
    <xf numFmtId="0" fontId="14" fillId="0" borderId="8" xfId="0" applyFont="1" applyFill="1" applyBorder="1" applyAlignment="1">
      <alignment vertical="center"/>
    </xf>
    <xf numFmtId="0" fontId="14" fillId="0" borderId="9" xfId="0" applyFont="1" applyFill="1" applyBorder="1" applyAlignment="1">
      <alignment vertical="center"/>
    </xf>
    <xf numFmtId="0" fontId="14" fillId="0" borderId="40" xfId="0" applyFont="1" applyFill="1" applyBorder="1" applyAlignment="1">
      <alignment vertical="center"/>
    </xf>
    <xf numFmtId="0" fontId="54" fillId="0" borderId="50" xfId="0" applyFont="1" applyFill="1" applyBorder="1" applyAlignment="1">
      <alignment horizontal="center" vertical="center" wrapText="1"/>
    </xf>
    <xf numFmtId="0" fontId="1" fillId="0" borderId="51" xfId="0" applyFont="1" applyFill="1" applyBorder="1" applyAlignment="1">
      <alignment horizontal="center" vertical="center"/>
    </xf>
    <xf numFmtId="0" fontId="14" fillId="0" borderId="52" xfId="0" applyFont="1" applyFill="1" applyBorder="1" applyAlignment="1">
      <alignment horizontal="center" vertical="center" wrapText="1"/>
    </xf>
    <xf numFmtId="0" fontId="1" fillId="0" borderId="53" xfId="0" applyFont="1" applyFill="1" applyBorder="1" applyAlignment="1">
      <alignment horizontal="center" vertical="center"/>
    </xf>
    <xf numFmtId="0" fontId="14" fillId="0" borderId="54" xfId="0" applyFont="1" applyFill="1" applyBorder="1" applyAlignment="1">
      <alignment horizontal="center" vertical="center" wrapText="1"/>
    </xf>
    <xf numFmtId="0" fontId="1" fillId="0" borderId="55" xfId="0" applyFont="1" applyFill="1" applyBorder="1" applyAlignment="1">
      <alignment horizontal="center" vertical="center"/>
    </xf>
    <xf numFmtId="0" fontId="14" fillId="0" borderId="0" xfId="4" applyFont="1" applyFill="1" applyBorder="1" applyAlignment="1">
      <alignment vertical="center"/>
    </xf>
    <xf numFmtId="0" fontId="1" fillId="0" borderId="0" xfId="4" applyFont="1" applyFill="1" applyBorder="1" applyAlignment="1">
      <alignment vertical="center"/>
    </xf>
    <xf numFmtId="0" fontId="14" fillId="0" borderId="57" xfId="4" applyFont="1" applyFill="1" applyBorder="1" applyAlignment="1">
      <alignment vertical="center"/>
    </xf>
    <xf numFmtId="0" fontId="1" fillId="0" borderId="58" xfId="4" applyFont="1" applyFill="1" applyBorder="1" applyAlignment="1">
      <alignment vertical="center"/>
    </xf>
    <xf numFmtId="0" fontId="1" fillId="0" borderId="59" xfId="4" applyFont="1" applyFill="1" applyBorder="1" applyAlignment="1">
      <alignment vertical="center"/>
    </xf>
    <xf numFmtId="0" fontId="10" fillId="0" borderId="0" xfId="4" applyFont="1" applyAlignment="1">
      <alignment vertical="center" wrapText="1"/>
    </xf>
    <xf numFmtId="0" fontId="14" fillId="0" borderId="7" xfId="0" applyFont="1" applyFill="1" applyBorder="1" applyAlignment="1">
      <alignment vertical="center" wrapText="1"/>
    </xf>
    <xf numFmtId="0" fontId="14" fillId="0" borderId="0" xfId="0" applyFont="1" applyFill="1" applyAlignment="1">
      <alignment vertical="center" wrapText="1"/>
    </xf>
    <xf numFmtId="0" fontId="31" fillId="0" borderId="7" xfId="7" applyFont="1" applyBorder="1" applyAlignment="1">
      <alignment horizontal="center" vertical="center" wrapText="1"/>
    </xf>
    <xf numFmtId="0" fontId="31" fillId="0" borderId="0" xfId="7" applyFont="1" applyAlignment="1">
      <alignment horizontal="center" vertical="center" wrapText="1"/>
    </xf>
    <xf numFmtId="0" fontId="35" fillId="2" borderId="40" xfId="4" applyFont="1" applyFill="1" applyBorder="1" applyAlignment="1">
      <alignment horizontal="left" vertical="center" wrapText="1"/>
    </xf>
    <xf numFmtId="0" fontId="2" fillId="2" borderId="1" xfId="7" applyFont="1" applyFill="1" applyBorder="1" applyAlignment="1">
      <alignment horizontal="center" vertical="center"/>
    </xf>
    <xf numFmtId="0" fontId="2" fillId="2" borderId="2" xfId="7" applyFont="1" applyFill="1" applyBorder="1" applyAlignment="1">
      <alignment horizontal="center" vertical="center"/>
    </xf>
    <xf numFmtId="0" fontId="1" fillId="0" borderId="2" xfId="8" applyFont="1" applyFill="1" applyBorder="1" applyAlignment="1">
      <alignment horizontal="center" vertical="center"/>
    </xf>
    <xf numFmtId="0" fontId="3" fillId="2" borderId="3" xfId="7" applyFont="1" applyFill="1" applyBorder="1" applyAlignment="1">
      <alignment horizontal="center" vertical="center"/>
    </xf>
    <xf numFmtId="0" fontId="3" fillId="2" borderId="4" xfId="7" applyFont="1" applyFill="1" applyBorder="1" applyAlignment="1">
      <alignment horizontal="center" vertical="center"/>
    </xf>
    <xf numFmtId="0" fontId="1" fillId="0" borderId="4" xfId="8" applyFont="1" applyFill="1" applyBorder="1" applyAlignment="1">
      <alignment horizontal="center" vertical="center"/>
    </xf>
    <xf numFmtId="0" fontId="4" fillId="2" borderId="3" xfId="7" applyFont="1" applyFill="1" applyBorder="1" applyAlignment="1">
      <alignment horizontal="center" vertical="center" wrapText="1"/>
    </xf>
    <xf numFmtId="0" fontId="4" fillId="2" borderId="4" xfId="7" applyFont="1" applyFill="1" applyBorder="1" applyAlignment="1">
      <alignment horizontal="center" vertical="center"/>
    </xf>
    <xf numFmtId="179" fontId="5" fillId="2" borderId="3" xfId="5" applyNumberFormat="1" applyFont="1" applyFill="1" applyBorder="1" applyAlignment="1" applyProtection="1">
      <alignment horizontal="center" vertical="center"/>
    </xf>
    <xf numFmtId="179" fontId="5" fillId="2" borderId="4" xfId="5" applyNumberFormat="1" applyFont="1" applyFill="1" applyBorder="1" applyAlignment="1" applyProtection="1">
      <alignment horizontal="center" vertical="center"/>
    </xf>
    <xf numFmtId="0" fontId="21" fillId="0" borderId="4" xfId="8" applyFont="1" applyFill="1" applyBorder="1" applyAlignment="1">
      <alignment horizontal="center" vertical="center"/>
    </xf>
    <xf numFmtId="0" fontId="6" fillId="0" borderId="5" xfId="7" applyFont="1" applyFill="1" applyBorder="1" applyAlignment="1">
      <alignment vertical="center"/>
    </xf>
    <xf numFmtId="0" fontId="4" fillId="0" borderId="5" xfId="7" applyFont="1" applyFill="1" applyBorder="1" applyAlignment="1">
      <alignment vertical="center"/>
    </xf>
    <xf numFmtId="0" fontId="1" fillId="0" borderId="15" xfId="8" applyFont="1" applyFill="1" applyBorder="1" applyAlignment="1">
      <alignment horizontal="center" vertical="center"/>
    </xf>
    <xf numFmtId="0" fontId="1" fillId="0" borderId="16" xfId="8" applyFont="1" applyFill="1" applyBorder="1" applyAlignment="1">
      <alignment horizontal="center" vertical="center"/>
    </xf>
    <xf numFmtId="0" fontId="1" fillId="0" borderId="17" xfId="8" applyFont="1" applyFill="1" applyBorder="1" applyAlignment="1">
      <alignment horizontal="center" vertical="center"/>
    </xf>
    <xf numFmtId="0" fontId="8" fillId="2" borderId="1" xfId="8" applyFont="1" applyFill="1" applyBorder="1" applyAlignment="1">
      <alignment horizontal="center" vertical="center"/>
    </xf>
    <xf numFmtId="0" fontId="8" fillId="2" borderId="2" xfId="8" applyFont="1" applyFill="1" applyBorder="1" applyAlignment="1">
      <alignment horizontal="center" vertical="center"/>
    </xf>
    <xf numFmtId="0" fontId="8" fillId="2" borderId="20" xfId="8" applyFont="1" applyFill="1" applyBorder="1" applyAlignment="1">
      <alignment horizontal="center" vertical="center"/>
    </xf>
    <xf numFmtId="0" fontId="10" fillId="2" borderId="7" xfId="8" applyFont="1" applyFill="1" applyBorder="1" applyAlignment="1">
      <alignment horizontal="left" vertical="center"/>
    </xf>
    <xf numFmtId="0" fontId="1" fillId="2" borderId="0" xfId="8" applyFont="1" applyFill="1" applyBorder="1" applyAlignment="1">
      <alignment horizontal="left" vertical="center"/>
    </xf>
    <xf numFmtId="0" fontId="1" fillId="2" borderId="0" xfId="8" applyFont="1" applyFill="1" applyBorder="1" applyAlignment="1">
      <alignment vertical="center"/>
    </xf>
    <xf numFmtId="0" fontId="10" fillId="2" borderId="3" xfId="8" applyFont="1" applyFill="1" applyBorder="1" applyAlignment="1">
      <alignment horizontal="left" vertical="center"/>
    </xf>
    <xf numFmtId="0" fontId="1" fillId="2" borderId="4" xfId="8" applyFont="1" applyFill="1" applyBorder="1" applyAlignment="1">
      <alignment horizontal="left" vertical="center"/>
    </xf>
    <xf numFmtId="0" fontId="1" fillId="2" borderId="10" xfId="8" applyFont="1" applyFill="1" applyBorder="1" applyAlignment="1">
      <alignment horizontal="left" vertical="center"/>
    </xf>
    <xf numFmtId="0" fontId="12" fillId="0" borderId="0" xfId="8" applyFont="1" applyFill="1" applyBorder="1" applyAlignment="1">
      <alignment horizontal="left" vertical="center"/>
    </xf>
    <xf numFmtId="0" fontId="13" fillId="0" borderId="0" xfId="8" applyFont="1" applyFill="1" applyBorder="1" applyAlignment="1">
      <alignment horizontal="left" vertical="center"/>
    </xf>
    <xf numFmtId="0" fontId="11" fillId="2" borderId="1" xfId="8" applyFont="1" applyFill="1" applyBorder="1" applyAlignment="1">
      <alignment horizontal="left" vertical="center" wrapText="1"/>
    </xf>
    <xf numFmtId="0" fontId="11" fillId="2" borderId="2" xfId="8" applyFont="1" applyFill="1" applyBorder="1" applyAlignment="1">
      <alignment horizontal="left" vertical="center"/>
    </xf>
    <xf numFmtId="0" fontId="11" fillId="2" borderId="20" xfId="8" applyFont="1" applyFill="1" applyBorder="1" applyAlignment="1">
      <alignment horizontal="left" vertical="center"/>
    </xf>
    <xf numFmtId="0" fontId="11" fillId="2" borderId="3" xfId="8" applyFont="1" applyFill="1" applyBorder="1" applyAlignment="1">
      <alignment horizontal="left" vertical="center" wrapText="1"/>
    </xf>
    <xf numFmtId="0" fontId="11" fillId="2" borderId="4" xfId="8" applyFont="1" applyFill="1" applyBorder="1" applyAlignment="1">
      <alignment horizontal="left" vertical="center"/>
    </xf>
    <xf numFmtId="0" fontId="11" fillId="2" borderId="10" xfId="8" applyFont="1" applyFill="1" applyBorder="1" applyAlignment="1">
      <alignment horizontal="left" vertical="center"/>
    </xf>
    <xf numFmtId="0" fontId="11" fillId="2" borderId="4" xfId="8" applyFont="1" applyFill="1" applyBorder="1" applyAlignment="1">
      <alignment horizontal="left" vertical="center" wrapText="1"/>
    </xf>
    <xf numFmtId="0" fontId="11" fillId="2" borderId="10" xfId="8" applyFont="1" applyFill="1" applyBorder="1" applyAlignment="1">
      <alignment horizontal="left" vertical="center" wrapText="1"/>
    </xf>
    <xf numFmtId="0" fontId="11" fillId="2" borderId="3" xfId="8" applyFont="1" applyFill="1" applyBorder="1" applyAlignment="1">
      <alignment horizontal="left" vertical="center"/>
    </xf>
    <xf numFmtId="0" fontId="1" fillId="2" borderId="7" xfId="8" applyFont="1" applyFill="1" applyBorder="1" applyAlignment="1">
      <alignment horizontal="left" vertical="center" wrapText="1"/>
    </xf>
    <xf numFmtId="0" fontId="1" fillId="2" borderId="0" xfId="8" applyFont="1" applyFill="1" applyBorder="1" applyAlignment="1">
      <alignment horizontal="left" vertical="center" wrapText="1"/>
    </xf>
    <xf numFmtId="49" fontId="8" fillId="2" borderId="4" xfId="8" applyNumberFormat="1" applyFont="1" applyFill="1" applyBorder="1" applyAlignment="1">
      <alignment horizontal="left" vertical="center" wrapText="1"/>
    </xf>
    <xf numFmtId="49" fontId="8" fillId="2" borderId="10" xfId="8" applyNumberFormat="1" applyFont="1" applyFill="1" applyBorder="1" applyAlignment="1">
      <alignment horizontal="left" vertical="center" wrapText="1"/>
    </xf>
    <xf numFmtId="0" fontId="1" fillId="2" borderId="4" xfId="8" applyFont="1" applyFill="1" applyBorder="1" applyAlignment="1">
      <alignment horizontal="left" vertical="center" wrapText="1"/>
    </xf>
    <xf numFmtId="0" fontId="1" fillId="2" borderId="10" xfId="8" applyFont="1" applyFill="1" applyBorder="1" applyAlignment="1">
      <alignment horizontal="left" vertical="center" wrapText="1"/>
    </xf>
    <xf numFmtId="0" fontId="17" fillId="3" borderId="0" xfId="8" applyFont="1" applyFill="1" applyBorder="1" applyAlignment="1">
      <alignment horizontal="center" vertical="center"/>
    </xf>
    <xf numFmtId="0" fontId="18" fillId="3" borderId="0" xfId="8" applyFont="1" applyFill="1" applyBorder="1" applyAlignment="1">
      <alignment horizontal="center" vertical="center"/>
    </xf>
    <xf numFmtId="0" fontId="23" fillId="0" borderId="0" xfId="8" applyFont="1" applyFill="1" applyBorder="1" applyAlignment="1"/>
    <xf numFmtId="0" fontId="16" fillId="0" borderId="27" xfId="8" applyFont="1" applyFill="1" applyBorder="1" applyAlignment="1">
      <alignment vertical="center"/>
    </xf>
    <xf numFmtId="0" fontId="16" fillId="0" borderId="28" xfId="8" applyFont="1" applyFill="1" applyBorder="1" applyAlignment="1">
      <alignment vertical="center"/>
    </xf>
    <xf numFmtId="0" fontId="16" fillId="0" borderId="34" xfId="8" applyFont="1" applyFill="1" applyBorder="1" applyAlignment="1">
      <alignment vertical="center"/>
    </xf>
    <xf numFmtId="0" fontId="16" fillId="0" borderId="30" xfId="8" applyFont="1" applyFill="1" applyBorder="1" applyAlignment="1">
      <alignment horizontal="center" vertical="center"/>
    </xf>
    <xf numFmtId="0" fontId="16" fillId="0" borderId="35" xfId="8" applyFont="1" applyFill="1" applyBorder="1" applyAlignment="1">
      <alignment horizontal="center" vertical="center"/>
    </xf>
    <xf numFmtId="0" fontId="16" fillId="0" borderId="27" xfId="0" applyFont="1" applyFill="1" applyBorder="1" applyAlignment="1">
      <alignment vertical="center"/>
    </xf>
    <xf numFmtId="0" fontId="16" fillId="0" borderId="28" xfId="0" applyFont="1" applyFill="1" applyBorder="1" applyAlignment="1">
      <alignment vertical="center"/>
    </xf>
    <xf numFmtId="0" fontId="16" fillId="0" borderId="34" xfId="0" applyFont="1" applyFill="1" applyBorder="1" applyAlignment="1">
      <alignment vertical="center"/>
    </xf>
    <xf numFmtId="0" fontId="24" fillId="0" borderId="33" xfId="0" applyFont="1" applyFill="1" applyBorder="1" applyAlignment="1">
      <alignment horizontal="center" vertical="center"/>
    </xf>
    <xf numFmtId="0" fontId="24" fillId="0" borderId="12" xfId="0" applyFont="1" applyFill="1" applyBorder="1" applyAlignment="1">
      <alignment horizontal="center" vertical="center"/>
    </xf>
    <xf numFmtId="0" fontId="1" fillId="0" borderId="29" xfId="8" applyFont="1" applyFill="1" applyBorder="1" applyAlignment="1">
      <alignment horizontal="center" vertical="center"/>
    </xf>
    <xf numFmtId="0" fontId="1" fillId="0" borderId="31" xfId="8" applyFont="1" applyFill="1" applyBorder="1" applyAlignment="1">
      <alignment horizontal="center" vertical="center"/>
    </xf>
    <xf numFmtId="0" fontId="14" fillId="2" borderId="11"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 fillId="0" borderId="11" xfId="8" applyFont="1" applyFill="1" applyBorder="1" applyAlignment="1">
      <alignment horizontal="center" vertical="center"/>
    </xf>
    <xf numFmtId="0" fontId="1" fillId="0" borderId="13" xfId="8" applyFont="1" applyFill="1" applyBorder="1" applyAlignment="1">
      <alignment horizontal="center" vertical="center"/>
    </xf>
    <xf numFmtId="0" fontId="24" fillId="0" borderId="36" xfId="0" applyFont="1" applyFill="1" applyBorder="1" applyAlignment="1">
      <alignment horizontal="center" vertical="center"/>
    </xf>
    <xf numFmtId="0" fontId="20" fillId="4" borderId="71" xfId="8" applyFont="1" applyFill="1" applyBorder="1" applyAlignment="1">
      <alignment horizontal="center" vertical="center" wrapText="1"/>
    </xf>
    <xf numFmtId="182" fontId="20" fillId="4" borderId="72" xfId="8" applyNumberFormat="1" applyFont="1" applyFill="1" applyBorder="1" applyAlignment="1">
      <alignment horizontal="center" vertical="center"/>
    </xf>
  </cellXfs>
  <cellStyles count="9">
    <cellStyle name="常规" xfId="0" builtinId="0"/>
    <cellStyle name="常规 2" xfId="4"/>
    <cellStyle name="常规 2 2" xfId="3"/>
    <cellStyle name="常规 3" xfId="8"/>
    <cellStyle name="常规 3 2" xfId="1"/>
    <cellStyle name="超链接 2" xfId="5"/>
    <cellStyle name="超链接 3" xfId="6"/>
    <cellStyle name="一般_Al Cap Life-25 deg C" xfId="2"/>
    <cellStyle name="一般_L-TEC LIFE 推算表" xfId="7"/>
  </cellStyles>
  <dxfs count="0"/>
  <tableStyles count="0" defaultTableStyle="TableStyleMedium2" defaultPivotStyle="PivotStyleLight16"/>
  <colors>
    <mruColors>
      <color rgb="FFC0C0C0"/>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7.jpeg"/><Relationship Id="rId3" Type="http://schemas.openxmlformats.org/officeDocument/2006/relationships/image" Target="../media/image12.jpeg"/><Relationship Id="rId7" Type="http://schemas.openxmlformats.org/officeDocument/2006/relationships/image" Target="../media/image16.jpeg"/><Relationship Id="rId2" Type="http://schemas.openxmlformats.org/officeDocument/2006/relationships/image" Target="../media/image11.jpeg"/><Relationship Id="rId1" Type="http://schemas.openxmlformats.org/officeDocument/2006/relationships/image" Target="../media/image10.jpeg"/><Relationship Id="rId6" Type="http://schemas.openxmlformats.org/officeDocument/2006/relationships/image" Target="../media/image15.jpeg"/><Relationship Id="rId5" Type="http://schemas.openxmlformats.org/officeDocument/2006/relationships/image" Target="../media/image14.jpeg"/><Relationship Id="rId10" Type="http://schemas.openxmlformats.org/officeDocument/2006/relationships/image" Target="../media/image1.jpeg"/><Relationship Id="rId4" Type="http://schemas.openxmlformats.org/officeDocument/2006/relationships/image" Target="../media/image13.jpeg"/><Relationship Id="rId9" Type="http://schemas.openxmlformats.org/officeDocument/2006/relationships/image" Target="../media/image18.jpeg"/></Relationships>
</file>

<file path=xl/drawings/_rels/vmlDrawing2.v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85725</xdr:rowOff>
    </xdr:from>
    <xdr:to>
      <xdr:col>3</xdr:col>
      <xdr:colOff>158750</xdr:colOff>
      <xdr:row>1</xdr:row>
      <xdr:rowOff>123825</xdr:rowOff>
    </xdr:to>
    <xdr:pic>
      <xdr:nvPicPr>
        <xdr:cNvPr id="2" name="圖片 8" descr="aihua 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8125" y="85725"/>
          <a:ext cx="15716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85725</xdr:rowOff>
    </xdr:from>
    <xdr:to>
      <xdr:col>3</xdr:col>
      <xdr:colOff>13970</xdr:colOff>
      <xdr:row>1</xdr:row>
      <xdr:rowOff>123825</xdr:rowOff>
    </xdr:to>
    <xdr:pic>
      <xdr:nvPicPr>
        <xdr:cNvPr id="3" name="圖片 8" descr="aihua 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38125" y="85725"/>
          <a:ext cx="15716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501650</xdr:colOff>
      <xdr:row>34</xdr:row>
      <xdr:rowOff>38735</xdr:rowOff>
    </xdr:from>
    <xdr:to>
      <xdr:col>7</xdr:col>
      <xdr:colOff>279400</xdr:colOff>
      <xdr:row>49</xdr:row>
      <xdr:rowOff>177800</xdr:rowOff>
    </xdr:to>
    <xdr:grpSp>
      <xdr:nvGrpSpPr>
        <xdr:cNvPr id="3" name="Group 40"/>
        <xdr:cNvGrpSpPr/>
      </xdr:nvGrpSpPr>
      <xdr:grpSpPr>
        <a:xfrm>
          <a:off x="692150" y="9030335"/>
          <a:ext cx="3765550" cy="2996565"/>
          <a:chOff x="-14" y="0"/>
          <a:chExt cx="807" cy="496"/>
        </a:xfrm>
      </xdr:grpSpPr>
      <xdr:pic>
        <xdr:nvPicPr>
          <xdr:cNvPr id="4" name="Picture 21" descr="[E0JN)Y[EWOZ~T_~H6LZLUN"/>
          <xdr:cNvPicPr>
            <a:picLocks noChangeAspect="1"/>
          </xdr:cNvPicPr>
        </xdr:nvPicPr>
        <xdr:blipFill>
          <a:blip xmlns:r="http://schemas.openxmlformats.org/officeDocument/2006/relationships" r:embed="rId1"/>
          <a:stretch>
            <a:fillRect/>
          </a:stretch>
        </xdr:blipFill>
        <xdr:spPr>
          <a:xfrm>
            <a:off x="8" y="0"/>
            <a:ext cx="361" cy="158"/>
          </a:xfrm>
          <a:prstGeom prst="rect">
            <a:avLst/>
          </a:prstGeom>
          <a:noFill/>
          <a:ln w="9525">
            <a:noFill/>
          </a:ln>
        </xdr:spPr>
      </xdr:pic>
      <xdr:pic>
        <xdr:nvPicPr>
          <xdr:cNvPr id="5" name="Picture 22" descr="XJB]J5H$P{][MV{WTJRXY3X"/>
          <xdr:cNvPicPr>
            <a:picLocks noChangeAspect="1"/>
          </xdr:cNvPicPr>
        </xdr:nvPicPr>
        <xdr:blipFill>
          <a:blip xmlns:r="http://schemas.openxmlformats.org/officeDocument/2006/relationships" r:embed="rId2"/>
          <a:stretch>
            <a:fillRect/>
          </a:stretch>
        </xdr:blipFill>
        <xdr:spPr>
          <a:xfrm>
            <a:off x="424" y="8"/>
            <a:ext cx="360" cy="193"/>
          </a:xfrm>
          <a:prstGeom prst="rect">
            <a:avLst/>
          </a:prstGeom>
          <a:noFill/>
          <a:ln w="9525">
            <a:noFill/>
          </a:ln>
        </xdr:spPr>
      </xdr:pic>
      <xdr:pic>
        <xdr:nvPicPr>
          <xdr:cNvPr id="6" name="Picture 23" descr="FV(L3]E3@$($28H~{_540R9"/>
          <xdr:cNvPicPr>
            <a:picLocks noChangeAspect="1"/>
          </xdr:cNvPicPr>
        </xdr:nvPicPr>
        <xdr:blipFill>
          <a:blip xmlns:r="http://schemas.openxmlformats.org/officeDocument/2006/relationships" r:embed="rId3"/>
          <a:stretch>
            <a:fillRect/>
          </a:stretch>
        </xdr:blipFill>
        <xdr:spPr>
          <a:xfrm>
            <a:off x="0" y="310"/>
            <a:ext cx="358" cy="186"/>
          </a:xfrm>
          <a:prstGeom prst="rect">
            <a:avLst/>
          </a:prstGeom>
          <a:noFill/>
          <a:ln w="9525">
            <a:noFill/>
          </a:ln>
        </xdr:spPr>
      </xdr:pic>
      <xdr:pic>
        <xdr:nvPicPr>
          <xdr:cNvPr id="7" name="Picture 24" descr="U7ER(@U89$IBJK~R83J0MJE"/>
          <xdr:cNvPicPr>
            <a:picLocks noChangeAspect="1"/>
          </xdr:cNvPicPr>
        </xdr:nvPicPr>
        <xdr:blipFill>
          <a:blip xmlns:r="http://schemas.openxmlformats.org/officeDocument/2006/relationships" r:embed="rId4"/>
          <a:stretch>
            <a:fillRect/>
          </a:stretch>
        </xdr:blipFill>
        <xdr:spPr>
          <a:xfrm>
            <a:off x="424" y="310"/>
            <a:ext cx="369" cy="181"/>
          </a:xfrm>
          <a:prstGeom prst="rect">
            <a:avLst/>
          </a:prstGeom>
          <a:noFill/>
          <a:ln w="9525">
            <a:noFill/>
          </a:ln>
        </xdr:spPr>
      </xdr:pic>
      <xdr:sp macro="" textlink="">
        <xdr:nvSpPr>
          <xdr:cNvPr id="8" name="Text Box 26"/>
          <xdr:cNvSpPr txBox="1">
            <a:spLocks noChangeArrowheads="1"/>
          </xdr:cNvSpPr>
        </xdr:nvSpPr>
        <xdr:spPr>
          <a:xfrm>
            <a:off x="-11" y="47"/>
            <a:ext cx="44" cy="42"/>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100"/>
              </a:lnSpc>
              <a:defRPr sz="1000"/>
            </a:pPr>
            <a:r>
              <a:rPr lang="en-US" altLang="zh-CN" sz="1400" b="0" i="0" strike="noStrike">
                <a:solidFill>
                  <a:srgbClr val="000000"/>
                </a:solidFill>
                <a:latin typeface="Arial" panose="020B0604020202020204"/>
                <a:cs typeface="Arial" panose="020B0604020202020204"/>
              </a:rPr>
              <a:t>A</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9" name="Text Box 27"/>
          <xdr:cNvSpPr txBox="1">
            <a:spLocks noChangeArrowheads="1"/>
          </xdr:cNvSpPr>
        </xdr:nvSpPr>
        <xdr:spPr>
          <a:xfrm>
            <a:off x="110" y="153"/>
            <a:ext cx="43" cy="43"/>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000"/>
              </a:lnSpc>
              <a:defRPr sz="1000"/>
            </a:pPr>
            <a:r>
              <a:rPr lang="en-US" altLang="zh-CN" sz="1400" b="1" i="0" strike="noStrike">
                <a:solidFill>
                  <a:srgbClr val="000000"/>
                </a:solidFill>
                <a:latin typeface="Arial" panose="020B0604020202020204"/>
                <a:cs typeface="Arial" panose="020B0604020202020204"/>
              </a:rPr>
              <a:t>T</a:t>
            </a:r>
            <a:endParaRPr lang="en-US" altLang="zh-CN" sz="1600" b="1" i="0" strike="noStrike">
              <a:solidFill>
                <a:srgbClr val="000000"/>
              </a:solidFill>
              <a:latin typeface="微软雅黑" panose="020B0503020204020204" charset="-122"/>
              <a:ea typeface="微软雅黑" panose="020B0503020204020204" charset="-122"/>
            </a:endParaRPr>
          </a:p>
        </xdr:txBody>
      </xdr:sp>
      <xdr:sp macro="" textlink="">
        <xdr:nvSpPr>
          <xdr:cNvPr id="10" name="Text Box 31"/>
          <xdr:cNvSpPr txBox="1">
            <a:spLocks noChangeArrowheads="1"/>
          </xdr:cNvSpPr>
        </xdr:nvSpPr>
        <xdr:spPr>
          <a:xfrm>
            <a:off x="409" y="47"/>
            <a:ext cx="47"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200"/>
              </a:lnSpc>
              <a:defRPr sz="1000"/>
            </a:pPr>
            <a:r>
              <a:rPr lang="en-US" altLang="zh-CN" sz="1600" b="0" i="0" strike="noStrike">
                <a:solidFill>
                  <a:srgbClr val="000000"/>
                </a:solidFill>
                <a:latin typeface="Arial" panose="020B0604020202020204"/>
                <a:cs typeface="Arial" panose="020B0604020202020204"/>
              </a:rPr>
              <a:t>A</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11" name="Text Box 32"/>
          <xdr:cNvSpPr txBox="1">
            <a:spLocks noChangeArrowheads="1"/>
          </xdr:cNvSpPr>
        </xdr:nvSpPr>
        <xdr:spPr>
          <a:xfrm>
            <a:off x="-14" y="332"/>
            <a:ext cx="48"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200"/>
              </a:lnSpc>
              <a:defRPr sz="1000"/>
            </a:pPr>
            <a:r>
              <a:rPr lang="en-US" altLang="zh-CN" sz="1600" b="0" i="0" strike="noStrike">
                <a:solidFill>
                  <a:srgbClr val="000000"/>
                </a:solidFill>
                <a:latin typeface="Arial" panose="020B0604020202020204"/>
                <a:cs typeface="Arial" panose="020B0604020202020204"/>
              </a:rPr>
              <a:t>A</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12" name="Text Box 33"/>
          <xdr:cNvSpPr txBox="1">
            <a:spLocks noChangeArrowheads="1"/>
          </xdr:cNvSpPr>
        </xdr:nvSpPr>
        <xdr:spPr>
          <a:xfrm>
            <a:off x="409" y="332"/>
            <a:ext cx="47"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200"/>
              </a:lnSpc>
              <a:defRPr sz="1000"/>
            </a:pPr>
            <a:r>
              <a:rPr lang="en-US" altLang="zh-CN" sz="1600" b="0" i="0" strike="noStrike">
                <a:solidFill>
                  <a:srgbClr val="000000"/>
                </a:solidFill>
                <a:latin typeface="Arial" panose="020B0604020202020204"/>
                <a:cs typeface="Arial" panose="020B0604020202020204"/>
              </a:rPr>
              <a:t>A</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13" name="Text Box 34"/>
          <xdr:cNvSpPr txBox="1">
            <a:spLocks noChangeArrowheads="1"/>
          </xdr:cNvSpPr>
        </xdr:nvSpPr>
        <xdr:spPr>
          <a:xfrm>
            <a:off x="575" y="142"/>
            <a:ext cx="44" cy="42"/>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100"/>
              </a:lnSpc>
              <a:defRPr sz="1000"/>
            </a:pPr>
            <a:r>
              <a:rPr lang="en-US" altLang="zh-CN" sz="1400" b="1" i="0" strike="noStrike">
                <a:solidFill>
                  <a:srgbClr val="000000"/>
                </a:solidFill>
                <a:latin typeface="Arial" panose="020B0604020202020204"/>
                <a:cs typeface="Arial" panose="020B0604020202020204"/>
              </a:rPr>
              <a:t>T</a:t>
            </a:r>
            <a:endParaRPr lang="en-US" altLang="zh-CN" sz="1600" b="1" i="0" strike="noStrike">
              <a:solidFill>
                <a:srgbClr val="000000"/>
              </a:solidFill>
              <a:latin typeface="微软雅黑" panose="020B0503020204020204" charset="-122"/>
              <a:ea typeface="微软雅黑" panose="020B0503020204020204" charset="-122"/>
            </a:endParaRPr>
          </a:p>
        </xdr:txBody>
      </xdr:sp>
      <xdr:sp macro="" textlink="">
        <xdr:nvSpPr>
          <xdr:cNvPr id="14" name="Text Box 35"/>
          <xdr:cNvSpPr txBox="1">
            <a:spLocks noChangeArrowheads="1"/>
          </xdr:cNvSpPr>
        </xdr:nvSpPr>
        <xdr:spPr>
          <a:xfrm>
            <a:off x="171" y="434"/>
            <a:ext cx="45"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200"/>
              </a:lnSpc>
              <a:defRPr sz="1000"/>
            </a:pPr>
            <a:r>
              <a:rPr lang="en-US" altLang="zh-CN" sz="1600" b="0" i="0" strike="noStrike">
                <a:solidFill>
                  <a:srgbClr val="000000"/>
                </a:solidFill>
                <a:latin typeface="Arial" panose="020B0604020202020204"/>
                <a:cs typeface="Arial" panose="020B0604020202020204"/>
              </a:rPr>
              <a:t>T</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15" name="Text Box 36"/>
          <xdr:cNvSpPr txBox="1">
            <a:spLocks noChangeArrowheads="1"/>
          </xdr:cNvSpPr>
        </xdr:nvSpPr>
        <xdr:spPr>
          <a:xfrm>
            <a:off x="585" y="426"/>
            <a:ext cx="45"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300"/>
              </a:lnSpc>
              <a:defRPr sz="1000"/>
            </a:pPr>
            <a:r>
              <a:rPr lang="en-US" altLang="zh-CN" sz="1600" b="0" i="0" strike="noStrike">
                <a:solidFill>
                  <a:srgbClr val="000000"/>
                </a:solidFill>
                <a:latin typeface="Arial" panose="020B0604020202020204"/>
                <a:cs typeface="Arial" panose="020B0604020202020204"/>
              </a:rPr>
              <a:t>T</a:t>
            </a:r>
            <a:endParaRPr lang="en-US" altLang="zh-CN" sz="1600" b="0" i="0" strike="noStrike">
              <a:solidFill>
                <a:srgbClr val="000000"/>
              </a:solidFill>
              <a:latin typeface="微软雅黑" panose="020B0503020204020204" charset="-122"/>
              <a:ea typeface="微软雅黑" panose="020B0503020204020204" charset="-122"/>
            </a:endParaRPr>
          </a:p>
        </xdr:txBody>
      </xdr:sp>
      <xdr:sp macro="" textlink="">
        <xdr:nvSpPr>
          <xdr:cNvPr id="16" name="Text Box 37"/>
          <xdr:cNvSpPr txBox="1">
            <a:spLocks noChangeArrowheads="1"/>
          </xdr:cNvSpPr>
        </xdr:nvSpPr>
        <xdr:spPr>
          <a:xfrm>
            <a:off x="504" y="146"/>
            <a:ext cx="68" cy="46"/>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500"/>
              </a:lnSpc>
              <a:defRPr sz="1000"/>
            </a:pPr>
            <a:r>
              <a:rPr lang="en-US" altLang="zh-CN" sz="1600" b="0" i="0" strike="noStrike">
                <a:solidFill>
                  <a:srgbClr val="000000"/>
                </a:solidFill>
                <a:latin typeface="Arial" panose="020B0604020202020204"/>
                <a:cs typeface="Arial" panose="020B0604020202020204"/>
              </a:rPr>
              <a:t>T1</a:t>
            </a:r>
          </a:p>
        </xdr:txBody>
      </xdr:sp>
      <xdr:sp macro="" textlink="">
        <xdr:nvSpPr>
          <xdr:cNvPr id="17" name="Text Box 38"/>
          <xdr:cNvSpPr txBox="1">
            <a:spLocks noChangeArrowheads="1"/>
          </xdr:cNvSpPr>
        </xdr:nvSpPr>
        <xdr:spPr>
          <a:xfrm>
            <a:off x="70" y="434"/>
            <a:ext cx="68" cy="47"/>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1600" b="0" i="0" strike="noStrike">
                <a:solidFill>
                  <a:srgbClr val="000000"/>
                </a:solidFill>
                <a:latin typeface="Arial" panose="020B0604020202020204"/>
                <a:cs typeface="Arial" panose="020B0604020202020204"/>
              </a:rPr>
              <a:t>T1</a:t>
            </a:r>
          </a:p>
        </xdr:txBody>
      </xdr:sp>
      <xdr:sp macro="" textlink="">
        <xdr:nvSpPr>
          <xdr:cNvPr id="18" name="Text Box 39"/>
          <xdr:cNvSpPr txBox="1">
            <a:spLocks noChangeArrowheads="1"/>
          </xdr:cNvSpPr>
        </xdr:nvSpPr>
        <xdr:spPr>
          <a:xfrm>
            <a:off x="485" y="430"/>
            <a:ext cx="94" cy="55"/>
          </a:xfrm>
          <a:prstGeom prst="rect">
            <a:avLst/>
          </a:prstGeom>
          <a:noFill/>
          <a:ln w="9525">
            <a:noFill/>
            <a:miter lim="800000"/>
          </a:ln>
        </xdr:spPr>
        <xdr:txBody>
          <a:bodyPr wrap="none" lIns="91440" tIns="45720" rIns="91440" bIns="45720" anchor="ctr" upright="1">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1600" b="0" i="0" strike="noStrike">
                <a:solidFill>
                  <a:srgbClr val="000000"/>
                </a:solidFill>
                <a:latin typeface="Arial" panose="020B0604020202020204"/>
                <a:cs typeface="Arial" panose="020B0604020202020204"/>
              </a:rPr>
              <a:t>T1</a:t>
            </a:r>
          </a:p>
        </xdr:txBody>
      </xdr:sp>
    </xdr:grpSp>
    <xdr:clientData/>
  </xdr:twoCellAnchor>
  <xdr:twoCellAnchor>
    <xdr:from>
      <xdr:col>2</xdr:col>
      <xdr:colOff>44450</xdr:colOff>
      <xdr:row>54</xdr:row>
      <xdr:rowOff>76200</xdr:rowOff>
    </xdr:from>
    <xdr:to>
      <xdr:col>5</xdr:col>
      <xdr:colOff>330200</xdr:colOff>
      <xdr:row>59</xdr:row>
      <xdr:rowOff>120650</xdr:rowOff>
    </xdr:to>
    <xdr:grpSp>
      <xdr:nvGrpSpPr>
        <xdr:cNvPr id="19" name="Group 58"/>
        <xdr:cNvGrpSpPr/>
      </xdr:nvGrpSpPr>
      <xdr:grpSpPr>
        <a:xfrm>
          <a:off x="882650" y="12877800"/>
          <a:ext cx="2228850" cy="996950"/>
          <a:chOff x="0" y="5"/>
          <a:chExt cx="264" cy="105"/>
        </a:xfrm>
      </xdr:grpSpPr>
      <xdr:pic>
        <xdr:nvPicPr>
          <xdr:cNvPr id="20" name="Picture 41" descr="K(V%CUL651~LPCORAPXADZD"/>
          <xdr:cNvPicPr>
            <a:picLocks noChangeAspect="1"/>
          </xdr:cNvPicPr>
        </xdr:nvPicPr>
        <xdr:blipFill>
          <a:blip xmlns:r="http://schemas.openxmlformats.org/officeDocument/2006/relationships" r:embed="rId5"/>
          <a:stretch>
            <a:fillRect/>
          </a:stretch>
        </xdr:blipFill>
        <xdr:spPr>
          <a:xfrm>
            <a:off x="0" y="17"/>
            <a:ext cx="167" cy="93"/>
          </a:xfrm>
          <a:prstGeom prst="rect">
            <a:avLst/>
          </a:prstGeom>
          <a:noFill/>
          <a:ln w="9525">
            <a:noFill/>
          </a:ln>
        </xdr:spPr>
      </xdr:pic>
      <xdr:sp macro="" textlink="">
        <xdr:nvSpPr>
          <xdr:cNvPr id="21" name="Text Box 42"/>
          <xdr:cNvSpPr txBox="1">
            <a:spLocks noChangeArrowheads="1"/>
          </xdr:cNvSpPr>
        </xdr:nvSpPr>
        <xdr:spPr>
          <a:xfrm>
            <a:off x="69" y="5"/>
            <a:ext cx="124" cy="56"/>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300"/>
              </a:lnSpc>
              <a:defRPr sz="1000"/>
            </a:pPr>
            <a:r>
              <a:rPr lang="zh-CN" altLang="en-US" sz="1100" b="0" i="0" strike="noStrike">
                <a:solidFill>
                  <a:srgbClr val="000000"/>
                </a:solidFill>
                <a:latin typeface="微软雅黑" panose="020B0503020204020204" charset="-122"/>
                <a:ea typeface="微软雅黑" panose="020B0503020204020204" charset="-122"/>
              </a:rPr>
              <a:t>低频，如</a:t>
            </a:r>
            <a:r>
              <a:rPr lang="en-US" altLang="zh-CN" sz="1100" b="0" i="0" strike="noStrike">
                <a:solidFill>
                  <a:srgbClr val="000000"/>
                </a:solidFill>
                <a:latin typeface="Arial" panose="020B0604020202020204"/>
                <a:cs typeface="Arial" panose="020B0604020202020204"/>
              </a:rPr>
              <a:t>120Hz</a:t>
            </a:r>
            <a:endParaRPr lang="en-US" altLang="zh-CN" sz="1600" b="0" i="0" strike="noStrike">
              <a:solidFill>
                <a:srgbClr val="000000"/>
              </a:solidFill>
              <a:latin typeface="Arial" panose="020B0604020202020204"/>
              <a:cs typeface="Arial" panose="020B0604020202020204"/>
            </a:endParaRPr>
          </a:p>
          <a:p>
            <a:pPr algn="l" rtl="0">
              <a:lnSpc>
                <a:spcPts val="400"/>
              </a:lnSpc>
              <a:defRPr sz="1000"/>
            </a:pPr>
            <a:endParaRPr lang="en-US" altLang="zh-CN" sz="1600" b="0" i="0" strike="noStrike">
              <a:solidFill>
                <a:srgbClr val="000000"/>
              </a:solidFill>
              <a:latin typeface="Arial" panose="020B0604020202020204"/>
              <a:cs typeface="Arial" panose="020B0604020202020204"/>
            </a:endParaRPr>
          </a:p>
        </xdr:txBody>
      </xdr:sp>
      <xdr:sp macro="" textlink="">
        <xdr:nvSpPr>
          <xdr:cNvPr id="22" name="Text Box 43"/>
          <xdr:cNvSpPr txBox="1">
            <a:spLocks noChangeArrowheads="1"/>
          </xdr:cNvSpPr>
        </xdr:nvSpPr>
        <xdr:spPr>
          <a:xfrm>
            <a:off x="138" y="39"/>
            <a:ext cx="126" cy="56"/>
          </a:xfrm>
          <a:prstGeom prst="rect">
            <a:avLst/>
          </a:prstGeom>
          <a:noFill/>
          <a:ln w="9525">
            <a:noFill/>
            <a:miter lim="800000"/>
          </a:ln>
        </xdr:spPr>
        <xdr:txBody>
          <a:bodyPr wrap="none" lIns="91440" tIns="45720" rIns="91440" bIns="45720" anchor="t" upright="1">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300"/>
              </a:lnSpc>
              <a:defRPr sz="1000"/>
            </a:pPr>
            <a:r>
              <a:rPr lang="zh-CN" altLang="en-US" sz="1100" b="0" i="0" strike="noStrike">
                <a:solidFill>
                  <a:srgbClr val="000000"/>
                </a:solidFill>
                <a:latin typeface="微软雅黑" panose="020B0503020204020204" charset="-122"/>
                <a:ea typeface="微软雅黑" panose="020B0503020204020204" charset="-122"/>
              </a:rPr>
              <a:t>高频，如</a:t>
            </a:r>
            <a:r>
              <a:rPr lang="en-US" altLang="zh-CN" sz="1100" b="0" i="0" strike="noStrike">
                <a:solidFill>
                  <a:srgbClr val="000000"/>
                </a:solidFill>
                <a:latin typeface="Arial" panose="020B0604020202020204"/>
                <a:cs typeface="Arial" panose="020B0604020202020204"/>
              </a:rPr>
              <a:t>50KHz</a:t>
            </a:r>
            <a:endParaRPr lang="en-US" altLang="zh-CN" sz="1600" b="0" i="0" strike="noStrike">
              <a:solidFill>
                <a:srgbClr val="000000"/>
              </a:solidFill>
              <a:latin typeface="Arial" panose="020B0604020202020204"/>
              <a:cs typeface="Arial" panose="020B0604020202020204"/>
            </a:endParaRPr>
          </a:p>
          <a:p>
            <a:pPr algn="l" rtl="0">
              <a:lnSpc>
                <a:spcPts val="300"/>
              </a:lnSpc>
              <a:defRPr sz="1000"/>
            </a:pPr>
            <a:endParaRPr lang="en-US" altLang="zh-CN" sz="1600" b="0" i="0" strike="noStrike">
              <a:solidFill>
                <a:srgbClr val="000000"/>
              </a:solidFill>
              <a:latin typeface="Arial" panose="020B0604020202020204"/>
              <a:cs typeface="Arial" panose="020B0604020202020204"/>
            </a:endParaRPr>
          </a:p>
        </xdr:txBody>
      </xdr:sp>
    </xdr:grpSp>
    <xdr:clientData/>
  </xdr:twoCellAnchor>
  <xdr:twoCellAnchor>
    <xdr:from>
      <xdr:col>2</xdr:col>
      <xdr:colOff>44450</xdr:colOff>
      <xdr:row>59</xdr:row>
      <xdr:rowOff>120650</xdr:rowOff>
    </xdr:from>
    <xdr:to>
      <xdr:col>4</xdr:col>
      <xdr:colOff>234950</xdr:colOff>
      <xdr:row>64</xdr:row>
      <xdr:rowOff>146050</xdr:rowOff>
    </xdr:to>
    <xdr:grpSp>
      <xdr:nvGrpSpPr>
        <xdr:cNvPr id="23" name="Group 59"/>
        <xdr:cNvGrpSpPr/>
      </xdr:nvGrpSpPr>
      <xdr:grpSpPr>
        <a:xfrm>
          <a:off x="882650" y="13874750"/>
          <a:ext cx="1485900" cy="977900"/>
          <a:chOff x="0" y="0"/>
          <a:chExt cx="163" cy="103"/>
        </a:xfrm>
      </xdr:grpSpPr>
      <xdr:pic>
        <xdr:nvPicPr>
          <xdr:cNvPr id="24" name="Picture 46" descr="87})6]VIF9L]C0{ZQ63KYIN"/>
          <xdr:cNvPicPr>
            <a:picLocks noChangeAspect="1"/>
          </xdr:cNvPicPr>
        </xdr:nvPicPr>
        <xdr:blipFill>
          <a:blip xmlns:r="http://schemas.openxmlformats.org/officeDocument/2006/relationships" r:embed="rId6"/>
          <a:stretch>
            <a:fillRect/>
          </a:stretch>
        </xdr:blipFill>
        <xdr:spPr>
          <a:xfrm>
            <a:off x="0" y="0"/>
            <a:ext cx="163" cy="98"/>
          </a:xfrm>
          <a:prstGeom prst="rect">
            <a:avLst/>
          </a:prstGeom>
          <a:noFill/>
          <a:ln w="9525">
            <a:noFill/>
          </a:ln>
        </xdr:spPr>
      </xdr:pic>
      <xdr:sp macro="" textlink="">
        <xdr:nvSpPr>
          <xdr:cNvPr id="25" name="Text Box 47"/>
          <xdr:cNvSpPr txBox="1">
            <a:spLocks noChangeArrowheads="1"/>
          </xdr:cNvSpPr>
        </xdr:nvSpPr>
        <xdr:spPr>
          <a:xfrm>
            <a:off x="1" y="17"/>
            <a:ext cx="38" cy="28"/>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800" b="0" i="0" strike="noStrike">
                <a:solidFill>
                  <a:srgbClr val="000000"/>
                </a:solidFill>
                <a:latin typeface="Arial" panose="020B0604020202020204"/>
                <a:cs typeface="Arial" panose="020B0604020202020204"/>
              </a:rPr>
              <a:t>AL</a:t>
            </a:r>
          </a:p>
          <a:p>
            <a:pPr algn="l" rtl="0">
              <a:lnSpc>
                <a:spcPts val="700"/>
              </a:lnSpc>
              <a:defRPr sz="1000"/>
            </a:pPr>
            <a:endParaRPr lang="en-US" altLang="zh-CN" sz="800" b="0" i="0" strike="noStrike">
              <a:solidFill>
                <a:srgbClr val="000000"/>
              </a:solidFill>
              <a:latin typeface="Arial" panose="020B0604020202020204"/>
              <a:cs typeface="Arial" panose="020B0604020202020204"/>
            </a:endParaRPr>
          </a:p>
        </xdr:txBody>
      </xdr:sp>
      <xdr:sp macro="" textlink="">
        <xdr:nvSpPr>
          <xdr:cNvPr id="26" name="Text Box 48"/>
          <xdr:cNvSpPr txBox="1">
            <a:spLocks noChangeArrowheads="1"/>
          </xdr:cNvSpPr>
        </xdr:nvSpPr>
        <xdr:spPr>
          <a:xfrm>
            <a:off x="52" y="76"/>
            <a:ext cx="39" cy="27"/>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700"/>
              </a:lnSpc>
              <a:defRPr sz="1000"/>
            </a:pPr>
            <a:r>
              <a:rPr lang="en-US" altLang="zh-CN" sz="800" b="0" i="0" strike="noStrike">
                <a:solidFill>
                  <a:srgbClr val="000000"/>
                </a:solidFill>
                <a:latin typeface="Arial" panose="020B0604020202020204"/>
                <a:cs typeface="Arial" panose="020B0604020202020204"/>
              </a:rPr>
              <a:t>TL</a:t>
            </a:r>
          </a:p>
          <a:p>
            <a:pPr algn="l" rtl="0">
              <a:lnSpc>
                <a:spcPts val="600"/>
              </a:lnSpc>
              <a:defRPr sz="1000"/>
            </a:pPr>
            <a:endParaRPr lang="en-US" altLang="zh-CN" sz="800" b="0" i="0" strike="noStrike">
              <a:solidFill>
                <a:srgbClr val="000000"/>
              </a:solidFill>
              <a:latin typeface="Arial" panose="020B0604020202020204"/>
              <a:cs typeface="Arial" panose="020B0604020202020204"/>
            </a:endParaRPr>
          </a:p>
        </xdr:txBody>
      </xdr:sp>
      <xdr:sp macro="" textlink="">
        <xdr:nvSpPr>
          <xdr:cNvPr id="27" name="Text Box 49"/>
          <xdr:cNvSpPr txBox="1">
            <a:spLocks noChangeArrowheads="1"/>
          </xdr:cNvSpPr>
        </xdr:nvSpPr>
        <xdr:spPr>
          <a:xfrm>
            <a:off x="38" y="54"/>
            <a:ext cx="56" cy="32"/>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800" b="0" i="0" strike="noStrike">
                <a:solidFill>
                  <a:srgbClr val="000000"/>
                </a:solidFill>
                <a:latin typeface="Arial" panose="020B0604020202020204"/>
                <a:cs typeface="Arial" panose="020B0604020202020204"/>
              </a:rPr>
              <a:t>TL1</a:t>
            </a:r>
          </a:p>
          <a:p>
            <a:pPr algn="l" rtl="0">
              <a:lnSpc>
                <a:spcPts val="700"/>
              </a:lnSpc>
              <a:defRPr sz="1000"/>
            </a:pPr>
            <a:endParaRPr lang="en-US" altLang="zh-CN" sz="800" b="0" i="0" strike="noStrike">
              <a:solidFill>
                <a:srgbClr val="000000"/>
              </a:solidFill>
              <a:latin typeface="Arial" panose="020B0604020202020204"/>
              <a:cs typeface="Arial" panose="020B0604020202020204"/>
            </a:endParaRPr>
          </a:p>
        </xdr:txBody>
      </xdr:sp>
    </xdr:grpSp>
    <xdr:clientData/>
  </xdr:twoCellAnchor>
  <xdr:twoCellAnchor>
    <xdr:from>
      <xdr:col>2</xdr:col>
      <xdr:colOff>44450</xdr:colOff>
      <xdr:row>65</xdr:row>
      <xdr:rowOff>76200</xdr:rowOff>
    </xdr:from>
    <xdr:to>
      <xdr:col>4</xdr:col>
      <xdr:colOff>152400</xdr:colOff>
      <xdr:row>69</xdr:row>
      <xdr:rowOff>0</xdr:rowOff>
    </xdr:to>
    <xdr:grpSp>
      <xdr:nvGrpSpPr>
        <xdr:cNvPr id="28" name="Group 60"/>
        <xdr:cNvGrpSpPr/>
      </xdr:nvGrpSpPr>
      <xdr:grpSpPr>
        <a:xfrm>
          <a:off x="882650" y="14973300"/>
          <a:ext cx="1403350" cy="685800"/>
          <a:chOff x="0" y="0"/>
          <a:chExt cx="154" cy="82"/>
        </a:xfrm>
      </xdr:grpSpPr>
      <xdr:pic>
        <xdr:nvPicPr>
          <xdr:cNvPr id="29" name="Picture 52" descr="]0R58$VK)4G)(W@{B0HJZ}R"/>
          <xdr:cNvPicPr>
            <a:picLocks noChangeAspect="1"/>
          </xdr:cNvPicPr>
        </xdr:nvPicPr>
        <xdr:blipFill>
          <a:blip xmlns:r="http://schemas.openxmlformats.org/officeDocument/2006/relationships" r:embed="rId7"/>
          <a:stretch>
            <a:fillRect/>
          </a:stretch>
        </xdr:blipFill>
        <xdr:spPr>
          <a:xfrm>
            <a:off x="2" y="4"/>
            <a:ext cx="152" cy="78"/>
          </a:xfrm>
          <a:prstGeom prst="rect">
            <a:avLst/>
          </a:prstGeom>
          <a:noFill/>
          <a:ln w="9525">
            <a:noFill/>
          </a:ln>
        </xdr:spPr>
      </xdr:pic>
      <xdr:sp macro="" textlink="">
        <xdr:nvSpPr>
          <xdr:cNvPr id="30" name="Text Box 53"/>
          <xdr:cNvSpPr txBox="1">
            <a:spLocks noChangeArrowheads="1"/>
          </xdr:cNvSpPr>
        </xdr:nvSpPr>
        <xdr:spPr>
          <a:xfrm>
            <a:off x="0" y="42"/>
            <a:ext cx="49" cy="31"/>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800" b="0" i="0" strike="noStrike">
                <a:solidFill>
                  <a:srgbClr val="000000"/>
                </a:solidFill>
                <a:latin typeface="Arial" panose="020B0604020202020204"/>
                <a:cs typeface="Arial" panose="020B0604020202020204"/>
              </a:rPr>
              <a:t>AH</a:t>
            </a:r>
          </a:p>
          <a:p>
            <a:pPr algn="l" rtl="0">
              <a:lnSpc>
                <a:spcPts val="700"/>
              </a:lnSpc>
              <a:defRPr sz="1000"/>
            </a:pPr>
            <a:endParaRPr lang="en-US" altLang="zh-CN" sz="800" b="0" i="0" strike="noStrike">
              <a:solidFill>
                <a:srgbClr val="000000"/>
              </a:solidFill>
              <a:latin typeface="Arial" panose="020B0604020202020204"/>
              <a:cs typeface="Arial" panose="020B0604020202020204"/>
            </a:endParaRPr>
          </a:p>
        </xdr:txBody>
      </xdr:sp>
      <xdr:sp macro="" textlink="">
        <xdr:nvSpPr>
          <xdr:cNvPr id="31" name="Text Box 54"/>
          <xdr:cNvSpPr txBox="1">
            <a:spLocks noChangeArrowheads="1"/>
          </xdr:cNvSpPr>
        </xdr:nvSpPr>
        <xdr:spPr>
          <a:xfrm>
            <a:off x="35" y="17"/>
            <a:ext cx="43" cy="23"/>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800" b="0" i="0" strike="noStrike">
                <a:solidFill>
                  <a:srgbClr val="000000"/>
                </a:solidFill>
                <a:latin typeface="Arial" panose="020B0604020202020204"/>
                <a:cs typeface="Arial" panose="020B0604020202020204"/>
              </a:rPr>
              <a:t>TH1</a:t>
            </a:r>
          </a:p>
          <a:p>
            <a:pPr algn="l" rtl="0">
              <a:lnSpc>
                <a:spcPts val="700"/>
              </a:lnSpc>
              <a:defRPr sz="1000"/>
            </a:pPr>
            <a:endParaRPr lang="en-US" altLang="zh-CN" sz="800" b="0" i="0" strike="noStrike">
              <a:solidFill>
                <a:srgbClr val="000000"/>
              </a:solidFill>
              <a:latin typeface="Arial" panose="020B0604020202020204"/>
              <a:cs typeface="Arial" panose="020B0604020202020204"/>
            </a:endParaRPr>
          </a:p>
        </xdr:txBody>
      </xdr:sp>
      <xdr:sp macro="" textlink="">
        <xdr:nvSpPr>
          <xdr:cNvPr id="32" name="Text Box 55"/>
          <xdr:cNvSpPr txBox="1">
            <a:spLocks noChangeArrowheads="1"/>
          </xdr:cNvSpPr>
        </xdr:nvSpPr>
        <xdr:spPr>
          <a:xfrm>
            <a:off x="52" y="0"/>
            <a:ext cx="45" cy="24"/>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600"/>
              </a:lnSpc>
              <a:defRPr sz="1000"/>
            </a:pPr>
            <a:r>
              <a:rPr lang="en-US" altLang="zh-CN" sz="800" b="0" i="0" strike="noStrike">
                <a:solidFill>
                  <a:srgbClr val="000000"/>
                </a:solidFill>
                <a:latin typeface="Arial" panose="020B0604020202020204"/>
                <a:cs typeface="Arial" panose="020B0604020202020204"/>
              </a:rPr>
              <a:t>TH</a:t>
            </a:r>
          </a:p>
          <a:p>
            <a:pPr algn="l" rtl="0">
              <a:lnSpc>
                <a:spcPts val="700"/>
              </a:lnSpc>
              <a:defRPr sz="1000"/>
            </a:pPr>
            <a:endParaRPr lang="en-US" altLang="zh-CN" sz="800" b="0" i="0" strike="noStrike">
              <a:solidFill>
                <a:srgbClr val="000000"/>
              </a:solidFill>
              <a:latin typeface="Arial" panose="020B0604020202020204"/>
              <a:cs typeface="Arial" panose="020B0604020202020204"/>
            </a:endParaRPr>
          </a:p>
        </xdr:txBody>
      </xdr:sp>
    </xdr:grpSp>
    <xdr:clientData/>
  </xdr:twoCellAnchor>
  <xdr:twoCellAnchor>
    <xdr:from>
      <xdr:col>1</xdr:col>
      <xdr:colOff>628650</xdr:colOff>
      <xdr:row>71</xdr:row>
      <xdr:rowOff>38735</xdr:rowOff>
    </xdr:from>
    <xdr:to>
      <xdr:col>8</xdr:col>
      <xdr:colOff>152400</xdr:colOff>
      <xdr:row>88</xdr:row>
      <xdr:rowOff>165100</xdr:rowOff>
    </xdr:to>
    <xdr:grpSp>
      <xdr:nvGrpSpPr>
        <xdr:cNvPr id="33" name="组合 78"/>
        <xdr:cNvGrpSpPr/>
      </xdr:nvGrpSpPr>
      <xdr:grpSpPr>
        <a:xfrm>
          <a:off x="819150" y="16078835"/>
          <a:ext cx="4159250" cy="3364865"/>
          <a:chOff x="828675" y="16691084"/>
          <a:chExt cx="4076043" cy="3362325"/>
        </a:xfrm>
      </xdr:grpSpPr>
      <xdr:pic>
        <xdr:nvPicPr>
          <xdr:cNvPr id="34" name="Picture 61" descr="1"/>
          <xdr:cNvPicPr>
            <a:picLocks noChangeAspect="1"/>
          </xdr:cNvPicPr>
        </xdr:nvPicPr>
        <xdr:blipFill>
          <a:blip xmlns:r="http://schemas.openxmlformats.org/officeDocument/2006/relationships" r:embed="rId8"/>
          <a:srcRect b="6311"/>
          <a:stretch>
            <a:fillRect/>
          </a:stretch>
        </xdr:blipFill>
        <xdr:spPr>
          <a:xfrm>
            <a:off x="828675" y="16691084"/>
            <a:ext cx="4076043" cy="3362325"/>
          </a:xfrm>
          <a:prstGeom prst="rect">
            <a:avLst/>
          </a:prstGeom>
          <a:noFill/>
          <a:ln w="9525">
            <a:noFill/>
          </a:ln>
        </xdr:spPr>
      </xdr:pic>
      <xdr:grpSp>
        <xdr:nvGrpSpPr>
          <xdr:cNvPr id="35" name="Group 74"/>
          <xdr:cNvGrpSpPr/>
        </xdr:nvGrpSpPr>
        <xdr:grpSpPr>
          <a:xfrm>
            <a:off x="1753256" y="17124307"/>
            <a:ext cx="1357805" cy="2362200"/>
            <a:chOff x="714" y="510"/>
            <a:chExt cx="2481" cy="3728"/>
          </a:xfrm>
        </xdr:grpSpPr>
        <xdr:sp macro="" textlink="">
          <xdr:nvSpPr>
            <xdr:cNvPr id="36" name="Line 75"/>
            <xdr:cNvSpPr/>
          </xdr:nvSpPr>
          <xdr:spPr>
            <a:xfrm flipH="1">
              <a:off x="2503" y="1376"/>
              <a:ext cx="0" cy="936"/>
            </a:xfrm>
            <a:prstGeom prst="line">
              <a:avLst/>
            </a:prstGeom>
            <a:ln w="12700" cap="flat" cmpd="sng">
              <a:solidFill>
                <a:srgbClr val="33CCCC"/>
              </a:solidFill>
              <a:prstDash val="dash"/>
              <a:round/>
              <a:headEnd type="none" w="med" len="med"/>
              <a:tailEnd type="none" w="med" len="med"/>
            </a:ln>
          </xdr:spPr>
        </xdr:sp>
        <xdr:sp macro="" textlink="">
          <xdr:nvSpPr>
            <xdr:cNvPr id="37" name="Line 77"/>
            <xdr:cNvSpPr/>
          </xdr:nvSpPr>
          <xdr:spPr>
            <a:xfrm flipH="1">
              <a:off x="2683" y="1376"/>
              <a:ext cx="0" cy="936"/>
            </a:xfrm>
            <a:prstGeom prst="line">
              <a:avLst/>
            </a:prstGeom>
            <a:ln w="12700" cap="flat" cmpd="sng">
              <a:solidFill>
                <a:srgbClr val="33CCCC"/>
              </a:solidFill>
              <a:prstDash val="dash"/>
              <a:round/>
              <a:headEnd type="none" w="med" len="med"/>
              <a:tailEnd type="none" w="med" len="med"/>
            </a:ln>
          </xdr:spPr>
        </xdr:sp>
        <xdr:sp macro="" textlink="">
          <xdr:nvSpPr>
            <xdr:cNvPr id="38" name="AutoShape 78"/>
            <xdr:cNvSpPr/>
          </xdr:nvSpPr>
          <xdr:spPr>
            <a:xfrm rot="-5400000">
              <a:off x="2413" y="995"/>
              <a:ext cx="360" cy="180"/>
            </a:xfrm>
            <a:prstGeom prst="rightBrace">
              <a:avLst>
                <a:gd name="adj1" fmla="val 8324"/>
                <a:gd name="adj2" fmla="val 50000"/>
              </a:avLst>
            </a:prstGeom>
            <a:noFill/>
            <a:ln w="12700" cap="flat" cmpd="sng">
              <a:solidFill>
                <a:srgbClr val="00FFFF"/>
              </a:solidFill>
              <a:prstDash val="solid"/>
              <a:round/>
              <a:headEnd type="none" w="med" len="med"/>
              <a:tailEnd type="none" w="med" len="med"/>
            </a:ln>
          </xdr:spPr>
        </xdr:sp>
        <xdr:sp macro="" textlink="">
          <xdr:nvSpPr>
            <xdr:cNvPr id="39" name="AutoShape 79"/>
            <xdr:cNvSpPr/>
          </xdr:nvSpPr>
          <xdr:spPr>
            <a:xfrm rot="5400000">
              <a:off x="2595" y="3237"/>
              <a:ext cx="424" cy="642"/>
            </a:xfrm>
            <a:prstGeom prst="rightBrace">
              <a:avLst>
                <a:gd name="adj1" fmla="val 16655"/>
                <a:gd name="adj2" fmla="val 50000"/>
              </a:avLst>
            </a:prstGeom>
            <a:noFill/>
            <a:ln w="12700" cap="flat" cmpd="sng">
              <a:solidFill>
                <a:srgbClr val="00FFFF"/>
              </a:solidFill>
              <a:prstDash val="solid"/>
              <a:round/>
              <a:headEnd type="none" w="med" len="med"/>
              <a:tailEnd type="none" w="med" len="med"/>
            </a:ln>
          </xdr:spPr>
        </xdr:sp>
        <xdr:sp macro="" textlink="">
          <xdr:nvSpPr>
            <xdr:cNvPr id="40" name="Text Box 80"/>
            <xdr:cNvSpPr txBox="1">
              <a:spLocks noChangeArrowheads="1"/>
            </xdr:cNvSpPr>
          </xdr:nvSpPr>
          <xdr:spPr>
            <a:xfrm>
              <a:off x="2231" y="496"/>
              <a:ext cx="830" cy="437"/>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9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TL1</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sp macro="" textlink="">
          <xdr:nvSpPr>
            <xdr:cNvPr id="41" name="Text Box 81"/>
            <xdr:cNvSpPr txBox="1">
              <a:spLocks noChangeArrowheads="1"/>
            </xdr:cNvSpPr>
          </xdr:nvSpPr>
          <xdr:spPr>
            <a:xfrm>
              <a:off x="2493" y="3794"/>
              <a:ext cx="705" cy="437"/>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0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TL</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sp macro="" textlink="">
          <xdr:nvSpPr>
            <xdr:cNvPr id="42" name="Line 82"/>
            <xdr:cNvSpPr/>
          </xdr:nvSpPr>
          <xdr:spPr>
            <a:xfrm>
              <a:off x="1314" y="1843"/>
              <a:ext cx="666" cy="4"/>
            </a:xfrm>
            <a:prstGeom prst="line">
              <a:avLst/>
            </a:prstGeom>
            <a:ln w="12700" cap="flat" cmpd="sng">
              <a:solidFill>
                <a:srgbClr val="33CCCC"/>
              </a:solidFill>
              <a:prstDash val="dash"/>
              <a:round/>
              <a:headEnd type="none" w="med" len="med"/>
              <a:tailEnd type="none" w="med" len="med"/>
            </a:ln>
          </xdr:spPr>
        </xdr:sp>
        <xdr:sp macro="" textlink="">
          <xdr:nvSpPr>
            <xdr:cNvPr id="43" name="Line 83"/>
            <xdr:cNvSpPr/>
          </xdr:nvSpPr>
          <xdr:spPr>
            <a:xfrm flipV="1">
              <a:off x="1436" y="2315"/>
              <a:ext cx="544" cy="3"/>
            </a:xfrm>
            <a:prstGeom prst="line">
              <a:avLst/>
            </a:prstGeom>
            <a:ln w="12700" cap="flat" cmpd="sng">
              <a:solidFill>
                <a:srgbClr val="33CCCC"/>
              </a:solidFill>
              <a:prstDash val="dash"/>
              <a:round/>
              <a:headEnd type="none" w="med" len="med"/>
              <a:tailEnd type="none" w="med" len="med"/>
            </a:ln>
          </xdr:spPr>
        </xdr:sp>
        <xdr:sp macro="" textlink="">
          <xdr:nvSpPr>
            <xdr:cNvPr id="44" name="AutoShape 84"/>
            <xdr:cNvSpPr/>
          </xdr:nvSpPr>
          <xdr:spPr>
            <a:xfrm rot="10800000">
              <a:off x="1084" y="1835"/>
              <a:ext cx="281" cy="488"/>
            </a:xfrm>
            <a:prstGeom prst="rightBrace">
              <a:avLst>
                <a:gd name="adj1" fmla="val 11376"/>
                <a:gd name="adj2" fmla="val 50000"/>
              </a:avLst>
            </a:prstGeom>
            <a:noFill/>
            <a:ln w="12700" cap="flat" cmpd="sng">
              <a:solidFill>
                <a:srgbClr val="00FFFF"/>
              </a:solidFill>
              <a:prstDash val="solid"/>
              <a:round/>
              <a:headEnd type="none" w="med" len="med"/>
              <a:tailEnd type="none" w="med" len="med"/>
            </a:ln>
          </xdr:spPr>
        </xdr:sp>
        <xdr:sp macro="" textlink="">
          <xdr:nvSpPr>
            <xdr:cNvPr id="45" name="Text Box 85"/>
            <xdr:cNvSpPr txBox="1">
              <a:spLocks noChangeArrowheads="1"/>
            </xdr:cNvSpPr>
          </xdr:nvSpPr>
          <xdr:spPr>
            <a:xfrm>
              <a:off x="719" y="1669"/>
              <a:ext cx="750" cy="407"/>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10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AL</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grpSp>
      <xdr:sp macro="" textlink="">
        <xdr:nvSpPr>
          <xdr:cNvPr id="46" name="Line 77"/>
          <xdr:cNvSpPr/>
        </xdr:nvSpPr>
        <xdr:spPr>
          <a:xfrm flipH="1">
            <a:off x="2730061" y="18270920"/>
            <a:ext cx="0" cy="704850"/>
          </a:xfrm>
          <a:prstGeom prst="line">
            <a:avLst/>
          </a:prstGeom>
          <a:ln w="12700" cap="flat" cmpd="sng">
            <a:solidFill>
              <a:srgbClr val="33CCCC"/>
            </a:solidFill>
            <a:prstDash val="dash"/>
            <a:round/>
            <a:headEnd type="none" w="med" len="med"/>
            <a:tailEnd type="none" w="med" len="med"/>
          </a:ln>
        </xdr:spPr>
      </xdr:sp>
      <xdr:sp macro="" textlink="">
        <xdr:nvSpPr>
          <xdr:cNvPr id="47" name="Line 77"/>
          <xdr:cNvSpPr/>
        </xdr:nvSpPr>
        <xdr:spPr>
          <a:xfrm>
            <a:off x="3057524" y="18280445"/>
            <a:ext cx="9525" cy="685800"/>
          </a:xfrm>
          <a:prstGeom prst="line">
            <a:avLst/>
          </a:prstGeom>
          <a:ln w="12700" cap="flat" cmpd="sng">
            <a:solidFill>
              <a:srgbClr val="33CCCC"/>
            </a:solidFill>
            <a:prstDash val="dash"/>
            <a:round/>
            <a:headEnd type="none" w="med" len="med"/>
            <a:tailEnd type="none" w="med" len="med"/>
          </a:ln>
        </xdr:spPr>
      </xdr:sp>
    </xdr:grpSp>
    <xdr:clientData/>
  </xdr:twoCellAnchor>
  <xdr:twoCellAnchor>
    <xdr:from>
      <xdr:col>1</xdr:col>
      <xdr:colOff>552450</xdr:colOff>
      <xdr:row>88</xdr:row>
      <xdr:rowOff>139700</xdr:rowOff>
    </xdr:from>
    <xdr:to>
      <xdr:col>8</xdr:col>
      <xdr:colOff>165100</xdr:colOff>
      <xdr:row>105</xdr:row>
      <xdr:rowOff>171450</xdr:rowOff>
    </xdr:to>
    <xdr:grpSp>
      <xdr:nvGrpSpPr>
        <xdr:cNvPr id="48" name="组合 93"/>
        <xdr:cNvGrpSpPr/>
      </xdr:nvGrpSpPr>
      <xdr:grpSpPr>
        <a:xfrm>
          <a:off x="742950" y="19418300"/>
          <a:ext cx="4248150" cy="3270250"/>
          <a:chOff x="742950" y="20031075"/>
          <a:chExt cx="4143375" cy="3276600"/>
        </a:xfrm>
      </xdr:grpSpPr>
      <xdr:grpSp>
        <xdr:nvGrpSpPr>
          <xdr:cNvPr id="49" name="组合 1"/>
          <xdr:cNvGrpSpPr/>
        </xdr:nvGrpSpPr>
        <xdr:grpSpPr>
          <a:xfrm>
            <a:off x="742950" y="20031075"/>
            <a:ext cx="4143375" cy="3276600"/>
            <a:chOff x="838200" y="19945350"/>
            <a:chExt cx="4181475" cy="3343275"/>
          </a:xfrm>
        </xdr:grpSpPr>
        <xdr:pic>
          <xdr:nvPicPr>
            <xdr:cNvPr id="50" name="Picture 86" descr="2"/>
            <xdr:cNvPicPr>
              <a:picLocks noChangeAspect="1"/>
            </xdr:cNvPicPr>
          </xdr:nvPicPr>
          <xdr:blipFill>
            <a:blip xmlns:r="http://schemas.openxmlformats.org/officeDocument/2006/relationships" r:embed="rId9"/>
            <a:srcRect b="7748"/>
            <a:stretch>
              <a:fillRect/>
            </a:stretch>
          </xdr:blipFill>
          <xdr:spPr>
            <a:xfrm>
              <a:off x="838200" y="19945350"/>
              <a:ext cx="4181475" cy="3343275"/>
            </a:xfrm>
            <a:prstGeom prst="rect">
              <a:avLst/>
            </a:prstGeom>
            <a:noFill/>
            <a:ln w="9525">
              <a:noFill/>
            </a:ln>
          </xdr:spPr>
        </xdr:pic>
        <xdr:grpSp>
          <xdr:nvGrpSpPr>
            <xdr:cNvPr id="51" name="Group 87"/>
            <xdr:cNvGrpSpPr/>
          </xdr:nvGrpSpPr>
          <xdr:grpSpPr>
            <a:xfrm>
              <a:off x="1808859" y="20810195"/>
              <a:ext cx="1583258" cy="1632695"/>
              <a:chOff x="613" y="503"/>
              <a:chExt cx="2919" cy="2551"/>
            </a:xfrm>
          </xdr:grpSpPr>
          <xdr:sp macro="" textlink="">
            <xdr:nvSpPr>
              <xdr:cNvPr id="52" name="Line 89"/>
              <xdr:cNvSpPr/>
            </xdr:nvSpPr>
            <xdr:spPr>
              <a:xfrm flipH="1">
                <a:off x="3529" y="1306"/>
                <a:ext cx="2" cy="896"/>
              </a:xfrm>
              <a:prstGeom prst="line">
                <a:avLst/>
              </a:prstGeom>
              <a:ln w="12700" cap="flat" cmpd="sng">
                <a:solidFill>
                  <a:srgbClr val="33CCCC"/>
                </a:solidFill>
                <a:prstDash val="dash"/>
                <a:round/>
                <a:headEnd type="none" w="med" len="med"/>
                <a:tailEnd type="none" w="med" len="med"/>
              </a:ln>
            </xdr:spPr>
          </xdr:sp>
          <xdr:sp macro="" textlink="">
            <xdr:nvSpPr>
              <xdr:cNvPr id="53" name="AutoShape 91"/>
              <xdr:cNvSpPr/>
            </xdr:nvSpPr>
            <xdr:spPr>
              <a:xfrm rot="-5400000">
                <a:off x="2463" y="966"/>
                <a:ext cx="369" cy="208"/>
              </a:xfrm>
              <a:prstGeom prst="rightBrace">
                <a:avLst>
                  <a:gd name="adj1" fmla="val 8324"/>
                  <a:gd name="adj2" fmla="val 50000"/>
                </a:avLst>
              </a:prstGeom>
              <a:noFill/>
              <a:ln w="12700" cap="flat" cmpd="sng">
                <a:solidFill>
                  <a:srgbClr val="00FFFF"/>
                </a:solidFill>
                <a:prstDash val="solid"/>
                <a:round/>
                <a:headEnd type="none" w="med" len="med"/>
                <a:tailEnd type="none" w="med" len="med"/>
              </a:ln>
            </xdr:spPr>
          </xdr:sp>
          <xdr:sp macro="" textlink="">
            <xdr:nvSpPr>
              <xdr:cNvPr id="54" name="AutoShape 92"/>
              <xdr:cNvSpPr/>
            </xdr:nvSpPr>
            <xdr:spPr>
              <a:xfrm rot="5400000">
                <a:off x="2832" y="1860"/>
                <a:ext cx="397" cy="999"/>
              </a:xfrm>
              <a:prstGeom prst="rightBrace">
                <a:avLst>
                  <a:gd name="adj1" fmla="val 24977"/>
                  <a:gd name="adj2" fmla="val 50000"/>
                </a:avLst>
              </a:prstGeom>
              <a:noFill/>
              <a:ln w="12700" cap="flat" cmpd="sng">
                <a:solidFill>
                  <a:srgbClr val="00FFFF"/>
                </a:solidFill>
                <a:prstDash val="solid"/>
                <a:round/>
                <a:headEnd type="none" w="med" len="med"/>
                <a:tailEnd type="none" w="med" len="med"/>
              </a:ln>
            </xdr:spPr>
          </xdr:sp>
          <xdr:sp macro="" textlink="">
            <xdr:nvSpPr>
              <xdr:cNvPr id="55" name="Text Box 93"/>
              <xdr:cNvSpPr txBox="1">
                <a:spLocks noChangeArrowheads="1"/>
              </xdr:cNvSpPr>
            </xdr:nvSpPr>
            <xdr:spPr>
              <a:xfrm>
                <a:off x="2269" y="507"/>
                <a:ext cx="876" cy="442"/>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9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TH1</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sp macro="" textlink="">
            <xdr:nvSpPr>
              <xdr:cNvPr id="56" name="Text Box 94"/>
              <xdr:cNvSpPr txBox="1">
                <a:spLocks noChangeArrowheads="1"/>
              </xdr:cNvSpPr>
            </xdr:nvSpPr>
            <xdr:spPr>
              <a:xfrm>
                <a:off x="2695" y="2608"/>
                <a:ext cx="714" cy="442"/>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9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TH</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sp macro="" textlink="">
            <xdr:nvSpPr>
              <xdr:cNvPr id="57" name="Line 95"/>
              <xdr:cNvSpPr/>
            </xdr:nvSpPr>
            <xdr:spPr>
              <a:xfrm>
                <a:off x="1539" y="1276"/>
                <a:ext cx="243" cy="0"/>
              </a:xfrm>
              <a:prstGeom prst="line">
                <a:avLst/>
              </a:prstGeom>
              <a:ln w="12700" cap="flat" cmpd="sng">
                <a:solidFill>
                  <a:srgbClr val="33CCCC"/>
                </a:solidFill>
                <a:prstDash val="dash"/>
                <a:round/>
                <a:headEnd type="none" w="med" len="med"/>
                <a:tailEnd type="none" w="med" len="med"/>
              </a:ln>
            </xdr:spPr>
          </xdr:sp>
          <xdr:sp macro="" textlink="">
            <xdr:nvSpPr>
              <xdr:cNvPr id="58" name="Line 96"/>
              <xdr:cNvSpPr/>
            </xdr:nvSpPr>
            <xdr:spPr>
              <a:xfrm flipV="1">
                <a:off x="1500" y="2265"/>
                <a:ext cx="264" cy="3"/>
              </a:xfrm>
              <a:prstGeom prst="line">
                <a:avLst/>
              </a:prstGeom>
              <a:ln w="12700" cap="flat" cmpd="sng">
                <a:solidFill>
                  <a:srgbClr val="33CCCC"/>
                </a:solidFill>
                <a:prstDash val="dash"/>
                <a:round/>
                <a:headEnd type="none" w="med" len="med"/>
                <a:tailEnd type="none" w="med" len="med"/>
              </a:ln>
            </xdr:spPr>
          </xdr:sp>
          <xdr:sp macro="" textlink="">
            <xdr:nvSpPr>
              <xdr:cNvPr id="59" name="AutoShape 97"/>
              <xdr:cNvSpPr/>
            </xdr:nvSpPr>
            <xdr:spPr>
              <a:xfrm rot="10800000">
                <a:off x="1170" y="1274"/>
                <a:ext cx="330" cy="994"/>
              </a:xfrm>
              <a:prstGeom prst="rightBrace">
                <a:avLst>
                  <a:gd name="adj1" fmla="val 25254"/>
                  <a:gd name="adj2" fmla="val 50000"/>
                </a:avLst>
              </a:prstGeom>
              <a:noFill/>
              <a:ln w="12700" cap="flat" cmpd="sng">
                <a:solidFill>
                  <a:srgbClr val="00FFFF"/>
                </a:solidFill>
                <a:prstDash val="solid"/>
                <a:round/>
                <a:headEnd type="none" w="med" len="med"/>
                <a:tailEnd type="none" w="med" len="med"/>
              </a:ln>
            </xdr:spPr>
          </xdr:sp>
          <xdr:sp macro="" textlink="">
            <xdr:nvSpPr>
              <xdr:cNvPr id="60" name="Text Box 98"/>
              <xdr:cNvSpPr txBox="1">
                <a:spLocks noChangeArrowheads="1"/>
              </xdr:cNvSpPr>
            </xdr:nvSpPr>
            <xdr:spPr>
              <a:xfrm>
                <a:off x="621" y="1616"/>
                <a:ext cx="726" cy="452"/>
              </a:xfrm>
              <a:prstGeom prst="rect">
                <a:avLst/>
              </a:prstGeom>
              <a:noFill/>
              <a:ln w="9525">
                <a:noFill/>
                <a:miter lim="800000"/>
              </a:ln>
            </xdr:spPr>
            <xdr:txBody>
              <a:bodyPr vertOverflow="clip" wrap="square" lIns="91440" tIns="45720" rIns="91440" bIns="45720" anchor="t" upright="1"/>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rtl="0">
                  <a:lnSpc>
                    <a:spcPts val="900"/>
                  </a:lnSpc>
                  <a:defRPr sz="1000"/>
                </a:pPr>
                <a:r>
                  <a:rPr lang="en-US" altLang="zh-CN" sz="1050" b="0" i="0" u="none" strike="noStrike" baseline="0">
                    <a:solidFill>
                      <a:srgbClr val="00ABEA"/>
                    </a:solidFill>
                    <a:latin typeface="Times New Roman" panose="02020603050405020304" pitchFamily="12"/>
                    <a:cs typeface="Times New Roman" panose="02020603050405020304" pitchFamily="12"/>
                  </a:rPr>
                  <a:t>AH</a:t>
                </a:r>
              </a:p>
              <a:p>
                <a:pPr algn="l" rtl="0">
                  <a:lnSpc>
                    <a:spcPts val="1000"/>
                  </a:lnSpc>
                  <a:defRPr sz="1000"/>
                </a:pPr>
                <a:endParaRPr lang="en-US" altLang="zh-CN" sz="1050" b="0" i="0" u="none" strike="noStrike" baseline="0">
                  <a:solidFill>
                    <a:srgbClr val="00ABEA"/>
                  </a:solidFill>
                  <a:latin typeface="Times New Roman" panose="02020603050405020304" pitchFamily="12"/>
                  <a:cs typeface="Times New Roman" panose="02020603050405020304" pitchFamily="12"/>
                </a:endParaRPr>
              </a:p>
            </xdr:txBody>
          </xdr:sp>
        </xdr:grpSp>
      </xdr:grpSp>
      <xdr:sp macro="" textlink="">
        <xdr:nvSpPr>
          <xdr:cNvPr id="61" name="Line 89"/>
          <xdr:cNvSpPr/>
        </xdr:nvSpPr>
        <xdr:spPr>
          <a:xfrm flipH="1">
            <a:off x="2734406" y="21370435"/>
            <a:ext cx="0" cy="600075"/>
          </a:xfrm>
          <a:prstGeom prst="line">
            <a:avLst/>
          </a:prstGeom>
          <a:ln w="12700" cap="flat" cmpd="sng">
            <a:solidFill>
              <a:srgbClr val="33CCCC"/>
            </a:solidFill>
            <a:prstDash val="dash"/>
            <a:round/>
            <a:headEnd type="none" w="med" len="med"/>
            <a:tailEnd type="none" w="med" len="med"/>
          </a:ln>
        </xdr:spPr>
      </xdr:sp>
    </xdr:grpSp>
    <xdr:clientData/>
  </xdr:twoCellAnchor>
  <mc:AlternateContent xmlns:mc="http://schemas.openxmlformats.org/markup-compatibility/2006">
    <mc:Choice xmlns:a14="http://schemas.microsoft.com/office/drawing/2010/main" Requires="a14">
      <xdr:twoCellAnchor>
        <xdr:from>
          <xdr:col>4</xdr:col>
          <xdr:colOff>298450</xdr:colOff>
          <xdr:row>60</xdr:row>
          <xdr:rowOff>184150</xdr:rowOff>
        </xdr:from>
        <xdr:to>
          <xdr:col>5</xdr:col>
          <xdr:colOff>647700</xdr:colOff>
          <xdr:row>63</xdr:row>
          <xdr:rowOff>139700</xdr:rowOff>
        </xdr:to>
        <xdr:sp macro="" textlink="">
          <xdr:nvSpPr>
            <xdr:cNvPr id="14337" name="公式 50" hidden="1">
              <a:extLst>
                <a:ext uri="{63B3BB69-23CF-44E3-9099-C40C66FF867C}">
                  <a14:compatExt spid="_x0000_s143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266700</xdr:colOff>
          <xdr:row>66</xdr:row>
          <xdr:rowOff>0</xdr:rowOff>
        </xdr:from>
        <xdr:to>
          <xdr:col>6</xdr:col>
          <xdr:colOff>25400</xdr:colOff>
          <xdr:row>68</xdr:row>
          <xdr:rowOff>139700</xdr:rowOff>
        </xdr:to>
        <xdr:sp macro="" textlink="">
          <xdr:nvSpPr>
            <xdr:cNvPr id="14338" name="公式 56" hidden="1">
              <a:extLst>
                <a:ext uri="{63B3BB69-23CF-44E3-9099-C40C66FF867C}">
                  <a14:compatExt spid="_x0000_s143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78</xdr:row>
          <xdr:rowOff>31750</xdr:rowOff>
        </xdr:from>
        <xdr:to>
          <xdr:col>10</xdr:col>
          <xdr:colOff>406400</xdr:colOff>
          <xdr:row>84</xdr:row>
          <xdr:rowOff>50800</xdr:rowOff>
        </xdr:to>
        <xdr:sp macro="" textlink="">
          <xdr:nvSpPr>
            <xdr:cNvPr id="14339" name="公式 100" hidden="1">
              <a:extLst>
                <a:ext uri="{63B3BB69-23CF-44E3-9099-C40C66FF867C}">
                  <a14:compatExt spid="_x0000_s143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25400</xdr:colOff>
          <xdr:row>94</xdr:row>
          <xdr:rowOff>69850</xdr:rowOff>
        </xdr:from>
        <xdr:to>
          <xdr:col>10</xdr:col>
          <xdr:colOff>368300</xdr:colOff>
          <xdr:row>100</xdr:row>
          <xdr:rowOff>76200</xdr:rowOff>
        </xdr:to>
        <xdr:sp macro="" textlink="">
          <xdr:nvSpPr>
            <xdr:cNvPr id="14340" name="公式 113" hidden="1">
              <a:extLst>
                <a:ext uri="{63B3BB69-23CF-44E3-9099-C40C66FF867C}">
                  <a14:compatExt spid="_x0000_s143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330200</xdr:colOff>
          <xdr:row>40</xdr:row>
          <xdr:rowOff>38100</xdr:rowOff>
        </xdr:from>
        <xdr:to>
          <xdr:col>3</xdr:col>
          <xdr:colOff>342900</xdr:colOff>
          <xdr:row>42</xdr:row>
          <xdr:rowOff>57150</xdr:rowOff>
        </xdr:to>
        <xdr:sp macro="" textlink="">
          <xdr:nvSpPr>
            <xdr:cNvPr id="14341" name="公式 25" hidden="1">
              <a:extLst>
                <a:ext uri="{63B3BB69-23CF-44E3-9099-C40C66FF867C}">
                  <a14:compatExt spid="_x0000_s143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228600</xdr:colOff>
          <xdr:row>40</xdr:row>
          <xdr:rowOff>19050</xdr:rowOff>
        </xdr:from>
        <xdr:to>
          <xdr:col>6</xdr:col>
          <xdr:colOff>501650</xdr:colOff>
          <xdr:row>42</xdr:row>
          <xdr:rowOff>57150</xdr:rowOff>
        </xdr:to>
        <xdr:sp macro="" textlink="">
          <xdr:nvSpPr>
            <xdr:cNvPr id="14342" name="公式 28" hidden="1">
              <a:extLst>
                <a:ext uri="{63B3BB69-23CF-44E3-9099-C40C66FF867C}">
                  <a14:compatExt spid="_x0000_s143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317500</xdr:colOff>
          <xdr:row>49</xdr:row>
          <xdr:rowOff>139700</xdr:rowOff>
        </xdr:from>
        <xdr:to>
          <xdr:col>3</xdr:col>
          <xdr:colOff>590550</xdr:colOff>
          <xdr:row>51</xdr:row>
          <xdr:rowOff>177800</xdr:rowOff>
        </xdr:to>
        <xdr:sp macro="" textlink="">
          <xdr:nvSpPr>
            <xdr:cNvPr id="14343" name="公式 29" hidden="1">
              <a:extLst>
                <a:ext uri="{63B3BB69-23CF-44E3-9099-C40C66FF867C}">
                  <a14:compatExt spid="_x0000_s143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342900</xdr:colOff>
          <xdr:row>49</xdr:row>
          <xdr:rowOff>107950</xdr:rowOff>
        </xdr:from>
        <xdr:to>
          <xdr:col>6</xdr:col>
          <xdr:colOff>584200</xdr:colOff>
          <xdr:row>51</xdr:row>
          <xdr:rowOff>146050</xdr:rowOff>
        </xdr:to>
        <xdr:sp macro="" textlink="">
          <xdr:nvSpPr>
            <xdr:cNvPr id="14344" name="公式 30" hidden="1">
              <a:extLst>
                <a:ext uri="{63B3BB69-23CF-44E3-9099-C40C66FF867C}">
                  <a14:compatExt spid="_x0000_s143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0</xdr:colOff>
      <xdr:row>0</xdr:row>
      <xdr:rowOff>25400</xdr:rowOff>
    </xdr:from>
    <xdr:to>
      <xdr:col>4</xdr:col>
      <xdr:colOff>177800</xdr:colOff>
      <xdr:row>3</xdr:row>
      <xdr:rowOff>0</xdr:rowOff>
    </xdr:to>
    <xdr:pic>
      <xdr:nvPicPr>
        <xdr:cNvPr id="62" name="圖片 8" descr="aihua logo.jpg"/>
        <xdr:cNvPicPr>
          <a:picLocks noChangeAspect="1"/>
        </xdr:cNvPicPr>
      </xdr:nvPicPr>
      <xdr:blipFill>
        <a:blip xmlns:r="http://schemas.openxmlformats.org/officeDocument/2006/relationships" r:embed="rId10"/>
        <a:stretch>
          <a:fillRect/>
        </a:stretch>
      </xdr:blipFill>
      <xdr:spPr>
        <a:xfrm>
          <a:off x="190500" y="25400"/>
          <a:ext cx="2120900" cy="7556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aishi.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www.aishi.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18" Type="http://schemas.openxmlformats.org/officeDocument/2006/relationships/oleObject" Target="../embeddings/oleObject8.bin"/><Relationship Id="rId3" Type="http://schemas.openxmlformats.org/officeDocument/2006/relationships/vmlDrawing" Target="../drawings/vmlDrawing2.vml"/><Relationship Id="rId7" Type="http://schemas.openxmlformats.org/officeDocument/2006/relationships/image" Target="../media/image3.emf"/><Relationship Id="rId12" Type="http://schemas.openxmlformats.org/officeDocument/2006/relationships/oleObject" Target="../embeddings/oleObject5.bin"/><Relationship Id="rId17" Type="http://schemas.openxmlformats.org/officeDocument/2006/relationships/image" Target="../media/image8.emf"/><Relationship Id="rId2" Type="http://schemas.openxmlformats.org/officeDocument/2006/relationships/drawing" Target="../drawings/drawing3.xml"/><Relationship Id="rId16" Type="http://schemas.openxmlformats.org/officeDocument/2006/relationships/oleObject" Target="../embeddings/oleObject7.bin"/><Relationship Id="rId1" Type="http://schemas.openxmlformats.org/officeDocument/2006/relationships/hyperlink" Target="http://www.aishi.com/" TargetMode="External"/><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10" Type="http://schemas.openxmlformats.org/officeDocument/2006/relationships/oleObject" Target="../embeddings/oleObject4.bin"/><Relationship Id="rId19" Type="http://schemas.openxmlformats.org/officeDocument/2006/relationships/image" Target="../media/image9.emf"/><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25"/>
  <sheetViews>
    <sheetView showGridLines="0" topLeftCell="A85" zoomScale="90" zoomScaleNormal="90" workbookViewId="0">
      <selection activeCell="P56" sqref="P56"/>
    </sheetView>
  </sheetViews>
  <sheetFormatPr defaultColWidth="9" defaultRowHeight="15.5"/>
  <cols>
    <col min="1" max="1" width="2.5" style="73" customWidth="1"/>
    <col min="2" max="13" width="9.58203125" style="74" customWidth="1"/>
    <col min="14" max="18" width="9.58203125" style="73" customWidth="1"/>
    <col min="19" max="16384" width="9" style="73"/>
  </cols>
  <sheetData>
    <row r="1" spans="2:18" ht="45" customHeight="1">
      <c r="B1" s="230" t="s">
        <v>0</v>
      </c>
      <c r="C1" s="231"/>
      <c r="D1" s="231"/>
      <c r="E1" s="231"/>
      <c r="F1" s="231"/>
      <c r="G1" s="231"/>
      <c r="H1" s="231"/>
      <c r="I1" s="231"/>
      <c r="J1" s="231"/>
      <c r="K1" s="231"/>
      <c r="L1" s="231"/>
      <c r="M1" s="231"/>
      <c r="N1" s="231"/>
      <c r="O1" s="231"/>
      <c r="P1" s="231"/>
      <c r="Q1" s="231"/>
      <c r="R1" s="231"/>
    </row>
    <row r="2" spans="2:18">
      <c r="B2" s="232" t="s">
        <v>1</v>
      </c>
      <c r="C2" s="233"/>
      <c r="D2" s="233"/>
      <c r="E2" s="233"/>
      <c r="F2" s="233"/>
      <c r="G2" s="233"/>
      <c r="H2" s="233"/>
      <c r="I2" s="233"/>
      <c r="J2" s="233"/>
      <c r="K2" s="233"/>
      <c r="L2" s="233"/>
      <c r="M2" s="233"/>
      <c r="N2" s="233"/>
      <c r="O2" s="233"/>
      <c r="P2" s="233"/>
      <c r="Q2" s="233"/>
      <c r="R2" s="233"/>
    </row>
    <row r="3" spans="2:18">
      <c r="B3" s="234" t="s">
        <v>2</v>
      </c>
      <c r="C3" s="235"/>
      <c r="D3" s="235"/>
      <c r="E3" s="235"/>
      <c r="F3" s="235"/>
      <c r="G3" s="235"/>
      <c r="H3" s="235"/>
      <c r="I3" s="235"/>
      <c r="J3" s="235"/>
      <c r="K3" s="235"/>
      <c r="L3" s="235"/>
      <c r="M3" s="235"/>
      <c r="N3" s="235"/>
      <c r="O3" s="235"/>
      <c r="P3" s="235"/>
      <c r="Q3" s="235"/>
      <c r="R3" s="235"/>
    </row>
    <row r="4" spans="2:18">
      <c r="B4" s="236" t="s">
        <v>3</v>
      </c>
      <c r="C4" s="237"/>
      <c r="D4" s="237"/>
      <c r="E4" s="237"/>
      <c r="F4" s="237"/>
      <c r="G4" s="237"/>
      <c r="H4" s="237"/>
      <c r="I4" s="237"/>
      <c r="J4" s="237"/>
      <c r="K4" s="237"/>
      <c r="L4" s="237"/>
      <c r="M4" s="237"/>
      <c r="N4" s="238"/>
      <c r="O4" s="238"/>
      <c r="P4" s="238"/>
      <c r="Q4" s="238"/>
      <c r="R4" s="238"/>
    </row>
    <row r="5" spans="2:18" ht="20.25" customHeight="1">
      <c r="B5" s="239" t="s">
        <v>4</v>
      </c>
      <c r="C5" s="240"/>
      <c r="D5" s="241"/>
      <c r="E5" s="75"/>
      <c r="F5" s="75"/>
      <c r="G5" s="75"/>
      <c r="H5" s="75"/>
      <c r="I5" s="102"/>
      <c r="J5" s="102"/>
      <c r="K5" s="28"/>
      <c r="L5" s="75"/>
      <c r="M5" s="75"/>
      <c r="N5" s="75"/>
      <c r="O5" s="102"/>
      <c r="P5" s="28" t="s">
        <v>5</v>
      </c>
      <c r="Q5" s="28"/>
      <c r="R5" s="75"/>
    </row>
    <row r="6" spans="2:18" s="66" customFormat="1" ht="31" customHeight="1">
      <c r="B6" s="242" t="s">
        <v>6</v>
      </c>
      <c r="C6" s="243"/>
      <c r="D6" s="243"/>
      <c r="E6" s="243"/>
      <c r="F6" s="243"/>
      <c r="G6" s="243"/>
      <c r="H6" s="243"/>
      <c r="I6" s="243"/>
      <c r="J6" s="243"/>
      <c r="K6" s="243"/>
      <c r="L6" s="243"/>
      <c r="M6" s="243"/>
      <c r="N6" s="243"/>
      <c r="O6" s="243"/>
      <c r="P6" s="243"/>
      <c r="Q6" s="243"/>
      <c r="R6" s="243"/>
    </row>
    <row r="7" spans="2:18">
      <c r="B7" s="76"/>
      <c r="C7" s="76"/>
      <c r="D7" s="76"/>
      <c r="E7" s="76"/>
      <c r="F7" s="76"/>
      <c r="G7" s="76"/>
      <c r="H7" s="76"/>
      <c r="I7" s="76"/>
      <c r="J7" s="76"/>
      <c r="K7" s="76"/>
      <c r="L7" s="76"/>
      <c r="M7" s="76"/>
    </row>
    <row r="8" spans="2:18" s="67" customFormat="1" ht="29" customHeight="1">
      <c r="B8" s="244" t="s">
        <v>7</v>
      </c>
      <c r="C8" s="244"/>
      <c r="D8" s="244"/>
      <c r="E8" s="244"/>
      <c r="F8" s="244"/>
      <c r="G8" s="244"/>
      <c r="H8" s="244"/>
      <c r="I8" s="244"/>
      <c r="J8" s="244"/>
      <c r="K8" s="244"/>
      <c r="L8" s="244"/>
      <c r="M8" s="104"/>
    </row>
    <row r="9" spans="2:18" s="67" customFormat="1" ht="23" customHeight="1">
      <c r="B9" s="245" t="s">
        <v>8</v>
      </c>
      <c r="C9" s="246"/>
      <c r="D9" s="246"/>
      <c r="E9" s="246"/>
      <c r="F9" s="246"/>
      <c r="G9" s="247"/>
      <c r="H9" s="247"/>
      <c r="I9" s="247"/>
      <c r="J9" s="247"/>
      <c r="K9" s="247"/>
      <c r="L9" s="248"/>
      <c r="M9" s="104"/>
    </row>
    <row r="10" spans="2:18" s="67" customFormat="1" ht="23" customHeight="1">
      <c r="B10" s="249" t="s">
        <v>9</v>
      </c>
      <c r="C10" s="249"/>
      <c r="D10" s="249"/>
      <c r="E10" s="249"/>
      <c r="F10" s="249"/>
      <c r="G10" s="77"/>
      <c r="H10" s="78"/>
      <c r="I10" s="105"/>
      <c r="J10" s="106"/>
      <c r="K10" s="107"/>
      <c r="L10" s="107"/>
      <c r="M10" s="104"/>
    </row>
    <row r="11" spans="2:18" s="67" customFormat="1" ht="23" customHeight="1">
      <c r="B11" s="146"/>
      <c r="C11" s="147"/>
      <c r="D11" s="147"/>
      <c r="E11" s="147"/>
      <c r="F11" s="147"/>
      <c r="G11" s="148"/>
      <c r="H11" s="149"/>
      <c r="I11" s="193"/>
      <c r="J11" s="193"/>
      <c r="K11" s="194"/>
      <c r="L11" s="195"/>
      <c r="M11" s="196"/>
    </row>
    <row r="12" spans="2:18" s="67" customFormat="1" ht="23" customHeight="1">
      <c r="B12" s="250" t="s">
        <v>10</v>
      </c>
      <c r="C12" s="251"/>
      <c r="D12" s="251"/>
      <c r="E12" s="251"/>
      <c r="F12" s="251"/>
      <c r="G12" s="251"/>
      <c r="H12" s="251"/>
      <c r="I12" s="251"/>
      <c r="J12" s="251"/>
      <c r="K12" s="251"/>
      <c r="L12" s="251"/>
      <c r="M12" s="251"/>
      <c r="N12" s="251"/>
      <c r="O12" s="251"/>
      <c r="P12" s="251"/>
      <c r="Q12" s="251"/>
      <c r="R12" s="251"/>
    </row>
    <row r="13" spans="2:18" s="67" customFormat="1" ht="23" customHeight="1">
      <c r="B13" s="249" t="s">
        <v>11</v>
      </c>
      <c r="C13" s="249"/>
      <c r="D13" s="249"/>
      <c r="E13" s="249"/>
      <c r="F13" s="249"/>
      <c r="G13" s="93"/>
      <c r="H13" s="94"/>
      <c r="I13" s="123"/>
      <c r="J13" s="124"/>
      <c r="K13" s="125"/>
      <c r="L13" s="125"/>
      <c r="M13" s="125"/>
    </row>
    <row r="14" spans="2:18" s="67" customFormat="1" ht="23" customHeight="1">
      <c r="B14" s="146"/>
      <c r="C14" s="147"/>
      <c r="D14" s="147"/>
      <c r="E14" s="147"/>
      <c r="F14" s="147"/>
      <c r="G14" s="148"/>
      <c r="H14" s="149"/>
      <c r="I14" s="193"/>
      <c r="J14" s="193"/>
      <c r="K14" s="194"/>
      <c r="L14" s="195"/>
      <c r="M14" s="196"/>
    </row>
    <row r="15" spans="2:18" s="67" customFormat="1" ht="23" customHeight="1">
      <c r="B15" s="251" t="s">
        <v>12</v>
      </c>
      <c r="C15" s="251"/>
      <c r="D15" s="251"/>
      <c r="E15" s="251"/>
      <c r="F15" s="251"/>
      <c r="G15" s="251"/>
      <c r="H15" s="251"/>
      <c r="I15" s="251"/>
      <c r="J15" s="251"/>
      <c r="K15" s="251"/>
      <c r="L15" s="251"/>
      <c r="M15" s="251"/>
      <c r="N15" s="251"/>
      <c r="O15" s="251"/>
      <c r="P15" s="251"/>
      <c r="Q15" s="251"/>
      <c r="R15" s="251"/>
    </row>
    <row r="16" spans="2:18" ht="23" customHeight="1">
      <c r="B16" s="252" t="s">
        <v>13</v>
      </c>
      <c r="C16" s="253"/>
      <c r="D16" s="253"/>
      <c r="E16" s="253"/>
      <c r="F16" s="253"/>
      <c r="G16" s="253"/>
      <c r="H16" s="253"/>
      <c r="I16" s="253"/>
      <c r="J16" s="134"/>
      <c r="K16" s="135"/>
      <c r="L16" s="135"/>
      <c r="M16" s="135"/>
    </row>
    <row r="17" spans="2:18" ht="23" customHeight="1">
      <c r="B17" s="252" t="s">
        <v>14</v>
      </c>
      <c r="C17" s="253"/>
      <c r="D17" s="253"/>
      <c r="E17" s="253"/>
      <c r="F17" s="253"/>
      <c r="G17" s="253"/>
      <c r="H17" s="253"/>
      <c r="I17" s="253"/>
      <c r="J17" s="134"/>
      <c r="K17" s="135"/>
      <c r="L17" s="135"/>
      <c r="M17" s="135"/>
    </row>
    <row r="18" spans="2:18" ht="23" customHeight="1">
      <c r="B18" s="150"/>
      <c r="C18" s="151"/>
      <c r="D18" s="152"/>
      <c r="E18" s="153"/>
      <c r="F18" s="153"/>
      <c r="G18" s="154"/>
      <c r="H18" s="155"/>
      <c r="I18" s="76"/>
      <c r="J18" s="134"/>
      <c r="K18" s="135"/>
      <c r="L18" s="135"/>
      <c r="M18" s="135"/>
    </row>
    <row r="19" spans="2:18" s="142" customFormat="1" ht="29" customHeight="1">
      <c r="B19" s="254" t="s">
        <v>15</v>
      </c>
      <c r="C19" s="254"/>
      <c r="D19" s="254"/>
      <c r="E19" s="254"/>
      <c r="F19" s="254"/>
      <c r="G19" s="254"/>
      <c r="H19" s="254"/>
      <c r="I19" s="254"/>
      <c r="J19" s="254"/>
      <c r="K19" s="254"/>
      <c r="L19" s="254"/>
    </row>
    <row r="20" spans="2:18" s="143" customFormat="1" ht="22" customHeight="1">
      <c r="B20" s="156" t="s">
        <v>16</v>
      </c>
      <c r="C20" s="157"/>
      <c r="D20" s="157"/>
      <c r="E20" s="157"/>
      <c r="F20" s="157"/>
      <c r="G20" s="157"/>
      <c r="H20" s="157"/>
      <c r="I20" s="157"/>
      <c r="J20" s="157"/>
      <c r="K20" s="157"/>
      <c r="L20" s="157"/>
      <c r="M20" s="157"/>
    </row>
    <row r="21" spans="2:18" s="143" customFormat="1" ht="22" customHeight="1">
      <c r="B21" s="156" t="s">
        <v>17</v>
      </c>
      <c r="C21" s="157"/>
      <c r="D21" s="157"/>
      <c r="E21" s="157"/>
      <c r="F21" s="157"/>
      <c r="G21" s="157"/>
      <c r="H21" s="157"/>
      <c r="I21" s="157"/>
      <c r="J21" s="157"/>
      <c r="K21" s="157"/>
      <c r="L21" s="157"/>
      <c r="M21" s="157"/>
    </row>
    <row r="22" spans="2:18" s="143" customFormat="1" ht="22" customHeight="1">
      <c r="B22" s="156" t="s">
        <v>18</v>
      </c>
      <c r="C22" s="157"/>
      <c r="D22" s="157"/>
      <c r="E22" s="157"/>
      <c r="F22" s="157"/>
      <c r="G22" s="157"/>
      <c r="H22" s="157"/>
      <c r="I22" s="157"/>
      <c r="J22" s="157"/>
      <c r="K22" s="157"/>
      <c r="L22" s="157"/>
      <c r="M22" s="157"/>
    </row>
    <row r="23" spans="2:18" s="143" customFormat="1" ht="22" customHeight="1">
      <c r="B23" s="158" t="s">
        <v>19</v>
      </c>
      <c r="C23" s="159"/>
      <c r="D23" s="159"/>
      <c r="E23" s="159"/>
      <c r="F23" s="159"/>
      <c r="G23" s="159"/>
      <c r="H23" s="159"/>
      <c r="I23" s="159"/>
      <c r="J23" s="159"/>
      <c r="K23" s="159"/>
      <c r="L23" s="159"/>
      <c r="M23" s="159"/>
    </row>
    <row r="24" spans="2:18" s="143" customFormat="1" ht="30" customHeight="1">
      <c r="B24" s="255" t="s">
        <v>20</v>
      </c>
      <c r="C24" s="256"/>
      <c r="D24" s="256"/>
      <c r="E24" s="256"/>
      <c r="F24" s="256"/>
      <c r="G24" s="256"/>
      <c r="H24" s="256"/>
      <c r="I24" s="256"/>
      <c r="J24" s="256"/>
      <c r="K24" s="256"/>
      <c r="L24" s="256"/>
      <c r="M24" s="256"/>
      <c r="N24" s="256"/>
      <c r="O24" s="256"/>
      <c r="P24" s="256"/>
      <c r="Q24" s="256"/>
      <c r="R24" s="256"/>
    </row>
    <row r="25" spans="2:18" s="143" customFormat="1" ht="22" customHeight="1">
      <c r="B25" s="257" t="s">
        <v>21</v>
      </c>
      <c r="C25" s="258"/>
      <c r="D25" s="258"/>
      <c r="E25" s="258"/>
      <c r="F25" s="258"/>
      <c r="G25" s="258"/>
      <c r="H25" s="258"/>
      <c r="I25" s="258"/>
      <c r="J25" s="258"/>
      <c r="K25" s="258"/>
      <c r="L25" s="258"/>
      <c r="M25" s="258"/>
      <c r="N25" s="258"/>
      <c r="O25" s="258"/>
      <c r="P25" s="258"/>
      <c r="Q25" s="258"/>
      <c r="R25" s="258"/>
    </row>
    <row r="26" spans="2:18" s="143" customFormat="1" ht="17" customHeight="1">
      <c r="B26" s="161" t="s">
        <v>22</v>
      </c>
      <c r="C26" s="162" t="s">
        <v>23</v>
      </c>
      <c r="D26" s="163"/>
      <c r="E26" s="163"/>
      <c r="G26" s="163"/>
      <c r="H26" s="164"/>
      <c r="I26" s="164"/>
      <c r="J26" s="164"/>
      <c r="K26" s="164"/>
      <c r="L26" s="164"/>
      <c r="M26" s="164"/>
    </row>
    <row r="27" spans="2:18" s="143" customFormat="1" ht="17" customHeight="1">
      <c r="B27" s="165" t="s">
        <v>24</v>
      </c>
      <c r="C27" s="166">
        <v>10</v>
      </c>
      <c r="D27" s="163"/>
      <c r="E27" s="163"/>
      <c r="G27" s="167"/>
      <c r="H27" s="168"/>
      <c r="I27" s="168"/>
      <c r="J27" s="168"/>
      <c r="K27" s="168"/>
      <c r="L27" s="168"/>
      <c r="M27" s="168"/>
    </row>
    <row r="28" spans="2:18" s="143" customFormat="1" ht="17" customHeight="1">
      <c r="B28" s="169" t="s">
        <v>25</v>
      </c>
      <c r="C28" s="170">
        <v>5</v>
      </c>
      <c r="D28" s="163"/>
      <c r="E28" s="163"/>
      <c r="G28" s="167"/>
      <c r="H28" s="168"/>
      <c r="I28" s="168"/>
      <c r="J28" s="168"/>
      <c r="K28" s="168"/>
      <c r="L28" s="168"/>
      <c r="M28" s="168"/>
    </row>
    <row r="29" spans="2:18" s="143" customFormat="1" ht="17" customHeight="1">
      <c r="B29" s="171" t="s">
        <v>26</v>
      </c>
      <c r="C29" s="172">
        <v>5</v>
      </c>
      <c r="D29" s="163"/>
      <c r="E29" s="163"/>
      <c r="G29" s="167"/>
      <c r="H29" s="168"/>
      <c r="I29" s="168"/>
      <c r="J29" s="168"/>
      <c r="K29" s="168"/>
      <c r="L29" s="168"/>
      <c r="M29" s="168"/>
    </row>
    <row r="30" spans="2:18" s="143" customFormat="1" ht="22" customHeight="1">
      <c r="B30" s="173" t="s">
        <v>27</v>
      </c>
      <c r="C30" s="174"/>
      <c r="D30" s="174"/>
      <c r="E30" s="174"/>
      <c r="F30" s="174"/>
      <c r="G30" s="174"/>
      <c r="H30" s="174"/>
      <c r="I30" s="174"/>
      <c r="J30" s="174"/>
      <c r="K30" s="174"/>
      <c r="L30" s="174"/>
      <c r="M30" s="174"/>
    </row>
    <row r="31" spans="2:18" s="143" customFormat="1" ht="22" customHeight="1">
      <c r="B31" s="157" t="s">
        <v>28</v>
      </c>
      <c r="C31" s="174"/>
      <c r="D31" s="174"/>
      <c r="E31" s="174"/>
      <c r="F31" s="174"/>
      <c r="G31" s="174"/>
      <c r="H31" s="157"/>
      <c r="I31" s="157"/>
      <c r="J31" s="157"/>
      <c r="K31" s="157"/>
      <c r="L31" s="157"/>
      <c r="M31" s="157"/>
    </row>
    <row r="32" spans="2:18" s="143" customFormat="1" ht="22" customHeight="1">
      <c r="B32" s="175" t="s">
        <v>29</v>
      </c>
      <c r="C32" s="157"/>
      <c r="D32" s="157"/>
      <c r="E32" s="157"/>
      <c r="F32" s="157"/>
      <c r="G32" s="157"/>
      <c r="H32" s="157"/>
      <c r="I32" s="157"/>
      <c r="J32" s="157"/>
      <c r="K32" s="157"/>
      <c r="L32" s="157"/>
      <c r="M32" s="157"/>
    </row>
    <row r="33" spans="2:19" s="143" customFormat="1" ht="22" customHeight="1">
      <c r="B33" s="175" t="s">
        <v>30</v>
      </c>
      <c r="C33" s="157"/>
      <c r="D33" s="157"/>
      <c r="E33" s="157"/>
      <c r="F33" s="157"/>
      <c r="G33" s="157"/>
      <c r="H33" s="157"/>
      <c r="I33" s="157"/>
      <c r="J33" s="157"/>
      <c r="K33" s="157"/>
      <c r="L33" s="157"/>
      <c r="M33" s="157"/>
    </row>
    <row r="34" spans="2:19" s="143" customFormat="1" ht="22" customHeight="1">
      <c r="B34" s="173" t="s">
        <v>31</v>
      </c>
      <c r="C34" s="176"/>
      <c r="D34" s="157"/>
      <c r="E34" s="157"/>
      <c r="F34" s="157"/>
      <c r="G34" s="157"/>
      <c r="H34" s="157"/>
      <c r="I34" s="157"/>
      <c r="J34" s="157"/>
      <c r="K34" s="157"/>
      <c r="L34" s="157"/>
      <c r="M34" s="157"/>
    </row>
    <row r="35" spans="2:19" s="143" customFormat="1" ht="22" customHeight="1">
      <c r="B35" s="157" t="s">
        <v>32</v>
      </c>
      <c r="C35" s="157"/>
      <c r="D35" s="157"/>
      <c r="E35" s="157"/>
      <c r="F35" s="157"/>
      <c r="G35" s="157"/>
      <c r="H35" s="157"/>
      <c r="I35" s="157"/>
      <c r="J35" s="157"/>
      <c r="K35" s="157"/>
      <c r="L35" s="157"/>
      <c r="M35" s="157"/>
    </row>
    <row r="36" spans="2:19" s="143" customFormat="1" ht="22" customHeight="1">
      <c r="B36" s="157" t="s">
        <v>33</v>
      </c>
      <c r="C36" s="157"/>
      <c r="D36" s="157"/>
      <c r="E36" s="157"/>
      <c r="F36" s="157"/>
      <c r="G36" s="157"/>
      <c r="H36" s="157"/>
      <c r="I36" s="157"/>
      <c r="J36" s="157"/>
      <c r="K36" s="157"/>
      <c r="L36" s="157"/>
      <c r="M36" s="157"/>
    </row>
    <row r="37" spans="2:19" s="143" customFormat="1" ht="22" customHeight="1">
      <c r="B37" s="157" t="s">
        <v>34</v>
      </c>
      <c r="C37" s="157"/>
      <c r="D37" s="157"/>
      <c r="E37" s="157"/>
      <c r="F37" s="157"/>
      <c r="G37" s="157"/>
      <c r="H37" s="157"/>
      <c r="I37" s="157"/>
      <c r="J37" s="157"/>
      <c r="K37" s="157"/>
      <c r="L37" s="157"/>
      <c r="M37" s="157"/>
    </row>
    <row r="38" spans="2:19" s="143" customFormat="1" ht="22" customHeight="1">
      <c r="B38" s="177"/>
      <c r="C38" s="158" t="s">
        <v>35</v>
      </c>
      <c r="D38" s="178"/>
      <c r="E38" s="178"/>
      <c r="F38" s="157"/>
      <c r="G38" s="157"/>
      <c r="H38" s="157"/>
      <c r="I38" s="157"/>
      <c r="J38" s="157"/>
      <c r="K38" s="157"/>
      <c r="L38" s="157"/>
      <c r="M38" s="157"/>
    </row>
    <row r="39" spans="2:19" s="143" customFormat="1" ht="22" customHeight="1">
      <c r="B39" s="179" t="s">
        <v>36</v>
      </c>
      <c r="C39" s="180" t="s">
        <v>37</v>
      </c>
      <c r="D39" s="180" t="s">
        <v>38</v>
      </c>
      <c r="E39" s="180" t="s">
        <v>39</v>
      </c>
      <c r="F39" s="180" t="s">
        <v>40</v>
      </c>
      <c r="G39" s="180" t="s">
        <v>41</v>
      </c>
      <c r="H39" s="180" t="s">
        <v>42</v>
      </c>
      <c r="I39" s="180" t="s">
        <v>43</v>
      </c>
      <c r="J39" s="180" t="s">
        <v>44</v>
      </c>
      <c r="K39" s="180" t="s">
        <v>45</v>
      </c>
      <c r="L39" s="180" t="s">
        <v>46</v>
      </c>
      <c r="M39" s="180" t="s">
        <v>47</v>
      </c>
      <c r="N39" s="180" t="s">
        <v>48</v>
      </c>
      <c r="O39" s="180" t="s">
        <v>49</v>
      </c>
      <c r="P39" s="180" t="s">
        <v>50</v>
      </c>
      <c r="Q39" s="180" t="s">
        <v>51</v>
      </c>
      <c r="R39" s="215" t="s">
        <v>52</v>
      </c>
    </row>
    <row r="40" spans="2:19" s="143" customFormat="1" ht="22" customHeight="1">
      <c r="B40" s="181" t="s">
        <v>53</v>
      </c>
      <c r="C40" s="182">
        <v>1</v>
      </c>
      <c r="D40" s="182">
        <v>1.1000000000000001</v>
      </c>
      <c r="E40" s="182">
        <v>1.1499999999999999</v>
      </c>
      <c r="F40" s="182">
        <v>1.2</v>
      </c>
      <c r="G40" s="182">
        <v>1.25</v>
      </c>
      <c r="H40" s="182">
        <v>1.3</v>
      </c>
      <c r="I40" s="182">
        <v>1.35</v>
      </c>
      <c r="J40" s="182">
        <v>1.4</v>
      </c>
      <c r="K40" s="182">
        <v>1.5</v>
      </c>
      <c r="L40" s="182">
        <v>1.65</v>
      </c>
      <c r="M40" s="182">
        <v>1.75</v>
      </c>
      <c r="N40" s="182">
        <v>1.85</v>
      </c>
      <c r="O40" s="182">
        <v>2.1</v>
      </c>
      <c r="P40" s="182">
        <v>2.4</v>
      </c>
      <c r="Q40" s="182">
        <v>2.75</v>
      </c>
      <c r="R40" s="216">
        <v>3.05</v>
      </c>
    </row>
    <row r="41" spans="2:19" s="143" customFormat="1" ht="22" customHeight="1">
      <c r="B41" s="175" t="s">
        <v>54</v>
      </c>
      <c r="C41" s="157"/>
      <c r="D41" s="157"/>
      <c r="E41" s="157"/>
      <c r="F41" s="157"/>
      <c r="G41" s="157"/>
      <c r="H41" s="157"/>
      <c r="I41" s="157"/>
      <c r="J41" s="157"/>
      <c r="K41" s="157"/>
      <c r="L41" s="157"/>
      <c r="M41" s="157"/>
    </row>
    <row r="42" spans="2:19" s="143" customFormat="1" ht="22" customHeight="1">
      <c r="B42" s="183" t="s">
        <v>55</v>
      </c>
      <c r="C42" s="157"/>
      <c r="D42" s="157"/>
      <c r="E42" s="157"/>
      <c r="F42" s="157"/>
      <c r="G42" s="157"/>
      <c r="H42" s="157"/>
      <c r="I42" s="157"/>
      <c r="J42" s="157"/>
      <c r="K42" s="157"/>
      <c r="L42" s="157"/>
      <c r="M42" s="157"/>
    </row>
    <row r="43" spans="2:19" s="143" customFormat="1" ht="22" customHeight="1">
      <c r="B43" s="184" t="s">
        <v>56</v>
      </c>
      <c r="C43" s="157"/>
      <c r="D43" s="157"/>
      <c r="E43" s="157"/>
      <c r="F43" s="157"/>
      <c r="G43" s="157"/>
      <c r="H43" s="157"/>
      <c r="I43" s="157"/>
      <c r="J43" s="157"/>
      <c r="K43" s="157"/>
      <c r="L43" s="157"/>
      <c r="M43" s="157"/>
    </row>
    <row r="44" spans="2:19" s="143" customFormat="1" ht="22" customHeight="1">
      <c r="B44" s="176" t="s">
        <v>57</v>
      </c>
      <c r="C44" s="156" t="s">
        <v>58</v>
      </c>
      <c r="D44" s="157"/>
      <c r="E44" s="157"/>
      <c r="F44" s="157"/>
      <c r="G44" s="157"/>
      <c r="H44" s="157"/>
      <c r="I44" s="157"/>
      <c r="J44" s="157"/>
      <c r="K44" s="157"/>
      <c r="L44" s="157"/>
      <c r="M44" s="157"/>
    </row>
    <row r="45" spans="2:19" s="143" customFormat="1" ht="22" customHeight="1">
      <c r="B45" s="156"/>
      <c r="C45" s="156" t="s">
        <v>59</v>
      </c>
      <c r="D45" s="157"/>
      <c r="E45" s="157"/>
      <c r="F45" s="157"/>
      <c r="G45" s="157"/>
      <c r="H45" s="157"/>
      <c r="I45" s="157"/>
      <c r="J45" s="157"/>
      <c r="K45" s="157"/>
      <c r="L45" s="157"/>
      <c r="M45" s="157"/>
    </row>
    <row r="46" spans="2:19" s="143" customFormat="1" ht="22" customHeight="1">
      <c r="B46" s="183" t="s">
        <v>60</v>
      </c>
      <c r="C46" s="157"/>
      <c r="D46" s="157"/>
      <c r="E46" s="157"/>
      <c r="F46" s="157"/>
      <c r="G46" s="157"/>
      <c r="H46" s="157"/>
      <c r="I46" s="157"/>
      <c r="J46" s="157"/>
      <c r="K46" s="157"/>
      <c r="L46" s="157"/>
      <c r="M46" s="157"/>
    </row>
    <row r="47" spans="2:19" s="143" customFormat="1" ht="22" customHeight="1">
      <c r="B47" s="157" t="s">
        <v>61</v>
      </c>
      <c r="C47" s="157"/>
      <c r="D47" s="157"/>
      <c r="E47" s="157"/>
      <c r="F47" s="157"/>
      <c r="G47" s="157"/>
      <c r="H47" s="157"/>
      <c r="I47" s="157"/>
      <c r="J47" s="157"/>
      <c r="K47" s="157"/>
      <c r="L47" s="157"/>
      <c r="M47" s="157"/>
    </row>
    <row r="48" spans="2:19" s="143" customFormat="1" ht="25" customHeight="1">
      <c r="B48" s="256" t="s">
        <v>62</v>
      </c>
      <c r="C48" s="256"/>
      <c r="D48" s="256"/>
      <c r="E48" s="256"/>
      <c r="F48" s="256"/>
      <c r="G48" s="256"/>
      <c r="H48" s="256"/>
      <c r="I48" s="256"/>
      <c r="J48" s="256"/>
      <c r="K48" s="256"/>
      <c r="L48" s="256"/>
      <c r="M48" s="256"/>
      <c r="N48" s="256"/>
      <c r="O48" s="256"/>
      <c r="P48" s="256"/>
      <c r="Q48" s="256"/>
      <c r="R48" s="256"/>
      <c r="S48" s="256"/>
    </row>
    <row r="49" spans="2:19" s="143" customFormat="1" ht="25" customHeight="1">
      <c r="B49" s="256" t="s">
        <v>63</v>
      </c>
      <c r="C49" s="256"/>
      <c r="D49" s="256"/>
      <c r="E49" s="256"/>
      <c r="F49" s="256"/>
      <c r="G49" s="256"/>
      <c r="H49" s="256"/>
      <c r="I49" s="256"/>
      <c r="J49" s="256"/>
      <c r="K49" s="256"/>
      <c r="L49" s="256"/>
      <c r="M49" s="256"/>
      <c r="N49" s="256"/>
      <c r="O49" s="256"/>
      <c r="P49" s="256"/>
      <c r="Q49" s="256"/>
      <c r="R49" s="256"/>
      <c r="S49" s="160"/>
    </row>
    <row r="50" spans="2:19" s="143" customFormat="1" ht="22" customHeight="1">
      <c r="B50" s="185" t="s">
        <v>64</v>
      </c>
      <c r="C50" s="157"/>
      <c r="D50" s="157"/>
      <c r="E50" s="157"/>
      <c r="F50" s="157"/>
      <c r="G50" s="157"/>
      <c r="H50" s="157"/>
      <c r="I50" s="157"/>
      <c r="J50" s="157"/>
      <c r="K50" s="157"/>
      <c r="L50" s="157"/>
      <c r="M50" s="157"/>
    </row>
    <row r="51" spans="2:19" s="144" customFormat="1" ht="22" customHeight="1">
      <c r="B51" s="259" t="s">
        <v>65</v>
      </c>
      <c r="C51" s="260"/>
      <c r="D51" s="260"/>
      <c r="E51" s="260"/>
      <c r="F51" s="260"/>
      <c r="G51" s="260"/>
      <c r="H51" s="261"/>
      <c r="I51" s="197"/>
      <c r="J51" s="197"/>
      <c r="K51" s="197"/>
      <c r="L51" s="198"/>
      <c r="M51" s="198"/>
    </row>
    <row r="52" spans="2:19" s="144" customFormat="1" ht="22" customHeight="1">
      <c r="B52" s="262" t="s">
        <v>66</v>
      </c>
      <c r="C52" s="263"/>
      <c r="D52" s="263"/>
      <c r="E52" s="263"/>
      <c r="F52" s="263"/>
      <c r="G52" s="263"/>
      <c r="H52" s="263"/>
      <c r="I52" s="199" t="s">
        <v>67</v>
      </c>
      <c r="J52" s="199" t="s">
        <v>68</v>
      </c>
      <c r="K52" s="199" t="s">
        <v>69</v>
      </c>
      <c r="L52" s="199" t="s">
        <v>70</v>
      </c>
      <c r="M52" s="200" t="s">
        <v>71</v>
      </c>
    </row>
    <row r="53" spans="2:19" s="144" customFormat="1" ht="22" customHeight="1">
      <c r="B53" s="264" t="s">
        <v>72</v>
      </c>
      <c r="C53" s="265"/>
      <c r="D53" s="265"/>
      <c r="E53" s="265"/>
      <c r="F53" s="265"/>
      <c r="G53" s="265"/>
      <c r="H53" s="265"/>
      <c r="I53" s="201" t="s">
        <v>73</v>
      </c>
      <c r="J53" s="201" t="s">
        <v>74</v>
      </c>
      <c r="K53" s="201" t="s">
        <v>75</v>
      </c>
      <c r="L53" s="201" t="s">
        <v>76</v>
      </c>
      <c r="M53" s="202" t="s">
        <v>77</v>
      </c>
    </row>
    <row r="54" spans="2:19" s="144" customFormat="1" ht="35" customHeight="1">
      <c r="B54" s="266" t="s">
        <v>78</v>
      </c>
      <c r="C54" s="267"/>
      <c r="D54" s="267"/>
      <c r="E54" s="267"/>
      <c r="F54" s="267"/>
      <c r="G54" s="267"/>
      <c r="H54" s="267"/>
      <c r="I54" s="203">
        <v>2.12</v>
      </c>
      <c r="J54" s="203">
        <v>1.87</v>
      </c>
      <c r="K54" s="203">
        <v>1.58</v>
      </c>
      <c r="L54" s="203">
        <v>1.32</v>
      </c>
      <c r="M54" s="204">
        <v>1</v>
      </c>
    </row>
    <row r="55" spans="2:19" s="143" customFormat="1" ht="22" customHeight="1">
      <c r="B55" s="268" t="s">
        <v>79</v>
      </c>
      <c r="C55" s="269"/>
      <c r="D55" s="269"/>
      <c r="E55" s="269"/>
      <c r="F55" s="269"/>
      <c r="G55" s="269"/>
      <c r="H55" s="186"/>
      <c r="I55" s="205"/>
      <c r="J55" s="205"/>
      <c r="K55" s="205"/>
      <c r="L55" s="206"/>
      <c r="M55" s="206"/>
    </row>
    <row r="56" spans="2:19" s="143" customFormat="1" ht="22" customHeight="1">
      <c r="B56" s="262" t="s">
        <v>66</v>
      </c>
      <c r="C56" s="263"/>
      <c r="D56" s="263"/>
      <c r="E56" s="263"/>
      <c r="F56" s="263"/>
      <c r="G56" s="263"/>
      <c r="H56" s="263"/>
      <c r="I56" s="199" t="s">
        <v>80</v>
      </c>
      <c r="J56" s="199" t="s">
        <v>81</v>
      </c>
      <c r="K56" s="199" t="s">
        <v>82</v>
      </c>
      <c r="L56" s="199" t="s">
        <v>83</v>
      </c>
      <c r="M56" s="199" t="s">
        <v>68</v>
      </c>
      <c r="N56" s="200" t="s">
        <v>69</v>
      </c>
    </row>
    <row r="57" spans="2:19" s="143" customFormat="1" ht="22" customHeight="1">
      <c r="B57" s="264" t="s">
        <v>72</v>
      </c>
      <c r="C57" s="265"/>
      <c r="D57" s="265"/>
      <c r="E57" s="265"/>
      <c r="F57" s="265"/>
      <c r="G57" s="265"/>
      <c r="H57" s="265"/>
      <c r="I57" s="201" t="s">
        <v>84</v>
      </c>
      <c r="J57" s="201" t="s">
        <v>85</v>
      </c>
      <c r="K57" s="201" t="s">
        <v>86</v>
      </c>
      <c r="L57" s="201" t="s">
        <v>87</v>
      </c>
      <c r="M57" s="201" t="s">
        <v>88</v>
      </c>
      <c r="N57" s="202" t="s">
        <v>77</v>
      </c>
    </row>
    <row r="58" spans="2:19" s="143" customFormat="1" ht="35" customHeight="1">
      <c r="B58" s="266" t="s">
        <v>78</v>
      </c>
      <c r="C58" s="267"/>
      <c r="D58" s="267"/>
      <c r="E58" s="267"/>
      <c r="F58" s="267"/>
      <c r="G58" s="267"/>
      <c r="H58" s="267"/>
      <c r="I58" s="203">
        <v>2.4500000000000002</v>
      </c>
      <c r="J58" s="203">
        <v>2.23</v>
      </c>
      <c r="K58" s="203">
        <v>2</v>
      </c>
      <c r="L58" s="203">
        <v>1.73</v>
      </c>
      <c r="M58" s="203">
        <v>1.41</v>
      </c>
      <c r="N58" s="204">
        <v>1</v>
      </c>
    </row>
    <row r="59" spans="2:19" s="143" customFormat="1" ht="22" customHeight="1">
      <c r="B59" s="270" t="s">
        <v>89</v>
      </c>
      <c r="C59" s="271"/>
      <c r="D59" s="271"/>
      <c r="E59" s="271"/>
      <c r="F59" s="271"/>
      <c r="G59" s="272"/>
      <c r="H59" s="186"/>
      <c r="I59" s="205"/>
      <c r="J59" s="205"/>
      <c r="K59" s="205"/>
      <c r="L59" s="206"/>
      <c r="M59" s="206"/>
    </row>
    <row r="60" spans="2:19" s="143" customFormat="1" ht="22" customHeight="1">
      <c r="B60" s="262" t="s">
        <v>66</v>
      </c>
      <c r="C60" s="263"/>
      <c r="D60" s="263"/>
      <c r="E60" s="263"/>
      <c r="F60" s="263"/>
      <c r="G60" s="263"/>
      <c r="H60" s="263"/>
      <c r="I60" s="207" t="s">
        <v>90</v>
      </c>
      <c r="J60" s="207" t="s">
        <v>82</v>
      </c>
      <c r="K60" s="208" t="s">
        <v>83</v>
      </c>
      <c r="L60" s="209"/>
      <c r="M60" s="206"/>
    </row>
    <row r="61" spans="2:19" s="143" customFormat="1" ht="22" customHeight="1">
      <c r="B61" s="264" t="s">
        <v>72</v>
      </c>
      <c r="C61" s="265"/>
      <c r="D61" s="265"/>
      <c r="E61" s="265"/>
      <c r="F61" s="265"/>
      <c r="G61" s="265"/>
      <c r="H61" s="265"/>
      <c r="I61" s="210" t="s">
        <v>86</v>
      </c>
      <c r="J61" s="210" t="s">
        <v>87</v>
      </c>
      <c r="K61" s="211" t="s">
        <v>88</v>
      </c>
      <c r="L61" s="209"/>
      <c r="M61" s="206"/>
    </row>
    <row r="62" spans="2:19" s="143" customFormat="1" ht="37" customHeight="1">
      <c r="B62" s="266" t="s">
        <v>78</v>
      </c>
      <c r="C62" s="267"/>
      <c r="D62" s="267"/>
      <c r="E62" s="267"/>
      <c r="F62" s="267"/>
      <c r="G62" s="267"/>
      <c r="H62" s="267"/>
      <c r="I62" s="212">
        <v>1.41</v>
      </c>
      <c r="J62" s="212">
        <v>1.22</v>
      </c>
      <c r="K62" s="213">
        <v>1</v>
      </c>
      <c r="L62" s="209"/>
      <c r="M62" s="206"/>
    </row>
    <row r="63" spans="2:19" s="143" customFormat="1" ht="22" customHeight="1">
      <c r="B63" s="187"/>
      <c r="C63" s="187"/>
      <c r="D63" s="187"/>
      <c r="E63" s="187"/>
      <c r="F63" s="187"/>
      <c r="G63" s="187"/>
      <c r="H63" s="188"/>
      <c r="I63" s="214"/>
      <c r="J63" s="214"/>
      <c r="K63" s="214"/>
      <c r="L63" s="206"/>
      <c r="M63" s="206"/>
    </row>
    <row r="64" spans="2:19" s="145" customFormat="1" ht="25" customHeight="1">
      <c r="B64" s="189" t="s">
        <v>91</v>
      </c>
      <c r="C64" s="190"/>
      <c r="D64" s="191"/>
      <c r="E64" s="191"/>
      <c r="F64" s="191"/>
      <c r="G64" s="191"/>
      <c r="H64" s="192"/>
      <c r="I64" s="192"/>
      <c r="J64" s="192"/>
      <c r="K64" s="192"/>
      <c r="L64" s="192"/>
      <c r="M64" s="192"/>
    </row>
    <row r="65" spans="2:18" s="145" customFormat="1" ht="25" customHeight="1">
      <c r="B65" s="217" t="s">
        <v>92</v>
      </c>
      <c r="C65" s="218"/>
      <c r="D65" s="191"/>
      <c r="E65" s="191"/>
      <c r="F65" s="191"/>
      <c r="G65" s="191"/>
      <c r="H65" s="192"/>
      <c r="I65" s="192"/>
      <c r="J65" s="192"/>
      <c r="K65" s="192"/>
      <c r="L65" s="192"/>
      <c r="M65" s="192"/>
    </row>
    <row r="66" spans="2:18" s="145" customFormat="1" ht="25" customHeight="1">
      <c r="B66" s="217" t="s">
        <v>93</v>
      </c>
      <c r="C66" s="218"/>
      <c r="D66" s="191"/>
      <c r="E66" s="191"/>
      <c r="F66" s="191"/>
      <c r="G66" s="191"/>
      <c r="H66" s="192"/>
      <c r="I66" s="192"/>
      <c r="J66" s="192"/>
      <c r="K66" s="192"/>
      <c r="L66" s="192"/>
      <c r="M66" s="192"/>
    </row>
    <row r="67" spans="2:18" s="143" customFormat="1" ht="25" customHeight="1">
      <c r="B67" s="219" t="s">
        <v>94</v>
      </c>
      <c r="C67" s="220"/>
      <c r="D67" s="220"/>
      <c r="E67" s="220"/>
      <c r="F67" s="220"/>
      <c r="G67" s="220"/>
      <c r="H67" s="168"/>
      <c r="I67" s="168"/>
      <c r="J67" s="168"/>
      <c r="K67" s="168"/>
      <c r="L67" s="168"/>
      <c r="M67" s="168"/>
    </row>
    <row r="68" spans="2:18" s="143" customFormat="1" ht="25" customHeight="1">
      <c r="B68" s="157" t="s">
        <v>95</v>
      </c>
      <c r="C68" s="157"/>
      <c r="D68" s="220"/>
      <c r="E68" s="220"/>
      <c r="F68" s="220"/>
      <c r="G68" s="220"/>
      <c r="H68" s="168"/>
      <c r="I68" s="168"/>
      <c r="J68" s="168"/>
      <c r="K68" s="168"/>
      <c r="L68" s="168"/>
      <c r="M68" s="168"/>
    </row>
    <row r="69" spans="2:18" s="145" customFormat="1" ht="25" customHeight="1">
      <c r="B69" s="218"/>
      <c r="C69" s="191"/>
      <c r="D69" s="191"/>
      <c r="E69" s="191"/>
      <c r="F69" s="191"/>
      <c r="G69" s="191"/>
      <c r="H69" s="192"/>
      <c r="I69" s="192"/>
      <c r="J69" s="192"/>
      <c r="K69" s="192"/>
      <c r="L69" s="192"/>
      <c r="M69" s="192"/>
    </row>
    <row r="70" spans="2:18" s="145" customFormat="1" ht="25" customHeight="1">
      <c r="B70" s="221" t="s">
        <v>96</v>
      </c>
      <c r="C70" s="192"/>
      <c r="D70" s="192"/>
      <c r="E70" s="192"/>
      <c r="F70" s="192"/>
      <c r="G70" s="192"/>
      <c r="H70" s="192"/>
      <c r="I70" s="192"/>
      <c r="J70" s="192"/>
      <c r="K70" s="192"/>
      <c r="L70" s="192"/>
      <c r="M70" s="192"/>
    </row>
    <row r="71" spans="2:18" s="145" customFormat="1" ht="25" customHeight="1">
      <c r="B71" s="218" t="s">
        <v>97</v>
      </c>
      <c r="C71" s="192"/>
      <c r="D71" s="192"/>
      <c r="E71" s="192"/>
      <c r="F71" s="192"/>
      <c r="G71" s="192"/>
      <c r="H71" s="192"/>
      <c r="I71" s="192"/>
      <c r="J71" s="192"/>
      <c r="K71" s="192"/>
      <c r="L71" s="192"/>
      <c r="M71" s="192"/>
    </row>
    <row r="72" spans="2:18" s="145" customFormat="1" ht="25" customHeight="1">
      <c r="B72" s="218" t="s">
        <v>98</v>
      </c>
      <c r="C72" s="192"/>
      <c r="D72" s="192"/>
      <c r="E72" s="192"/>
      <c r="F72" s="192"/>
      <c r="G72" s="192"/>
      <c r="H72" s="192"/>
      <c r="I72" s="192"/>
      <c r="J72" s="192"/>
      <c r="K72" s="192"/>
      <c r="L72" s="192"/>
      <c r="M72" s="192"/>
    </row>
    <row r="73" spans="2:18" s="145" customFormat="1" ht="25" customHeight="1">
      <c r="B73" s="222" t="s">
        <v>99</v>
      </c>
      <c r="C73" s="223"/>
      <c r="D73" s="223"/>
      <c r="E73" s="223"/>
      <c r="F73" s="223"/>
      <c r="G73" s="223"/>
      <c r="H73" s="224"/>
      <c r="I73" s="224"/>
      <c r="J73" s="224"/>
      <c r="K73" s="224"/>
      <c r="L73" s="224"/>
      <c r="M73" s="224"/>
    </row>
    <row r="74" spans="2:18" s="145" customFormat="1" ht="25" customHeight="1">
      <c r="B74" s="255" t="s">
        <v>100</v>
      </c>
      <c r="C74" s="256"/>
      <c r="D74" s="256"/>
      <c r="E74" s="256"/>
      <c r="F74" s="256"/>
      <c r="G74" s="256"/>
      <c r="H74" s="256"/>
      <c r="I74" s="256"/>
      <c r="J74" s="256"/>
      <c r="K74" s="256"/>
      <c r="L74" s="256"/>
      <c r="M74" s="256"/>
      <c r="N74" s="256"/>
      <c r="O74" s="256"/>
      <c r="P74" s="256"/>
      <c r="Q74" s="256"/>
      <c r="R74" s="256"/>
    </row>
    <row r="75" spans="2:18" s="143" customFormat="1" ht="25" customHeight="1">
      <c r="B75" s="157" t="s">
        <v>101</v>
      </c>
      <c r="C75" s="225"/>
      <c r="D75" s="225"/>
      <c r="E75" s="225"/>
      <c r="F75" s="225"/>
      <c r="G75" s="225"/>
      <c r="H75" s="168"/>
      <c r="I75" s="168"/>
      <c r="J75" s="168"/>
      <c r="K75" s="168"/>
      <c r="L75" s="168"/>
      <c r="M75" s="168"/>
    </row>
    <row r="76" spans="2:18" s="143" customFormat="1" ht="25" customHeight="1">
      <c r="B76" s="185" t="s">
        <v>102</v>
      </c>
      <c r="C76" s="168"/>
      <c r="D76" s="168"/>
      <c r="E76" s="168"/>
      <c r="F76" s="168"/>
      <c r="G76" s="168"/>
      <c r="H76" s="226"/>
      <c r="I76" s="226"/>
      <c r="J76" s="226"/>
      <c r="K76" s="226"/>
      <c r="L76" s="168"/>
      <c r="M76" s="168"/>
    </row>
    <row r="77" spans="2:18" s="143" customFormat="1" ht="25" customHeight="1">
      <c r="B77" s="157" t="s">
        <v>103</v>
      </c>
      <c r="C77" s="168"/>
      <c r="D77" s="168"/>
      <c r="E77" s="168"/>
      <c r="F77" s="168"/>
      <c r="G77" s="168"/>
      <c r="H77" s="168"/>
      <c r="I77" s="168"/>
      <c r="J77" s="168"/>
      <c r="K77" s="168"/>
      <c r="L77" s="168"/>
      <c r="M77" s="168"/>
    </row>
    <row r="78" spans="2:18" s="143" customFormat="1" ht="25" customHeight="1">
      <c r="B78" s="156" t="s">
        <v>104</v>
      </c>
      <c r="C78" s="226"/>
      <c r="D78" s="226"/>
      <c r="E78" s="226"/>
      <c r="F78" s="226"/>
      <c r="G78" s="226"/>
      <c r="H78" s="226"/>
      <c r="I78" s="226"/>
      <c r="J78" s="226"/>
      <c r="K78" s="226"/>
      <c r="L78" s="168"/>
      <c r="M78" s="168"/>
    </row>
    <row r="79" spans="2:18" s="143" customFormat="1" ht="25" customHeight="1">
      <c r="B79" s="185" t="s">
        <v>105</v>
      </c>
      <c r="C79" s="168"/>
      <c r="D79" s="168"/>
      <c r="E79" s="168"/>
      <c r="F79" s="168"/>
      <c r="G79" s="168"/>
      <c r="H79" s="168"/>
      <c r="I79" s="168"/>
      <c r="J79" s="168"/>
      <c r="K79" s="168"/>
      <c r="L79" s="168"/>
      <c r="M79" s="168"/>
    </row>
    <row r="80" spans="2:18" s="143" customFormat="1" ht="25" customHeight="1">
      <c r="B80" s="185" t="s">
        <v>106</v>
      </c>
      <c r="C80" s="168"/>
      <c r="D80" s="168"/>
      <c r="E80" s="168"/>
      <c r="F80" s="168"/>
      <c r="G80" s="168"/>
      <c r="H80" s="226"/>
      <c r="I80" s="226"/>
      <c r="J80" s="226"/>
      <c r="K80" s="226"/>
      <c r="L80" s="168"/>
      <c r="M80" s="168"/>
    </row>
    <row r="81" spans="2:18" s="143" customFormat="1" ht="25" customHeight="1">
      <c r="B81" s="157" t="s">
        <v>107</v>
      </c>
      <c r="C81" s="226"/>
      <c r="D81" s="226"/>
      <c r="E81" s="226"/>
      <c r="F81" s="226"/>
      <c r="G81" s="226"/>
      <c r="H81" s="226"/>
      <c r="I81" s="226"/>
      <c r="J81" s="226"/>
      <c r="K81" s="226"/>
      <c r="L81" s="168"/>
      <c r="M81" s="168"/>
    </row>
    <row r="82" spans="2:18" s="143" customFormat="1" ht="25" customHeight="1">
      <c r="B82" s="157" t="s">
        <v>108</v>
      </c>
      <c r="C82" s="226"/>
      <c r="D82" s="226"/>
      <c r="E82" s="226"/>
      <c r="F82" s="226"/>
      <c r="G82" s="226"/>
      <c r="H82" s="226"/>
      <c r="I82" s="226"/>
      <c r="J82" s="226"/>
      <c r="K82" s="226"/>
      <c r="L82" s="168"/>
      <c r="M82" s="168"/>
    </row>
    <row r="83" spans="2:18" s="143" customFormat="1" ht="25" customHeight="1">
      <c r="B83" s="157" t="s">
        <v>109</v>
      </c>
      <c r="C83" s="226"/>
      <c r="D83" s="226"/>
      <c r="E83" s="226"/>
      <c r="F83" s="226"/>
      <c r="G83" s="226"/>
      <c r="H83" s="168"/>
      <c r="I83" s="168"/>
      <c r="J83" s="168"/>
      <c r="K83" s="168"/>
      <c r="L83" s="168"/>
      <c r="M83" s="168"/>
    </row>
    <row r="84" spans="2:18" s="143" customFormat="1" ht="25" customHeight="1">
      <c r="B84" s="227" t="s">
        <v>110</v>
      </c>
      <c r="C84" s="226"/>
      <c r="D84" s="226"/>
      <c r="E84" s="226"/>
      <c r="F84" s="226"/>
      <c r="G84" s="226"/>
      <c r="H84" s="226"/>
      <c r="I84" s="226"/>
      <c r="J84" s="226"/>
      <c r="K84" s="226"/>
      <c r="L84" s="168"/>
      <c r="M84" s="168"/>
    </row>
    <row r="85" spans="2:18" s="143" customFormat="1" ht="25" customHeight="1">
      <c r="B85" s="185" t="s">
        <v>111</v>
      </c>
      <c r="C85" s="226"/>
      <c r="D85" s="226"/>
      <c r="E85" s="226"/>
      <c r="F85" s="226"/>
      <c r="G85" s="226"/>
      <c r="H85" s="228"/>
      <c r="I85" s="228"/>
      <c r="J85" s="228"/>
      <c r="K85" s="228"/>
      <c r="L85" s="228"/>
      <c r="M85" s="228"/>
    </row>
    <row r="86" spans="2:18" s="143" customFormat="1" ht="25" customHeight="1">
      <c r="B86" s="185" t="s">
        <v>112</v>
      </c>
      <c r="C86" s="228"/>
      <c r="D86" s="228"/>
      <c r="E86" s="228"/>
      <c r="F86" s="228"/>
      <c r="G86" s="228"/>
      <c r="H86" s="228"/>
      <c r="I86" s="228"/>
      <c r="J86" s="228"/>
      <c r="K86" s="228"/>
      <c r="L86" s="228"/>
      <c r="M86" s="228"/>
    </row>
    <row r="87" spans="2:18" s="143" customFormat="1" ht="25" customHeight="1">
      <c r="B87" s="157" t="s">
        <v>113</v>
      </c>
      <c r="C87" s="226"/>
      <c r="D87" s="226"/>
      <c r="E87" s="226"/>
      <c r="F87" s="226"/>
      <c r="G87" s="226"/>
      <c r="H87" s="226"/>
      <c r="I87" s="226"/>
      <c r="J87" s="226"/>
      <c r="K87" s="226"/>
      <c r="L87" s="168"/>
      <c r="M87" s="168"/>
    </row>
    <row r="88" spans="2:18" s="143" customFormat="1" ht="25" customHeight="1">
      <c r="B88" s="157" t="s">
        <v>114</v>
      </c>
      <c r="C88" s="226"/>
      <c r="D88" s="226"/>
      <c r="E88" s="226"/>
      <c r="F88" s="226"/>
      <c r="G88" s="226"/>
      <c r="H88" s="226"/>
      <c r="I88" s="226"/>
      <c r="J88" s="226"/>
      <c r="K88" s="226"/>
      <c r="L88" s="168"/>
      <c r="M88" s="168"/>
    </row>
    <row r="89" spans="2:18" s="143" customFormat="1" ht="25" customHeight="1">
      <c r="B89" s="157" t="s">
        <v>115</v>
      </c>
      <c r="C89" s="226"/>
      <c r="D89" s="226"/>
      <c r="E89" s="226"/>
      <c r="F89" s="226"/>
      <c r="G89" s="226"/>
      <c r="H89" s="226"/>
      <c r="I89" s="226"/>
      <c r="J89" s="226"/>
      <c r="K89" s="226"/>
      <c r="L89" s="168"/>
      <c r="M89" s="168"/>
    </row>
    <row r="90" spans="2:18" s="144" customFormat="1" ht="23" customHeight="1">
      <c r="B90" s="229" t="s">
        <v>116</v>
      </c>
    </row>
    <row r="91" spans="2:18" s="66" customFormat="1" ht="23" customHeight="1">
      <c r="B91" s="273" t="s">
        <v>117</v>
      </c>
      <c r="C91" s="273"/>
      <c r="D91" s="273"/>
      <c r="E91" s="273"/>
      <c r="F91" s="273"/>
      <c r="G91" s="273"/>
      <c r="H91" s="273"/>
      <c r="I91" s="273"/>
      <c r="J91" s="273"/>
      <c r="K91" s="273"/>
      <c r="L91" s="273"/>
      <c r="M91" s="273"/>
      <c r="N91" s="273"/>
      <c r="O91" s="273"/>
      <c r="P91" s="273"/>
      <c r="Q91" s="273"/>
      <c r="R91" s="273"/>
    </row>
    <row r="92" spans="2:18" s="144" customFormat="1" ht="23" customHeight="1">
      <c r="B92" s="274" t="s">
        <v>118</v>
      </c>
      <c r="C92" s="275"/>
      <c r="D92" s="275"/>
      <c r="E92" s="275"/>
      <c r="F92" s="275"/>
      <c r="G92" s="275"/>
      <c r="H92" s="275"/>
      <c r="I92" s="275"/>
      <c r="J92" s="275"/>
      <c r="K92" s="275"/>
      <c r="L92" s="275"/>
      <c r="M92" s="275"/>
      <c r="N92" s="275"/>
      <c r="O92" s="275"/>
      <c r="P92" s="275"/>
      <c r="Q92" s="275"/>
      <c r="R92" s="275"/>
    </row>
    <row r="93" spans="2:18" s="144" customFormat="1" ht="23" customHeight="1">
      <c r="B93" s="274" t="s">
        <v>119</v>
      </c>
      <c r="C93" s="275"/>
      <c r="D93" s="275"/>
      <c r="E93" s="275"/>
      <c r="F93" s="275"/>
      <c r="G93" s="275"/>
      <c r="H93" s="275"/>
      <c r="I93" s="275"/>
      <c r="J93" s="275"/>
      <c r="K93" s="275"/>
      <c r="L93" s="275"/>
      <c r="M93" s="275"/>
      <c r="N93" s="275"/>
      <c r="O93" s="275"/>
      <c r="P93" s="275"/>
      <c r="Q93" s="275"/>
      <c r="R93" s="275"/>
    </row>
    <row r="94" spans="2:18">
      <c r="B94" s="73"/>
      <c r="C94" s="73"/>
      <c r="D94" s="73"/>
      <c r="E94" s="73"/>
      <c r="F94" s="73"/>
      <c r="G94" s="73"/>
      <c r="H94" s="73"/>
      <c r="I94" s="73"/>
      <c r="J94" s="73"/>
      <c r="K94" s="73"/>
      <c r="L94" s="73"/>
      <c r="M94" s="73"/>
    </row>
    <row r="95" spans="2:18">
      <c r="B95" s="73"/>
      <c r="C95" s="73"/>
      <c r="D95" s="73"/>
      <c r="E95" s="73"/>
      <c r="F95" s="73"/>
      <c r="G95" s="73"/>
      <c r="H95" s="73"/>
      <c r="I95" s="73"/>
      <c r="J95" s="73"/>
      <c r="K95" s="73"/>
      <c r="L95" s="73"/>
      <c r="M95" s="73"/>
    </row>
    <row r="96" spans="2:18">
      <c r="B96" s="73"/>
      <c r="C96" s="73"/>
      <c r="D96" s="73"/>
      <c r="E96" s="73"/>
      <c r="F96" s="73"/>
      <c r="G96" s="73"/>
      <c r="H96" s="73"/>
      <c r="I96" s="73"/>
      <c r="J96" s="73"/>
      <c r="K96" s="73"/>
      <c r="L96" s="73"/>
      <c r="M96" s="73"/>
    </row>
    <row r="97" spans="2:13">
      <c r="B97" s="73"/>
      <c r="C97" s="73"/>
      <c r="D97" s="73"/>
      <c r="E97" s="73"/>
      <c r="F97" s="73"/>
      <c r="G97" s="73"/>
      <c r="H97" s="73"/>
      <c r="I97" s="73"/>
      <c r="J97" s="73"/>
      <c r="K97" s="73"/>
      <c r="L97" s="73"/>
      <c r="M97" s="73"/>
    </row>
    <row r="98" spans="2:13">
      <c r="B98" s="73"/>
      <c r="C98" s="73"/>
      <c r="D98" s="73"/>
      <c r="E98" s="73"/>
      <c r="F98" s="73"/>
      <c r="G98" s="73"/>
      <c r="H98" s="73"/>
      <c r="I98" s="73"/>
      <c r="J98" s="73"/>
      <c r="K98" s="73"/>
      <c r="L98" s="73"/>
      <c r="M98" s="73"/>
    </row>
    <row r="99" spans="2:13">
      <c r="B99" s="73"/>
      <c r="C99" s="73"/>
      <c r="D99" s="73"/>
      <c r="E99" s="73"/>
      <c r="F99" s="73"/>
      <c r="G99" s="73"/>
      <c r="H99" s="73"/>
      <c r="I99" s="73"/>
      <c r="J99" s="73"/>
      <c r="K99" s="73"/>
      <c r="L99" s="73"/>
      <c r="M99" s="73"/>
    </row>
    <row r="100" spans="2:13">
      <c r="B100" s="73"/>
      <c r="C100" s="73"/>
      <c r="D100" s="73"/>
      <c r="E100" s="73"/>
      <c r="F100" s="73"/>
      <c r="G100" s="73"/>
      <c r="H100" s="73"/>
      <c r="I100" s="73"/>
      <c r="J100" s="73"/>
      <c r="K100" s="73"/>
      <c r="L100" s="73"/>
      <c r="M100" s="73"/>
    </row>
    <row r="101" spans="2:13">
      <c r="B101" s="73"/>
      <c r="C101" s="73"/>
      <c r="D101" s="73"/>
      <c r="E101" s="73"/>
      <c r="F101" s="73"/>
      <c r="G101" s="73"/>
      <c r="H101" s="73"/>
      <c r="I101" s="73"/>
      <c r="J101" s="73"/>
      <c r="K101" s="73"/>
      <c r="L101" s="73"/>
      <c r="M101" s="73"/>
    </row>
    <row r="102" spans="2:13">
      <c r="B102" s="73"/>
      <c r="C102" s="73"/>
      <c r="D102" s="73"/>
      <c r="E102" s="73"/>
      <c r="F102" s="73"/>
      <c r="G102" s="73"/>
      <c r="H102" s="73"/>
      <c r="I102" s="73"/>
      <c r="J102" s="73"/>
      <c r="K102" s="73"/>
      <c r="L102" s="73"/>
      <c r="M102" s="73"/>
    </row>
    <row r="103" spans="2:13">
      <c r="B103" s="73"/>
      <c r="C103" s="73"/>
      <c r="D103" s="73"/>
      <c r="E103" s="73"/>
      <c r="F103" s="73"/>
      <c r="G103" s="73"/>
      <c r="H103" s="73"/>
      <c r="I103" s="73"/>
      <c r="J103" s="73"/>
      <c r="K103" s="73"/>
      <c r="L103" s="73"/>
      <c r="M103" s="73"/>
    </row>
    <row r="104" spans="2:13">
      <c r="B104" s="73"/>
      <c r="C104" s="73"/>
      <c r="D104" s="73"/>
      <c r="E104" s="73"/>
      <c r="F104" s="73"/>
      <c r="G104" s="73"/>
      <c r="H104" s="73"/>
      <c r="I104" s="73"/>
      <c r="J104" s="73"/>
      <c r="K104" s="73"/>
      <c r="L104" s="73"/>
      <c r="M104" s="73"/>
    </row>
    <row r="105" spans="2:13">
      <c r="B105" s="73"/>
      <c r="C105" s="73"/>
      <c r="D105" s="73"/>
      <c r="E105" s="73"/>
      <c r="F105" s="73"/>
      <c r="G105" s="73"/>
      <c r="H105" s="73"/>
      <c r="I105" s="73"/>
      <c r="J105" s="73"/>
      <c r="K105" s="73"/>
      <c r="L105" s="73"/>
      <c r="M105" s="73"/>
    </row>
    <row r="106" spans="2:13">
      <c r="B106" s="73"/>
      <c r="C106" s="73"/>
      <c r="D106" s="73"/>
      <c r="E106" s="73"/>
      <c r="F106" s="73"/>
      <c r="G106" s="73"/>
      <c r="H106" s="73"/>
      <c r="I106" s="73"/>
      <c r="J106" s="73"/>
      <c r="K106" s="73"/>
      <c r="L106" s="73"/>
      <c r="M106" s="73"/>
    </row>
    <row r="107" spans="2:13">
      <c r="B107" s="73"/>
      <c r="C107" s="73"/>
      <c r="D107" s="73"/>
      <c r="E107" s="73"/>
      <c r="F107" s="73"/>
      <c r="G107" s="73"/>
      <c r="H107" s="73"/>
      <c r="I107" s="73"/>
      <c r="J107" s="73"/>
      <c r="K107" s="73"/>
      <c r="L107" s="73"/>
      <c r="M107" s="73"/>
    </row>
    <row r="108" spans="2:13">
      <c r="B108" s="73"/>
      <c r="C108" s="73"/>
      <c r="D108" s="73"/>
      <c r="E108" s="73"/>
      <c r="F108" s="73"/>
      <c r="G108" s="73"/>
      <c r="H108" s="73"/>
      <c r="I108" s="73"/>
      <c r="J108" s="73"/>
      <c r="K108" s="73"/>
      <c r="L108" s="73"/>
      <c r="M108" s="73"/>
    </row>
    <row r="109" spans="2:13">
      <c r="B109" s="73"/>
      <c r="C109" s="73"/>
      <c r="D109" s="73"/>
      <c r="E109" s="73"/>
      <c r="F109" s="73"/>
      <c r="G109" s="73"/>
      <c r="H109" s="73"/>
      <c r="I109" s="73"/>
      <c r="J109" s="73"/>
      <c r="K109" s="73"/>
      <c r="L109" s="73"/>
      <c r="M109" s="73"/>
    </row>
    <row r="110" spans="2:13">
      <c r="B110" s="73"/>
      <c r="C110" s="73"/>
      <c r="D110" s="73"/>
      <c r="E110" s="73"/>
      <c r="F110" s="73"/>
      <c r="G110" s="73"/>
      <c r="H110" s="73"/>
      <c r="I110" s="73"/>
      <c r="J110" s="73"/>
      <c r="K110" s="73"/>
      <c r="L110" s="73"/>
      <c r="M110" s="73"/>
    </row>
    <row r="111" spans="2:13">
      <c r="B111" s="73"/>
      <c r="C111" s="73"/>
      <c r="D111" s="73"/>
      <c r="E111" s="73"/>
      <c r="F111" s="73"/>
      <c r="G111" s="73"/>
      <c r="H111" s="73"/>
      <c r="I111" s="73"/>
      <c r="J111" s="73"/>
      <c r="K111" s="73"/>
      <c r="L111" s="73"/>
      <c r="M111" s="73"/>
    </row>
    <row r="112" spans="2:13">
      <c r="B112" s="73"/>
      <c r="C112" s="73"/>
      <c r="D112" s="73"/>
      <c r="E112" s="73"/>
      <c r="F112" s="73"/>
      <c r="G112" s="73"/>
      <c r="H112" s="73"/>
      <c r="I112" s="73"/>
      <c r="J112" s="73"/>
      <c r="K112" s="73"/>
      <c r="L112" s="73"/>
      <c r="M112" s="73"/>
    </row>
    <row r="113" spans="2:13">
      <c r="B113" s="73"/>
      <c r="C113" s="73"/>
      <c r="D113" s="73"/>
      <c r="E113" s="73"/>
      <c r="F113" s="73"/>
      <c r="G113" s="73"/>
      <c r="H113" s="73"/>
      <c r="I113" s="73"/>
      <c r="J113" s="73"/>
      <c r="K113" s="73"/>
      <c r="L113" s="73"/>
      <c r="M113" s="73"/>
    </row>
    <row r="114" spans="2:13">
      <c r="B114" s="73"/>
      <c r="C114" s="73"/>
      <c r="D114" s="73"/>
      <c r="E114" s="73"/>
      <c r="F114" s="73"/>
      <c r="G114" s="73"/>
      <c r="H114" s="73"/>
      <c r="I114" s="73"/>
      <c r="J114" s="73"/>
      <c r="K114" s="73"/>
      <c r="L114" s="73"/>
      <c r="M114" s="73"/>
    </row>
    <row r="115" spans="2:13">
      <c r="B115" s="73"/>
      <c r="C115" s="73"/>
      <c r="D115" s="73"/>
      <c r="E115" s="73"/>
      <c r="F115" s="73"/>
      <c r="G115" s="73"/>
      <c r="H115" s="73"/>
      <c r="I115" s="73"/>
      <c r="J115" s="73"/>
      <c r="K115" s="73"/>
      <c r="L115" s="73"/>
      <c r="M115" s="73"/>
    </row>
    <row r="116" spans="2:13">
      <c r="B116" s="73"/>
      <c r="C116" s="73"/>
      <c r="D116" s="73"/>
      <c r="E116" s="73"/>
      <c r="F116" s="73"/>
      <c r="G116" s="73"/>
      <c r="H116" s="73"/>
      <c r="I116" s="73"/>
      <c r="J116" s="73"/>
      <c r="K116" s="73"/>
      <c r="L116" s="73"/>
      <c r="M116" s="73"/>
    </row>
    <row r="117" spans="2:13">
      <c r="B117" s="73"/>
      <c r="C117" s="73"/>
      <c r="D117" s="73"/>
      <c r="E117" s="73"/>
      <c r="F117" s="73"/>
      <c r="G117" s="73"/>
      <c r="H117" s="73"/>
      <c r="I117" s="73"/>
      <c r="J117" s="73"/>
      <c r="K117" s="73"/>
      <c r="L117" s="73"/>
      <c r="M117" s="73"/>
    </row>
    <row r="118" spans="2:13">
      <c r="B118" s="73"/>
      <c r="C118" s="73"/>
      <c r="D118" s="73"/>
      <c r="E118" s="73"/>
      <c r="F118" s="73"/>
      <c r="G118" s="73"/>
      <c r="H118" s="73"/>
      <c r="I118" s="73"/>
      <c r="J118" s="73"/>
      <c r="K118" s="73"/>
      <c r="L118" s="73"/>
      <c r="M118" s="73"/>
    </row>
    <row r="119" spans="2:13">
      <c r="B119" s="73"/>
      <c r="C119" s="73"/>
      <c r="D119" s="73"/>
      <c r="E119" s="73"/>
      <c r="F119" s="73"/>
      <c r="G119" s="73"/>
      <c r="H119" s="73"/>
      <c r="I119" s="73"/>
      <c r="J119" s="73"/>
      <c r="K119" s="73"/>
      <c r="L119" s="73"/>
      <c r="M119" s="73"/>
    </row>
    <row r="120" spans="2:13">
      <c r="B120" s="73"/>
      <c r="C120" s="73"/>
      <c r="D120" s="73"/>
      <c r="E120" s="73"/>
      <c r="F120" s="73"/>
      <c r="G120" s="73"/>
      <c r="H120" s="73"/>
      <c r="I120" s="73"/>
      <c r="J120" s="73"/>
      <c r="K120" s="73"/>
      <c r="L120" s="73"/>
      <c r="M120" s="73"/>
    </row>
    <row r="121" spans="2:13">
      <c r="B121" s="73"/>
      <c r="C121" s="73"/>
      <c r="D121" s="73"/>
      <c r="E121" s="73"/>
      <c r="F121" s="73"/>
      <c r="G121" s="73"/>
      <c r="H121" s="73"/>
      <c r="I121" s="73"/>
      <c r="J121" s="73"/>
      <c r="K121" s="73"/>
      <c r="L121" s="73"/>
      <c r="M121" s="73"/>
    </row>
    <row r="122" spans="2:13">
      <c r="B122" s="73"/>
      <c r="C122" s="73"/>
      <c r="D122" s="73"/>
      <c r="E122" s="73"/>
      <c r="F122" s="73"/>
      <c r="G122" s="73"/>
      <c r="H122" s="73"/>
      <c r="I122" s="73"/>
      <c r="J122" s="73"/>
      <c r="K122" s="73"/>
      <c r="L122" s="73"/>
      <c r="M122" s="73"/>
    </row>
    <row r="123" spans="2:13">
      <c r="B123" s="73"/>
      <c r="C123" s="73"/>
      <c r="D123" s="73"/>
      <c r="E123" s="73"/>
      <c r="F123" s="73"/>
      <c r="G123" s="73"/>
      <c r="H123" s="73"/>
      <c r="I123" s="73"/>
      <c r="J123" s="73"/>
      <c r="K123" s="73"/>
      <c r="L123" s="73"/>
      <c r="M123" s="73"/>
    </row>
    <row r="124" spans="2:13">
      <c r="B124" s="73"/>
      <c r="C124" s="73"/>
      <c r="D124" s="73"/>
      <c r="E124" s="73"/>
      <c r="F124" s="73"/>
      <c r="G124" s="73"/>
      <c r="H124" s="73"/>
      <c r="I124" s="73"/>
      <c r="J124" s="73"/>
      <c r="K124" s="73"/>
      <c r="L124" s="73"/>
      <c r="M124" s="73"/>
    </row>
    <row r="125" spans="2:13">
      <c r="B125" s="73"/>
      <c r="C125" s="73"/>
      <c r="D125" s="73"/>
      <c r="E125" s="73"/>
      <c r="F125" s="73"/>
      <c r="G125" s="73"/>
      <c r="H125" s="73"/>
      <c r="I125" s="73"/>
      <c r="J125" s="73"/>
      <c r="K125" s="73"/>
      <c r="L125" s="73"/>
      <c r="M125" s="73"/>
    </row>
  </sheetData>
  <mergeCells count="35">
    <mergeCell ref="B62:H62"/>
    <mergeCell ref="B74:R74"/>
    <mergeCell ref="B91:R91"/>
    <mergeCell ref="B92:R92"/>
    <mergeCell ref="B93:R93"/>
    <mergeCell ref="B57:H57"/>
    <mergeCell ref="B58:H58"/>
    <mergeCell ref="B59:G59"/>
    <mergeCell ref="B60:H60"/>
    <mergeCell ref="B61:H61"/>
    <mergeCell ref="B52:H52"/>
    <mergeCell ref="B53:H53"/>
    <mergeCell ref="B54:H54"/>
    <mergeCell ref="B55:G55"/>
    <mergeCell ref="B56:H56"/>
    <mergeCell ref="B24:R24"/>
    <mergeCell ref="B25:R25"/>
    <mergeCell ref="B48:S48"/>
    <mergeCell ref="B49:R49"/>
    <mergeCell ref="B51:H51"/>
    <mergeCell ref="B13:F13"/>
    <mergeCell ref="B15:R15"/>
    <mergeCell ref="B16:I16"/>
    <mergeCell ref="B17:I17"/>
    <mergeCell ref="B19:L19"/>
    <mergeCell ref="B6:R6"/>
    <mergeCell ref="B8:L8"/>
    <mergeCell ref="B9:L9"/>
    <mergeCell ref="B10:F10"/>
    <mergeCell ref="B12:R12"/>
    <mergeCell ref="B1:R1"/>
    <mergeCell ref="B2:R2"/>
    <mergeCell ref="B3:R3"/>
    <mergeCell ref="B4:R4"/>
    <mergeCell ref="B5:D5"/>
  </mergeCells>
  <phoneticPr fontId="74" type="noConversion"/>
  <hyperlinks>
    <hyperlink ref="B4" r:id="rId1" tooltip="http://www.aishi.com"/>
  </hyperlinks>
  <printOptions horizontalCentered="1"/>
  <pageMargins left="0.74803149606299202" right="0.74803149606299202" top="0.47244094488188998" bottom="0.98425196850393704" header="0.23622047244094499" footer="0.15748031496063"/>
  <pageSetup paperSize="9" scale="38" orientation="portrait"/>
  <headerFooter alignWithMargins="0"/>
  <rowBreaks count="1" manualBreakCount="1">
    <brk id="93" max="1638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36"/>
  <sheetViews>
    <sheetView showGridLines="0" tabSelected="1" topLeftCell="A10" zoomScale="90" zoomScaleNormal="90" workbookViewId="0">
      <selection activeCell="M13" sqref="M13"/>
    </sheetView>
  </sheetViews>
  <sheetFormatPr defaultColWidth="9" defaultRowHeight="15.5"/>
  <cols>
    <col min="1" max="1" width="2.5" style="73" customWidth="1"/>
    <col min="2" max="2" width="9.08203125" style="74" customWidth="1"/>
    <col min="3" max="5" width="11.9140625" style="74" customWidth="1"/>
    <col min="6" max="6" width="14.4140625" style="74" customWidth="1"/>
    <col min="7" max="7" width="11.9140625" style="74" customWidth="1"/>
    <col min="8" max="8" width="15.5" style="74" customWidth="1"/>
    <col min="9" max="9" width="11.9140625" style="74" customWidth="1"/>
    <col min="10" max="13" width="13" style="74" customWidth="1"/>
    <col min="14" max="15" width="13" style="73" customWidth="1"/>
    <col min="16" max="16" width="11.58203125" style="73" customWidth="1"/>
    <col min="17" max="17" width="11.75" style="73" customWidth="1"/>
    <col min="18" max="18" width="7.83203125" style="73" customWidth="1"/>
    <col min="19" max="22" width="9" style="73"/>
    <col min="23" max="23" width="13.58203125" style="73"/>
    <col min="24" max="16384" width="9" style="73"/>
  </cols>
  <sheetData>
    <row r="1" spans="1:25" s="66" customFormat="1" ht="45" customHeight="1">
      <c r="A1" s="73"/>
      <c r="B1" s="230" t="s">
        <v>0</v>
      </c>
      <c r="C1" s="231"/>
      <c r="D1" s="231"/>
      <c r="E1" s="231"/>
      <c r="F1" s="231"/>
      <c r="G1" s="231"/>
      <c r="H1" s="231"/>
      <c r="I1" s="231"/>
      <c r="J1" s="231"/>
      <c r="K1" s="231"/>
      <c r="L1" s="231"/>
      <c r="M1" s="231"/>
      <c r="N1" s="231"/>
      <c r="O1" s="231"/>
      <c r="P1" s="98"/>
      <c r="Q1" s="98"/>
      <c r="R1" s="98"/>
      <c r="S1" s="98"/>
      <c r="T1" s="98"/>
      <c r="U1" s="98"/>
      <c r="V1" s="98"/>
      <c r="W1" s="98"/>
      <c r="X1" s="98"/>
      <c r="Y1" s="98"/>
    </row>
    <row r="2" spans="1:25" s="66" customFormat="1">
      <c r="A2" s="73"/>
      <c r="B2" s="232" t="s">
        <v>1</v>
      </c>
      <c r="C2" s="233"/>
      <c r="D2" s="233"/>
      <c r="E2" s="233"/>
      <c r="F2" s="233"/>
      <c r="G2" s="233"/>
      <c r="H2" s="233"/>
      <c r="I2" s="233"/>
      <c r="J2" s="233"/>
      <c r="K2" s="233"/>
      <c r="L2" s="233"/>
      <c r="M2" s="233"/>
      <c r="N2" s="233"/>
      <c r="O2" s="233"/>
      <c r="P2" s="99"/>
      <c r="Q2" s="99"/>
      <c r="R2" s="99"/>
      <c r="S2" s="99"/>
      <c r="T2" s="99"/>
      <c r="U2" s="99"/>
      <c r="V2" s="99"/>
      <c r="W2" s="99"/>
      <c r="X2" s="99"/>
      <c r="Y2" s="99"/>
    </row>
    <row r="3" spans="1:25" s="66" customFormat="1">
      <c r="A3" s="73"/>
      <c r="B3" s="276" t="s">
        <v>2</v>
      </c>
      <c r="C3" s="277"/>
      <c r="D3" s="277"/>
      <c r="E3" s="277"/>
      <c r="F3" s="277"/>
      <c r="G3" s="277"/>
      <c r="H3" s="277"/>
      <c r="I3" s="277"/>
      <c r="J3" s="277"/>
      <c r="K3" s="277"/>
      <c r="L3" s="277"/>
      <c r="M3" s="277"/>
      <c r="N3" s="277"/>
      <c r="O3" s="277"/>
      <c r="P3" s="100"/>
      <c r="Q3" s="100"/>
      <c r="R3" s="100"/>
      <c r="S3" s="100"/>
      <c r="T3" s="100"/>
      <c r="U3" s="100"/>
      <c r="V3" s="100"/>
      <c r="W3" s="100"/>
      <c r="X3" s="100"/>
      <c r="Y3" s="100"/>
    </row>
    <row r="4" spans="1:25" s="66" customFormat="1">
      <c r="A4" s="73"/>
      <c r="B4" s="236" t="s">
        <v>3</v>
      </c>
      <c r="C4" s="237"/>
      <c r="D4" s="237"/>
      <c r="E4" s="237"/>
      <c r="F4" s="237"/>
      <c r="G4" s="237"/>
      <c r="H4" s="237"/>
      <c r="I4" s="237"/>
      <c r="J4" s="237"/>
      <c r="K4" s="237"/>
      <c r="L4" s="237"/>
      <c r="M4" s="237"/>
      <c r="N4" s="238"/>
      <c r="O4" s="238"/>
      <c r="P4" s="101"/>
      <c r="Q4" s="101"/>
      <c r="R4" s="101"/>
      <c r="S4" s="101"/>
      <c r="T4" s="101"/>
      <c r="U4" s="140"/>
      <c r="V4" s="141"/>
      <c r="W4" s="141"/>
      <c r="X4" s="141"/>
      <c r="Y4" s="141"/>
    </row>
    <row r="5" spans="1:25" s="66" customFormat="1" ht="20.25" customHeight="1">
      <c r="A5" s="73"/>
      <c r="B5" s="239" t="s">
        <v>4</v>
      </c>
      <c r="C5" s="240"/>
      <c r="D5" s="241"/>
      <c r="E5" s="75"/>
      <c r="F5" s="75"/>
      <c r="G5" s="75"/>
      <c r="H5" s="75"/>
      <c r="I5" s="102"/>
      <c r="J5" s="102"/>
      <c r="K5" s="28"/>
      <c r="L5" s="75"/>
      <c r="M5" s="75"/>
      <c r="N5" s="28" t="s">
        <v>5</v>
      </c>
      <c r="O5" s="102"/>
    </row>
    <row r="6" spans="1:25" s="66" customFormat="1" ht="31" customHeight="1">
      <c r="B6" s="242" t="s">
        <v>6</v>
      </c>
      <c r="C6" s="243"/>
      <c r="D6" s="243"/>
      <c r="E6" s="243"/>
      <c r="F6" s="243"/>
      <c r="G6" s="243"/>
      <c r="H6" s="243"/>
      <c r="I6" s="243"/>
      <c r="J6" s="243"/>
      <c r="K6" s="243"/>
      <c r="L6" s="243"/>
      <c r="M6" s="243"/>
      <c r="N6" s="243"/>
      <c r="O6" s="243"/>
      <c r="P6" s="103"/>
      <c r="Q6" s="103"/>
      <c r="R6" s="103"/>
      <c r="S6" s="103"/>
      <c r="T6" s="103"/>
      <c r="U6" s="103"/>
      <c r="V6" s="103"/>
      <c r="W6" s="103"/>
      <c r="X6" s="103"/>
      <c r="Y6" s="103"/>
    </row>
    <row r="7" spans="1:25">
      <c r="B7" s="76"/>
      <c r="C7" s="76"/>
      <c r="D7" s="76"/>
      <c r="E7" s="76"/>
      <c r="F7" s="76"/>
      <c r="G7" s="76"/>
      <c r="H7" s="76"/>
      <c r="I7" s="76"/>
      <c r="J7" s="76"/>
      <c r="K7" s="76"/>
      <c r="L7" s="76"/>
      <c r="M7" s="76"/>
    </row>
    <row r="8" spans="1:25" s="67" customFormat="1" ht="23" customHeight="1">
      <c r="B8" s="245" t="s">
        <v>8</v>
      </c>
      <c r="C8" s="246"/>
      <c r="D8" s="246"/>
      <c r="E8" s="246"/>
      <c r="F8" s="246"/>
      <c r="G8" s="247"/>
      <c r="H8" s="247"/>
      <c r="I8" s="247"/>
      <c r="J8" s="247"/>
      <c r="K8" s="247"/>
      <c r="L8" s="248"/>
      <c r="M8" s="104"/>
    </row>
    <row r="9" spans="1:25" s="67" customFormat="1" ht="23" customHeight="1">
      <c r="B9" s="249" t="s">
        <v>9</v>
      </c>
      <c r="C9" s="249"/>
      <c r="D9" s="249"/>
      <c r="E9" s="249"/>
      <c r="F9" s="249"/>
      <c r="G9" s="77"/>
      <c r="H9" s="78"/>
      <c r="I9" s="105"/>
      <c r="J9" s="106"/>
      <c r="K9" s="107"/>
      <c r="L9" s="107"/>
      <c r="M9" s="104"/>
    </row>
    <row r="10" spans="1:25" s="68" customFormat="1" ht="17.5">
      <c r="A10" s="79"/>
      <c r="B10" s="80" t="s">
        <v>120</v>
      </c>
      <c r="C10" s="81"/>
      <c r="D10" s="82"/>
      <c r="E10" s="82"/>
      <c r="F10" s="81" t="s">
        <v>121</v>
      </c>
      <c r="G10" s="83"/>
      <c r="H10" s="84"/>
      <c r="I10" s="84"/>
      <c r="J10" s="84"/>
      <c r="K10" s="84"/>
      <c r="L10" s="84"/>
      <c r="M10" s="108"/>
      <c r="N10" s="108"/>
      <c r="O10" s="37"/>
      <c r="P10" s="109"/>
    </row>
    <row r="11" spans="1:25" s="69" customFormat="1" ht="44" customHeight="1">
      <c r="B11" s="85" t="s">
        <v>122</v>
      </c>
      <c r="C11" s="86" t="s">
        <v>123</v>
      </c>
      <c r="D11" s="86" t="s">
        <v>124</v>
      </c>
      <c r="E11" s="86" t="s">
        <v>125</v>
      </c>
      <c r="F11" s="86" t="s">
        <v>126</v>
      </c>
      <c r="G11" s="86" t="s">
        <v>127</v>
      </c>
      <c r="H11" s="86" t="s">
        <v>128</v>
      </c>
      <c r="I11" s="86" t="s">
        <v>129</v>
      </c>
      <c r="J11" s="110" t="s">
        <v>130</v>
      </c>
      <c r="K11" s="86" t="s">
        <v>131</v>
      </c>
      <c r="L11" s="341" t="s">
        <v>189</v>
      </c>
      <c r="M11" s="111" t="s">
        <v>132</v>
      </c>
      <c r="O11" s="112"/>
      <c r="P11" s="113"/>
      <c r="Q11" s="114"/>
    </row>
    <row r="12" spans="1:25" s="70" customFormat="1" ht="19" customHeight="1">
      <c r="B12" s="87">
        <v>25</v>
      </c>
      <c r="C12" s="88">
        <v>100</v>
      </c>
      <c r="D12" s="88">
        <v>6.3</v>
      </c>
      <c r="E12" s="88">
        <v>7.7</v>
      </c>
      <c r="F12" s="88">
        <v>105</v>
      </c>
      <c r="G12" s="88">
        <v>2000</v>
      </c>
      <c r="H12" s="88">
        <v>85</v>
      </c>
      <c r="I12" s="88">
        <v>90</v>
      </c>
      <c r="J12" s="115">
        <f>I12-H12</f>
        <v>5</v>
      </c>
      <c r="K12" s="116">
        <f>G12*2^((F12-H12)/10)*2^((-J12)/5)</f>
        <v>4000</v>
      </c>
      <c r="L12" s="342">
        <v>8</v>
      </c>
      <c r="M12" s="117">
        <f>K12/8760*24/L12</f>
        <v>1.3698630136986301</v>
      </c>
      <c r="O12" s="118"/>
      <c r="P12" s="119"/>
      <c r="Q12" s="120"/>
    </row>
    <row r="13" spans="1:25" s="71" customFormat="1" ht="21">
      <c r="A13" s="89"/>
      <c r="B13" s="90"/>
      <c r="C13" s="91"/>
      <c r="D13" s="91"/>
      <c r="E13" s="91"/>
      <c r="F13" s="91"/>
      <c r="G13" s="91"/>
      <c r="H13" s="92"/>
      <c r="I13" s="92"/>
      <c r="J13" s="92"/>
      <c r="K13" s="92"/>
      <c r="L13" s="121"/>
      <c r="M13" s="122"/>
      <c r="N13" s="89"/>
      <c r="O13" s="89"/>
      <c r="P13" s="89"/>
    </row>
    <row r="14" spans="1:25" s="67" customFormat="1" ht="23" customHeight="1">
      <c r="B14" s="250" t="s">
        <v>10</v>
      </c>
      <c r="C14" s="251"/>
      <c r="D14" s="251"/>
      <c r="E14" s="251"/>
      <c r="F14" s="251"/>
      <c r="G14" s="251"/>
      <c r="H14" s="251"/>
      <c r="I14" s="251"/>
      <c r="J14" s="251"/>
      <c r="K14" s="251"/>
      <c r="L14" s="251"/>
      <c r="M14" s="251"/>
      <c r="N14" s="251"/>
      <c r="O14" s="251"/>
    </row>
    <row r="15" spans="1:25" s="67" customFormat="1" ht="23" customHeight="1">
      <c r="B15" s="249" t="s">
        <v>11</v>
      </c>
      <c r="C15" s="249"/>
      <c r="D15" s="249"/>
      <c r="E15" s="249"/>
      <c r="F15" s="249"/>
      <c r="G15" s="93"/>
      <c r="H15" s="94"/>
      <c r="I15" s="123"/>
      <c r="J15" s="124"/>
      <c r="K15" s="125"/>
      <c r="L15" s="125"/>
      <c r="M15" s="125"/>
    </row>
    <row r="16" spans="1:25" s="68" customFormat="1" ht="21" customHeight="1">
      <c r="A16" s="79"/>
      <c r="B16" s="80" t="s">
        <v>120</v>
      </c>
      <c r="C16" s="81"/>
      <c r="D16" s="82"/>
      <c r="E16" s="82"/>
      <c r="F16" s="81" t="s">
        <v>121</v>
      </c>
      <c r="G16" s="83"/>
      <c r="H16" s="95"/>
      <c r="I16" s="95"/>
      <c r="J16" s="95"/>
      <c r="K16" s="95"/>
      <c r="L16" s="126"/>
      <c r="M16" s="108"/>
      <c r="N16" s="108"/>
      <c r="O16" s="37"/>
      <c r="P16" s="109"/>
    </row>
    <row r="17" spans="1:17" s="69" customFormat="1" ht="46" customHeight="1">
      <c r="B17" s="85" t="s">
        <v>122</v>
      </c>
      <c r="C17" s="86" t="s">
        <v>133</v>
      </c>
      <c r="D17" s="86" t="s">
        <v>124</v>
      </c>
      <c r="E17" s="86" t="s">
        <v>125</v>
      </c>
      <c r="F17" s="86" t="s">
        <v>126</v>
      </c>
      <c r="G17" s="86" t="s">
        <v>127</v>
      </c>
      <c r="H17" s="86" t="s">
        <v>134</v>
      </c>
      <c r="I17" s="86" t="s">
        <v>129</v>
      </c>
      <c r="J17" s="127" t="s">
        <v>135</v>
      </c>
      <c r="K17" s="127" t="s">
        <v>130</v>
      </c>
      <c r="L17" s="128" t="s">
        <v>131</v>
      </c>
      <c r="M17" s="129" t="s">
        <v>132</v>
      </c>
      <c r="N17" s="112"/>
      <c r="O17" s="113"/>
      <c r="P17" s="114"/>
    </row>
    <row r="18" spans="1:17" s="70" customFormat="1" ht="20" customHeight="1">
      <c r="B18" s="87">
        <v>50</v>
      </c>
      <c r="C18" s="88">
        <v>330</v>
      </c>
      <c r="D18" s="88">
        <v>10</v>
      </c>
      <c r="E18" s="88">
        <v>20</v>
      </c>
      <c r="F18" s="88">
        <v>105</v>
      </c>
      <c r="G18" s="88">
        <v>2000</v>
      </c>
      <c r="H18" s="88">
        <v>96</v>
      </c>
      <c r="I18" s="88">
        <v>100</v>
      </c>
      <c r="J18" s="130" t="str">
        <f>IF(F18=85,"10","5")</f>
        <v>5</v>
      </c>
      <c r="K18" s="131">
        <f>I18-H18</f>
        <v>4</v>
      </c>
      <c r="L18" s="116">
        <f>G18*2^((F18-H18)/10)*2^((J18-K18)/5)</f>
        <v>4287.0938501451728</v>
      </c>
      <c r="M18" s="117">
        <f>IF(L18/365/24&gt;15,15,L18/365/24)</f>
        <v>0.48939427513072747</v>
      </c>
      <c r="N18" s="118"/>
      <c r="O18" s="119"/>
      <c r="P18" s="120"/>
    </row>
    <row r="19" spans="1:17" s="71" customFormat="1" ht="21">
      <c r="A19" s="89"/>
      <c r="B19" s="90"/>
      <c r="C19" s="91"/>
      <c r="D19" s="91"/>
      <c r="E19" s="91"/>
      <c r="F19" s="91"/>
      <c r="G19" s="96"/>
      <c r="H19" s="97"/>
      <c r="I19" s="97"/>
      <c r="J19" s="97"/>
      <c r="K19" s="97"/>
      <c r="L19" s="132"/>
      <c r="M19" s="133"/>
      <c r="N19" s="89"/>
      <c r="O19" s="89"/>
      <c r="P19" s="89"/>
    </row>
    <row r="20" spans="1:17" s="67" customFormat="1" ht="23" customHeight="1">
      <c r="B20" s="246" t="s">
        <v>12</v>
      </c>
      <c r="C20" s="246"/>
      <c r="D20" s="246"/>
      <c r="E20" s="246"/>
      <c r="F20" s="246"/>
      <c r="G20" s="246"/>
      <c r="H20" s="246"/>
      <c r="I20" s="246"/>
      <c r="J20" s="246"/>
      <c r="K20" s="246"/>
      <c r="L20" s="246"/>
      <c r="M20" s="278"/>
    </row>
    <row r="21" spans="1:17" s="71" customFormat="1" ht="23" customHeight="1">
      <c r="A21" s="73"/>
      <c r="B21" s="252" t="s">
        <v>13</v>
      </c>
      <c r="C21" s="253"/>
      <c r="D21" s="253"/>
      <c r="E21" s="253"/>
      <c r="F21" s="253"/>
      <c r="G21" s="253"/>
      <c r="H21" s="253"/>
      <c r="I21" s="253"/>
      <c r="J21" s="134"/>
      <c r="K21" s="135"/>
      <c r="L21" s="135"/>
      <c r="M21" s="135"/>
      <c r="N21" s="73"/>
      <c r="O21" s="73"/>
      <c r="P21" s="73"/>
    </row>
    <row r="22" spans="1:17" s="71" customFormat="1" ht="23" customHeight="1">
      <c r="A22" s="73"/>
      <c r="B22" s="252" t="s">
        <v>14</v>
      </c>
      <c r="C22" s="253"/>
      <c r="D22" s="253"/>
      <c r="E22" s="253"/>
      <c r="F22" s="253"/>
      <c r="G22" s="253"/>
      <c r="H22" s="253"/>
      <c r="I22" s="253"/>
      <c r="J22" s="134"/>
      <c r="K22" s="135"/>
      <c r="L22" s="135"/>
      <c r="M22" s="135"/>
      <c r="N22" s="73"/>
      <c r="O22" s="73"/>
      <c r="P22" s="73"/>
    </row>
    <row r="23" spans="1:17" s="68" customFormat="1" ht="18">
      <c r="A23" s="79"/>
      <c r="B23" s="80" t="s">
        <v>120</v>
      </c>
      <c r="C23" s="81"/>
      <c r="D23" s="82"/>
      <c r="E23" s="82"/>
      <c r="F23" s="81" t="s">
        <v>121</v>
      </c>
      <c r="G23" s="95"/>
      <c r="H23" s="95"/>
      <c r="I23" s="95"/>
      <c r="J23" s="95"/>
      <c r="K23" s="95"/>
      <c r="L23" s="126"/>
      <c r="M23" s="136"/>
      <c r="N23" s="67"/>
      <c r="O23" s="37"/>
      <c r="P23" s="109"/>
      <c r="Q23" s="67"/>
    </row>
    <row r="24" spans="1:17" s="69" customFormat="1" ht="45" customHeight="1">
      <c r="B24" s="85" t="s">
        <v>122</v>
      </c>
      <c r="C24" s="86" t="s">
        <v>133</v>
      </c>
      <c r="D24" s="86" t="s">
        <v>124</v>
      </c>
      <c r="E24" s="86" t="s">
        <v>125</v>
      </c>
      <c r="F24" s="86" t="s">
        <v>126</v>
      </c>
      <c r="G24" s="86" t="s">
        <v>127</v>
      </c>
      <c r="H24" s="86" t="s">
        <v>136</v>
      </c>
      <c r="I24" s="86" t="s">
        <v>137</v>
      </c>
      <c r="J24" s="127" t="s">
        <v>135</v>
      </c>
      <c r="K24" s="127" t="s">
        <v>130</v>
      </c>
      <c r="L24" s="128" t="s">
        <v>138</v>
      </c>
      <c r="M24" s="128" t="s">
        <v>139</v>
      </c>
      <c r="N24" s="128" t="s">
        <v>131</v>
      </c>
      <c r="O24" s="129" t="s">
        <v>132</v>
      </c>
    </row>
    <row r="25" spans="1:17" s="72" customFormat="1" ht="19" customHeight="1">
      <c r="B25" s="87">
        <v>450</v>
      </c>
      <c r="C25" s="88">
        <v>330</v>
      </c>
      <c r="D25" s="88">
        <v>10</v>
      </c>
      <c r="E25" s="88">
        <v>20</v>
      </c>
      <c r="F25" s="88">
        <v>105</v>
      </c>
      <c r="G25" s="88">
        <v>2000</v>
      </c>
      <c r="H25" s="88">
        <v>95</v>
      </c>
      <c r="I25" s="88">
        <v>100</v>
      </c>
      <c r="J25" s="130" t="str">
        <f>IF(F25=85,"10","5")</f>
        <v>5</v>
      </c>
      <c r="K25" s="137">
        <f>I25-H25</f>
        <v>5</v>
      </c>
      <c r="L25" s="138">
        <v>300</v>
      </c>
      <c r="M25" s="137">
        <f>IF(B25/L25&lt;1/0.8,B25/L25,1/0.8)</f>
        <v>1.25</v>
      </c>
      <c r="N25" s="139">
        <f>IF(K25&lt;=20,G25*2^((F25-H25)/10)*2^((J25-K25)/8)*M25^4.4,G25*2^((F25-H25)/10)*2^((J25-20)/8)*2^((20-K25)/5)*M25^4.4)</f>
        <v>10677.364003352326</v>
      </c>
      <c r="O25" s="117">
        <f>IF(N25/365/24&gt;15,15,N25/365/24)</f>
        <v>1.2188771693324574</v>
      </c>
    </row>
    <row r="26" spans="1:17" s="71" customFormat="1" ht="21">
      <c r="A26" s="89"/>
      <c r="B26" s="90"/>
      <c r="C26" s="91"/>
      <c r="D26" s="91"/>
      <c r="E26" s="91"/>
      <c r="F26" s="91"/>
      <c r="G26" s="96"/>
      <c r="H26" s="97"/>
      <c r="I26" s="97"/>
      <c r="J26" s="97"/>
      <c r="K26" s="97"/>
      <c r="L26" s="132"/>
      <c r="M26" s="133"/>
      <c r="N26" s="89"/>
      <c r="O26" s="89"/>
      <c r="P26" s="89"/>
    </row>
    <row r="27" spans="1:17">
      <c r="B27" s="73"/>
      <c r="C27" s="73"/>
      <c r="D27" s="73"/>
      <c r="E27" s="73"/>
      <c r="F27" s="73"/>
      <c r="G27" s="73"/>
      <c r="H27" s="73"/>
      <c r="I27" s="73"/>
      <c r="J27" s="73"/>
      <c r="K27" s="73"/>
      <c r="L27" s="73"/>
      <c r="M27" s="73"/>
    </row>
    <row r="28" spans="1:17">
      <c r="B28" s="73"/>
      <c r="C28" s="73"/>
      <c r="D28" s="73"/>
      <c r="E28" s="73"/>
      <c r="F28" s="73"/>
      <c r="G28" s="73"/>
      <c r="H28" s="73"/>
      <c r="I28" s="73"/>
      <c r="J28" s="73"/>
      <c r="K28" s="73"/>
      <c r="L28" s="73"/>
      <c r="M28" s="73"/>
    </row>
    <row r="29" spans="1:17">
      <c r="B29" s="73"/>
      <c r="C29" s="73"/>
      <c r="D29" s="73"/>
      <c r="E29" s="73"/>
      <c r="F29" s="73"/>
      <c r="G29" s="73"/>
      <c r="H29" s="73"/>
      <c r="I29" s="73"/>
      <c r="J29" s="73"/>
      <c r="K29" s="73"/>
      <c r="L29" s="73"/>
      <c r="M29" s="73"/>
    </row>
    <row r="30" spans="1:17">
      <c r="B30" s="73"/>
      <c r="C30" s="73"/>
      <c r="D30" s="73"/>
      <c r="E30" s="73"/>
      <c r="F30" s="73"/>
      <c r="G30" s="73"/>
      <c r="H30" s="73"/>
      <c r="I30" s="73"/>
      <c r="J30" s="73"/>
      <c r="K30" s="73"/>
      <c r="L30" s="73"/>
      <c r="M30" s="73"/>
    </row>
    <row r="31" spans="1:17">
      <c r="B31" s="73"/>
      <c r="C31" s="73"/>
      <c r="D31" s="73"/>
      <c r="E31" s="73"/>
      <c r="F31" s="73"/>
      <c r="G31" s="73"/>
      <c r="H31" s="73"/>
      <c r="I31" s="73"/>
      <c r="J31" s="73"/>
      <c r="K31" s="73"/>
      <c r="L31" s="73"/>
      <c r="M31" s="73"/>
    </row>
    <row r="32" spans="1:17">
      <c r="B32" s="73"/>
      <c r="C32" s="73"/>
      <c r="D32" s="73"/>
      <c r="E32" s="73"/>
      <c r="F32" s="73"/>
      <c r="G32" s="73"/>
      <c r="H32" s="73"/>
      <c r="I32" s="73"/>
      <c r="J32" s="73"/>
      <c r="K32" s="73"/>
      <c r="L32" s="73"/>
      <c r="M32" s="73"/>
    </row>
    <row r="33" spans="2:13">
      <c r="B33" s="73"/>
      <c r="C33" s="73"/>
      <c r="D33" s="73"/>
      <c r="E33" s="73"/>
      <c r="F33" s="73"/>
      <c r="G33" s="73"/>
      <c r="H33" s="73"/>
      <c r="I33" s="73"/>
      <c r="J33" s="73"/>
      <c r="K33" s="73"/>
      <c r="L33" s="73"/>
      <c r="M33" s="73"/>
    </row>
    <row r="34" spans="2:13">
      <c r="B34" s="73"/>
      <c r="C34" s="73"/>
      <c r="D34" s="73"/>
      <c r="E34" s="73"/>
      <c r="F34" s="73"/>
      <c r="G34" s="73"/>
      <c r="H34" s="73"/>
      <c r="I34" s="73"/>
      <c r="J34" s="73"/>
      <c r="K34" s="73"/>
      <c r="L34" s="73"/>
      <c r="M34" s="73"/>
    </row>
    <row r="35" spans="2:13">
      <c r="B35" s="73"/>
      <c r="C35" s="73"/>
      <c r="D35" s="73"/>
      <c r="E35" s="73"/>
      <c r="F35" s="73"/>
      <c r="G35" s="73"/>
      <c r="H35" s="73"/>
      <c r="I35" s="73"/>
      <c r="J35" s="73"/>
      <c r="K35" s="73"/>
      <c r="L35" s="73"/>
      <c r="M35" s="73"/>
    </row>
    <row r="36" spans="2:13">
      <c r="B36" s="73"/>
      <c r="C36" s="73"/>
      <c r="D36" s="73"/>
      <c r="E36" s="73"/>
      <c r="F36" s="73"/>
      <c r="G36" s="73"/>
      <c r="H36" s="73"/>
      <c r="I36" s="73"/>
      <c r="J36" s="73"/>
      <c r="K36" s="73"/>
      <c r="L36" s="73"/>
      <c r="M36" s="73"/>
    </row>
  </sheetData>
  <mergeCells count="13">
    <mergeCell ref="B20:M20"/>
    <mergeCell ref="B21:I21"/>
    <mergeCell ref="B22:I22"/>
    <mergeCell ref="B6:O6"/>
    <mergeCell ref="B8:L8"/>
    <mergeCell ref="B9:F9"/>
    <mergeCell ref="B14:O14"/>
    <mergeCell ref="B15:F15"/>
    <mergeCell ref="B1:O1"/>
    <mergeCell ref="B2:O2"/>
    <mergeCell ref="B3:O3"/>
    <mergeCell ref="B4:O4"/>
    <mergeCell ref="B5:D5"/>
  </mergeCells>
  <phoneticPr fontId="74" type="noConversion"/>
  <hyperlinks>
    <hyperlink ref="B4" r:id="rId1" tooltip="http://www.aishi.com"/>
  </hyperlinks>
  <printOptions horizontalCentered="1"/>
  <pageMargins left="0.74803149606299202" right="0.74803149606299202" top="0.47244094488188998" bottom="0.98425196850393704" header="0.23622047244094499" footer="0.15748031496063"/>
  <pageSetup paperSize="9" scale="43" orientation="portrait"/>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120"/>
  <sheetViews>
    <sheetView showGridLines="0" zoomScale="80" zoomScaleNormal="80" workbookViewId="0">
      <selection activeCell="M11" sqref="M11"/>
    </sheetView>
  </sheetViews>
  <sheetFormatPr defaultColWidth="9" defaultRowHeight="15.5"/>
  <cols>
    <col min="1" max="1" width="2.5" style="2" customWidth="1"/>
    <col min="2" max="5" width="8.5" style="2" customWidth="1"/>
    <col min="6" max="6" width="9.83203125" style="2" customWidth="1"/>
    <col min="7" max="10" width="8.5" style="2" customWidth="1"/>
    <col min="11" max="11" width="24.08203125" style="2" customWidth="1"/>
    <col min="12" max="12" width="13.58203125" style="2" customWidth="1"/>
    <col min="13" max="14" width="8.33203125" style="2" customWidth="1"/>
    <col min="15" max="15" width="8.08203125" style="2" customWidth="1"/>
    <col min="16" max="16" width="7.33203125" style="2" customWidth="1"/>
    <col min="17" max="17" width="8.33203125" style="2" customWidth="1"/>
    <col min="18" max="18" width="7.58203125" style="2" customWidth="1"/>
    <col min="19" max="16384" width="9" style="2"/>
  </cols>
  <sheetData>
    <row r="1" spans="2:18" ht="30">
      <c r="B1" s="279" t="s">
        <v>0</v>
      </c>
      <c r="C1" s="280"/>
      <c r="D1" s="280"/>
      <c r="E1" s="280"/>
      <c r="F1" s="280"/>
      <c r="G1" s="280"/>
      <c r="H1" s="280"/>
      <c r="I1" s="280"/>
      <c r="J1" s="280"/>
      <c r="K1" s="280"/>
      <c r="L1" s="280"/>
      <c r="M1" s="280"/>
      <c r="N1" s="280"/>
      <c r="O1" s="280"/>
      <c r="P1" s="280"/>
      <c r="Q1" s="281"/>
      <c r="R1" s="281"/>
    </row>
    <row r="2" spans="2:18">
      <c r="B2" s="282" t="s">
        <v>1</v>
      </c>
      <c r="C2" s="283"/>
      <c r="D2" s="283"/>
      <c r="E2" s="283"/>
      <c r="F2" s="283"/>
      <c r="G2" s="283"/>
      <c r="H2" s="283"/>
      <c r="I2" s="283"/>
      <c r="J2" s="283"/>
      <c r="K2" s="283"/>
      <c r="L2" s="283"/>
      <c r="M2" s="283"/>
      <c r="N2" s="283"/>
      <c r="O2" s="283"/>
      <c r="P2" s="283"/>
      <c r="Q2" s="284"/>
      <c r="R2" s="284"/>
    </row>
    <row r="3" spans="2:18">
      <c r="B3" s="285" t="s">
        <v>140</v>
      </c>
      <c r="C3" s="286"/>
      <c r="D3" s="286"/>
      <c r="E3" s="286"/>
      <c r="F3" s="286"/>
      <c r="G3" s="286"/>
      <c r="H3" s="286"/>
      <c r="I3" s="286"/>
      <c r="J3" s="286"/>
      <c r="K3" s="286"/>
      <c r="L3" s="286"/>
      <c r="M3" s="286"/>
      <c r="N3" s="286"/>
      <c r="O3" s="286"/>
      <c r="P3" s="286"/>
      <c r="Q3" s="284"/>
      <c r="R3" s="284"/>
    </row>
    <row r="4" spans="2:18">
      <c r="B4" s="287" t="s">
        <v>3</v>
      </c>
      <c r="C4" s="288"/>
      <c r="D4" s="288"/>
      <c r="E4" s="288"/>
      <c r="F4" s="288"/>
      <c r="G4" s="288"/>
      <c r="H4" s="288"/>
      <c r="I4" s="288"/>
      <c r="J4" s="288"/>
      <c r="K4" s="288"/>
      <c r="L4" s="288"/>
      <c r="M4" s="288"/>
      <c r="N4" s="288"/>
      <c r="O4" s="288"/>
      <c r="P4" s="288"/>
      <c r="Q4" s="289"/>
      <c r="R4" s="289"/>
    </row>
    <row r="5" spans="2:18" ht="18" customHeight="1">
      <c r="B5" s="290" t="s">
        <v>4</v>
      </c>
      <c r="C5" s="291"/>
      <c r="D5" s="291"/>
      <c r="E5" s="3"/>
      <c r="F5" s="3"/>
      <c r="G5" s="3"/>
      <c r="H5" s="3"/>
      <c r="I5" s="3"/>
      <c r="J5" s="3"/>
      <c r="K5" s="27"/>
      <c r="L5" s="292"/>
      <c r="M5" s="293"/>
      <c r="N5" s="294"/>
      <c r="O5" s="27"/>
      <c r="P5" s="28" t="s">
        <v>5</v>
      </c>
      <c r="Q5" s="27"/>
      <c r="R5" s="44"/>
    </row>
    <row r="6" spans="2:18" ht="20">
      <c r="B6" s="295" t="s">
        <v>6</v>
      </c>
      <c r="C6" s="296"/>
      <c r="D6" s="296"/>
      <c r="E6" s="296"/>
      <c r="F6" s="296"/>
      <c r="G6" s="296"/>
      <c r="H6" s="296"/>
      <c r="I6" s="296"/>
      <c r="J6" s="296"/>
      <c r="K6" s="296"/>
      <c r="L6" s="296"/>
      <c r="M6" s="296"/>
      <c r="N6" s="296"/>
      <c r="O6" s="296"/>
      <c r="P6" s="296"/>
      <c r="Q6" s="296"/>
      <c r="R6" s="297"/>
    </row>
    <row r="7" spans="2:18" ht="12.75" customHeight="1">
      <c r="B7" s="4"/>
      <c r="C7" s="4"/>
      <c r="D7" s="4"/>
      <c r="E7" s="4"/>
      <c r="F7" s="4"/>
      <c r="G7" s="4"/>
      <c r="H7" s="4"/>
      <c r="I7" s="4"/>
      <c r="J7" s="4"/>
      <c r="K7" s="4"/>
      <c r="L7" s="4"/>
      <c r="M7" s="4"/>
      <c r="N7" s="4"/>
      <c r="O7" s="4"/>
      <c r="P7" s="29"/>
      <c r="Q7" s="45"/>
      <c r="R7" s="45"/>
    </row>
    <row r="8" spans="2:18">
      <c r="B8" s="298" t="s">
        <v>141</v>
      </c>
      <c r="C8" s="299"/>
      <c r="D8" s="299"/>
      <c r="E8" s="299"/>
      <c r="F8" s="299"/>
      <c r="G8" s="299"/>
      <c r="H8" s="300"/>
      <c r="I8" s="300"/>
      <c r="J8" s="300"/>
      <c r="K8" s="300"/>
      <c r="L8" s="300"/>
      <c r="M8" s="300"/>
      <c r="N8" s="300"/>
      <c r="O8" s="300"/>
      <c r="P8" s="300"/>
      <c r="Q8" s="46"/>
      <c r="R8" s="46"/>
    </row>
    <row r="9" spans="2:18" ht="17.5">
      <c r="B9" s="301" t="s">
        <v>142</v>
      </c>
      <c r="C9" s="302"/>
      <c r="D9" s="302"/>
      <c r="E9" s="302"/>
      <c r="F9" s="302"/>
      <c r="G9" s="302"/>
      <c r="H9" s="302"/>
      <c r="I9" s="302"/>
      <c r="J9" s="303"/>
      <c r="K9" s="8"/>
      <c r="L9" s="8"/>
      <c r="M9" s="8"/>
      <c r="N9" s="8"/>
      <c r="O9" s="8"/>
      <c r="P9" s="9"/>
      <c r="Q9" s="46"/>
      <c r="R9" s="46"/>
    </row>
    <row r="10" spans="2:18" ht="17.5">
      <c r="B10" s="5"/>
      <c r="C10" s="6"/>
      <c r="D10" s="6"/>
      <c r="E10" s="6"/>
      <c r="F10" s="6"/>
      <c r="G10" s="6"/>
      <c r="H10" s="6"/>
      <c r="I10" s="6"/>
      <c r="J10" s="6"/>
      <c r="K10" s="30"/>
      <c r="L10" s="8"/>
      <c r="M10" s="8"/>
      <c r="N10" s="8"/>
      <c r="O10" s="8"/>
      <c r="P10" s="9"/>
      <c r="Q10" s="46"/>
      <c r="R10" s="46"/>
    </row>
    <row r="11" spans="2:18" ht="21">
      <c r="B11" s="7"/>
      <c r="C11" s="7"/>
      <c r="D11" s="304" t="s">
        <v>143</v>
      </c>
      <c r="E11" s="305"/>
      <c r="F11" s="305"/>
      <c r="G11" s="305"/>
      <c r="H11" s="305"/>
      <c r="I11" s="305"/>
      <c r="J11" s="305"/>
      <c r="K11" s="31"/>
      <c r="L11" s="32"/>
      <c r="M11" s="4"/>
      <c r="N11" s="4"/>
      <c r="O11" s="4"/>
      <c r="P11" s="33"/>
      <c r="Q11" s="46"/>
      <c r="R11" s="46"/>
    </row>
    <row r="12" spans="2:18" ht="20">
      <c r="B12" s="8"/>
      <c r="C12" s="8"/>
      <c r="D12" s="306" t="s">
        <v>144</v>
      </c>
      <c r="E12" s="307"/>
      <c r="F12" s="307"/>
      <c r="G12" s="307"/>
      <c r="H12" s="307"/>
      <c r="I12" s="307"/>
      <c r="J12" s="308"/>
      <c r="K12" s="4"/>
      <c r="L12" s="4"/>
      <c r="M12" s="4"/>
      <c r="N12" s="4"/>
      <c r="O12" s="4"/>
      <c r="P12" s="33"/>
      <c r="Q12" s="46"/>
      <c r="R12" s="46"/>
    </row>
    <row r="13" spans="2:18" ht="20">
      <c r="B13" s="8"/>
      <c r="C13" s="8"/>
      <c r="D13" s="309" t="s">
        <v>145</v>
      </c>
      <c r="E13" s="310"/>
      <c r="F13" s="310"/>
      <c r="G13" s="310"/>
      <c r="H13" s="310"/>
      <c r="I13" s="310"/>
      <c r="J13" s="311"/>
      <c r="K13" s="4"/>
      <c r="L13" s="4"/>
      <c r="M13" s="4"/>
      <c r="N13" s="4"/>
      <c r="O13" s="4"/>
      <c r="P13" s="33"/>
      <c r="Q13" s="46"/>
      <c r="R13" s="46"/>
    </row>
    <row r="14" spans="2:18" ht="20.25" customHeight="1">
      <c r="B14" s="8"/>
      <c r="C14" s="8"/>
      <c r="D14" s="8"/>
      <c r="E14" s="309" t="s">
        <v>146</v>
      </c>
      <c r="F14" s="312"/>
      <c r="G14" s="312"/>
      <c r="H14" s="313"/>
      <c r="I14" s="34"/>
      <c r="J14" s="8"/>
      <c r="K14" s="4"/>
      <c r="L14" s="4"/>
      <c r="M14" s="4"/>
      <c r="N14" s="4"/>
      <c r="O14" s="4"/>
      <c r="P14" s="33"/>
      <c r="Q14" s="46"/>
      <c r="R14" s="46"/>
    </row>
    <row r="15" spans="2:18" ht="20">
      <c r="B15" s="8"/>
      <c r="C15" s="8"/>
      <c r="D15" s="8"/>
      <c r="E15" s="314" t="s">
        <v>147</v>
      </c>
      <c r="F15" s="310"/>
      <c r="G15" s="310"/>
      <c r="H15" s="311"/>
      <c r="I15" s="34"/>
      <c r="J15" s="8"/>
      <c r="K15" s="4"/>
      <c r="L15" s="4"/>
      <c r="M15" s="4"/>
      <c r="N15" s="4"/>
      <c r="O15" s="4"/>
      <c r="P15" s="33"/>
      <c r="Q15" s="46"/>
      <c r="R15" s="46"/>
    </row>
    <row r="16" spans="2:18" ht="20">
      <c r="B16" s="9"/>
      <c r="C16" s="7"/>
      <c r="D16" s="7"/>
      <c r="E16" s="10"/>
      <c r="F16" s="10"/>
      <c r="G16" s="10"/>
      <c r="H16" s="10"/>
      <c r="I16" s="35"/>
      <c r="J16" s="7"/>
      <c r="K16" s="31"/>
      <c r="L16" s="31"/>
      <c r="M16" s="31"/>
      <c r="N16" s="36"/>
      <c r="O16" s="4"/>
      <c r="P16" s="33"/>
      <c r="Q16" s="46"/>
      <c r="R16" s="46"/>
    </row>
    <row r="17" spans="2:18" ht="30" customHeight="1">
      <c r="B17" s="315" t="s">
        <v>148</v>
      </c>
      <c r="C17" s="316"/>
      <c r="D17" s="316"/>
      <c r="E17" s="316"/>
      <c r="F17" s="316"/>
      <c r="G17" s="316"/>
      <c r="H17" s="316"/>
      <c r="I17" s="316"/>
      <c r="J17" s="316"/>
      <c r="K17" s="316"/>
      <c r="L17" s="316"/>
      <c r="M17" s="316"/>
      <c r="N17" s="316"/>
      <c r="O17" s="316"/>
      <c r="P17" s="316"/>
      <c r="Q17" s="316"/>
      <c r="R17" s="316"/>
    </row>
    <row r="18" spans="2:18" ht="17.25" customHeight="1">
      <c r="B18" s="11" t="s">
        <v>149</v>
      </c>
      <c r="C18" s="12"/>
      <c r="D18" s="12"/>
      <c r="E18" s="12"/>
      <c r="F18" s="12"/>
      <c r="G18" s="12"/>
      <c r="H18" s="12"/>
      <c r="I18" s="12"/>
      <c r="J18" s="12"/>
      <c r="K18" s="12"/>
      <c r="L18" s="12"/>
      <c r="M18" s="37"/>
      <c r="N18" s="8"/>
      <c r="O18" s="8"/>
      <c r="P18" s="9"/>
      <c r="Q18" s="7"/>
      <c r="R18" s="46"/>
    </row>
    <row r="19" spans="2:18" ht="15" customHeight="1">
      <c r="B19" s="8"/>
      <c r="C19" s="13"/>
      <c r="D19" s="14"/>
      <c r="E19" s="14"/>
      <c r="F19" s="14"/>
      <c r="G19" s="14"/>
      <c r="H19" s="14"/>
      <c r="I19" s="14"/>
      <c r="J19" s="14"/>
      <c r="K19" s="38"/>
      <c r="L19" s="8"/>
      <c r="M19" s="8"/>
      <c r="N19" s="8"/>
      <c r="O19" s="8"/>
      <c r="P19" s="9"/>
      <c r="Q19" s="7"/>
      <c r="R19" s="46"/>
    </row>
    <row r="20" spans="2:18" ht="18.75" customHeight="1">
      <c r="B20" s="4"/>
      <c r="C20" s="15"/>
      <c r="D20" s="317" t="s">
        <v>150</v>
      </c>
      <c r="E20" s="317"/>
      <c r="F20" s="317"/>
      <c r="G20" s="317"/>
      <c r="H20" s="317"/>
      <c r="I20" s="317"/>
      <c r="J20" s="317"/>
      <c r="K20" s="317"/>
      <c r="L20" s="317"/>
      <c r="M20" s="317"/>
      <c r="N20" s="317"/>
      <c r="O20" s="318"/>
      <c r="P20" s="33"/>
      <c r="Q20" s="46"/>
      <c r="R20" s="46"/>
    </row>
    <row r="21" spans="2:18" ht="102.75" customHeight="1">
      <c r="B21" s="4"/>
      <c r="C21" s="15"/>
      <c r="D21" s="16"/>
      <c r="E21" s="319" t="s">
        <v>151</v>
      </c>
      <c r="F21" s="319"/>
      <c r="G21" s="319"/>
      <c r="H21" s="319"/>
      <c r="I21" s="319"/>
      <c r="J21" s="319"/>
      <c r="K21" s="319"/>
      <c r="L21" s="320"/>
      <c r="M21" s="4"/>
      <c r="N21" s="4"/>
      <c r="O21" s="4"/>
      <c r="P21" s="33"/>
      <c r="Q21" s="46"/>
      <c r="R21" s="46"/>
    </row>
    <row r="22" spans="2:18" ht="24.75" customHeight="1">
      <c r="B22" s="301" t="s">
        <v>152</v>
      </c>
      <c r="C22" s="302"/>
      <c r="D22" s="302"/>
      <c r="E22" s="302"/>
      <c r="F22" s="302"/>
      <c r="G22" s="16"/>
      <c r="H22" s="16"/>
      <c r="I22" s="16"/>
      <c r="J22" s="16"/>
      <c r="K22" s="32"/>
      <c r="L22" s="4"/>
      <c r="M22" s="4"/>
      <c r="N22" s="4"/>
      <c r="O22" s="4"/>
      <c r="P22" s="33"/>
      <c r="Q22" s="46"/>
      <c r="R22" s="46"/>
    </row>
    <row r="23" spans="2:18" s="1" customFormat="1" ht="20">
      <c r="B23" s="17"/>
      <c r="C23" s="18"/>
      <c r="D23" s="336" t="s">
        <v>153</v>
      </c>
      <c r="E23" s="19" t="s">
        <v>154</v>
      </c>
      <c r="F23" s="20">
        <v>120</v>
      </c>
      <c r="G23" s="20" t="s">
        <v>155</v>
      </c>
      <c r="H23" s="20" t="s">
        <v>156</v>
      </c>
      <c r="I23" s="20" t="s">
        <v>157</v>
      </c>
      <c r="J23" s="39"/>
      <c r="K23" s="17"/>
      <c r="L23" s="17"/>
      <c r="M23" s="17"/>
      <c r="N23" s="40"/>
      <c r="O23" s="40"/>
      <c r="P23" s="41"/>
      <c r="Q23" s="47"/>
      <c r="R23" s="47"/>
    </row>
    <row r="24" spans="2:18" s="1" customFormat="1" ht="20">
      <c r="B24" s="17"/>
      <c r="C24" s="21"/>
      <c r="D24" s="337"/>
      <c r="E24" s="19" t="s">
        <v>158</v>
      </c>
      <c r="F24" s="20">
        <v>1</v>
      </c>
      <c r="G24" s="20">
        <v>1.32</v>
      </c>
      <c r="H24" s="20">
        <v>1.45</v>
      </c>
      <c r="I24" s="20">
        <v>1.5</v>
      </c>
      <c r="J24" s="39"/>
      <c r="K24" s="17"/>
      <c r="L24" s="17"/>
      <c r="M24" s="17"/>
      <c r="N24" s="40"/>
      <c r="O24" s="40"/>
      <c r="P24" s="41"/>
      <c r="Q24" s="47"/>
      <c r="R24" s="47"/>
    </row>
    <row r="25" spans="2:18" s="1" customFormat="1" ht="9.75" customHeight="1">
      <c r="B25" s="17"/>
      <c r="C25" s="21"/>
      <c r="D25" s="22"/>
      <c r="E25" s="22"/>
      <c r="F25" s="22"/>
      <c r="G25" s="22"/>
      <c r="H25" s="22"/>
      <c r="I25" s="22"/>
      <c r="J25" s="39"/>
      <c r="K25" s="17"/>
      <c r="L25" s="17"/>
      <c r="M25" s="17"/>
      <c r="N25" s="40"/>
      <c r="O25" s="40"/>
      <c r="P25" s="41"/>
      <c r="Q25" s="47"/>
      <c r="R25" s="47"/>
    </row>
    <row r="26" spans="2:18" s="1" customFormat="1" ht="20">
      <c r="B26" s="17"/>
      <c r="C26" s="21"/>
      <c r="D26" s="336" t="s">
        <v>159</v>
      </c>
      <c r="E26" s="19" t="s">
        <v>154</v>
      </c>
      <c r="F26" s="20">
        <v>120</v>
      </c>
      <c r="G26" s="20" t="s">
        <v>155</v>
      </c>
      <c r="H26" s="20" t="s">
        <v>156</v>
      </c>
      <c r="I26" s="20" t="s">
        <v>157</v>
      </c>
      <c r="J26" s="39"/>
      <c r="K26" s="17"/>
      <c r="L26" s="17"/>
      <c r="M26" s="17"/>
      <c r="N26" s="40"/>
      <c r="O26" s="40"/>
      <c r="P26" s="41"/>
      <c r="Q26" s="47"/>
      <c r="R26" s="47"/>
    </row>
    <row r="27" spans="2:18" s="1" customFormat="1" ht="20">
      <c r="B27" s="17"/>
      <c r="C27" s="21"/>
      <c r="D27" s="337"/>
      <c r="E27" s="19" t="s">
        <v>158</v>
      </c>
      <c r="F27" s="20">
        <v>1</v>
      </c>
      <c r="G27" s="20">
        <v>1.25</v>
      </c>
      <c r="H27" s="20">
        <v>1.75</v>
      </c>
      <c r="I27" s="20">
        <v>1.8</v>
      </c>
      <c r="J27" s="39"/>
      <c r="K27" s="17"/>
      <c r="L27" s="17"/>
      <c r="M27" s="17"/>
      <c r="N27" s="40"/>
      <c r="O27" s="40"/>
      <c r="P27" s="41"/>
      <c r="Q27" s="47"/>
      <c r="R27" s="47"/>
    </row>
    <row r="28" spans="2:18" ht="9.75" customHeight="1">
      <c r="B28" s="4"/>
      <c r="C28" s="15"/>
      <c r="D28" s="23"/>
      <c r="E28" s="23"/>
      <c r="F28" s="23"/>
      <c r="G28" s="23"/>
      <c r="H28" s="23"/>
      <c r="I28" s="23"/>
      <c r="J28" s="32"/>
      <c r="K28" s="4"/>
      <c r="L28" s="4"/>
      <c r="M28" s="4"/>
      <c r="N28" s="42"/>
      <c r="O28" s="42"/>
      <c r="P28" s="33"/>
      <c r="Q28" s="46"/>
      <c r="R28" s="46"/>
    </row>
    <row r="29" spans="2:18" ht="18" customHeight="1">
      <c r="B29" s="8"/>
      <c r="C29" s="315" t="s">
        <v>160</v>
      </c>
      <c r="D29" s="316"/>
      <c r="E29" s="316"/>
      <c r="F29" s="316"/>
      <c r="G29" s="316"/>
      <c r="H29" s="316"/>
      <c r="I29" s="316"/>
      <c r="J29" s="316"/>
      <c r="K29" s="316"/>
      <c r="L29" s="316"/>
      <c r="M29" s="316"/>
      <c r="N29" s="316"/>
      <c r="O29" s="316"/>
      <c r="P29" s="316"/>
      <c r="Q29" s="316"/>
      <c r="R29" s="316"/>
    </row>
    <row r="30" spans="2:18" ht="20.25" customHeight="1">
      <c r="B30" s="315" t="s">
        <v>161</v>
      </c>
      <c r="C30" s="316"/>
      <c r="D30" s="316"/>
      <c r="E30" s="316"/>
      <c r="F30" s="316"/>
      <c r="G30" s="316"/>
      <c r="H30" s="316"/>
      <c r="I30" s="316"/>
      <c r="J30" s="316"/>
      <c r="K30" s="316"/>
      <c r="L30" s="316"/>
      <c r="M30" s="316"/>
      <c r="N30" s="316"/>
      <c r="O30" s="316"/>
      <c r="P30" s="316"/>
      <c r="Q30" s="316"/>
      <c r="R30" s="316"/>
    </row>
    <row r="31" spans="2:18">
      <c r="B31" s="24"/>
      <c r="C31" s="24"/>
      <c r="D31" s="24"/>
      <c r="E31" s="24"/>
      <c r="F31" s="24"/>
      <c r="G31" s="24"/>
      <c r="H31" s="24"/>
      <c r="I31" s="24"/>
      <c r="J31" s="24"/>
      <c r="K31" s="24"/>
      <c r="L31" s="24"/>
      <c r="M31" s="43"/>
      <c r="N31" s="43"/>
      <c r="O31" s="43"/>
      <c r="P31" s="43"/>
      <c r="Q31" s="43"/>
      <c r="R31" s="24"/>
    </row>
    <row r="32" spans="2:18" ht="16">
      <c r="C32" s="25" t="s">
        <v>162</v>
      </c>
    </row>
    <row r="33" spans="3:7" ht="16">
      <c r="C33" s="25"/>
    </row>
    <row r="34" spans="3:7">
      <c r="C34" s="321" t="s">
        <v>163</v>
      </c>
      <c r="D34" s="321"/>
      <c r="E34" s="321"/>
      <c r="F34" s="322" t="s">
        <v>164</v>
      </c>
      <c r="G34" s="322"/>
    </row>
    <row r="44" spans="3:7">
      <c r="C44" s="321" t="s">
        <v>165</v>
      </c>
      <c r="D44" s="321"/>
      <c r="E44" s="321"/>
      <c r="F44" s="322" t="s">
        <v>166</v>
      </c>
      <c r="G44" s="322"/>
    </row>
    <row r="55" spans="4:4" ht="16">
      <c r="D55" s="26"/>
    </row>
    <row r="56" spans="4:4" ht="16">
      <c r="D56" s="26"/>
    </row>
    <row r="57" spans="4:4" ht="16">
      <c r="D57" s="26"/>
    </row>
    <row r="71" spans="3:3" ht="16">
      <c r="C71" s="25" t="s">
        <v>167</v>
      </c>
    </row>
    <row r="107" spans="3:9" ht="39">
      <c r="C107" s="48" t="s">
        <v>168</v>
      </c>
      <c r="D107" s="49" t="s">
        <v>169</v>
      </c>
      <c r="E107" s="49" t="s">
        <v>170</v>
      </c>
      <c r="F107" s="49" t="s">
        <v>171</v>
      </c>
      <c r="G107" s="50" t="s">
        <v>172</v>
      </c>
    </row>
    <row r="108" spans="3:9">
      <c r="C108" s="51">
        <v>62.37</v>
      </c>
      <c r="D108" s="52">
        <v>1</v>
      </c>
      <c r="E108" s="52">
        <v>115.47</v>
      </c>
      <c r="F108" s="52">
        <v>1.8</v>
      </c>
      <c r="G108" s="53">
        <f>SQRT((E108/F108)^2+(C108/D108)^2)</f>
        <v>89.472003442417659</v>
      </c>
    </row>
    <row r="110" spans="3:9" ht="16">
      <c r="C110" s="323" t="s">
        <v>173</v>
      </c>
      <c r="D110" s="323"/>
      <c r="E110" s="323"/>
      <c r="F110" s="323"/>
      <c r="G110" s="323"/>
      <c r="H110" s="323"/>
      <c r="I110" s="323"/>
    </row>
    <row r="112" spans="3:9" ht="21.75" customHeight="1">
      <c r="C112" s="324" t="s">
        <v>174</v>
      </c>
      <c r="D112" s="325"/>
      <c r="E112" s="325"/>
      <c r="F112" s="325"/>
      <c r="G112" s="325"/>
      <c r="H112" s="325"/>
      <c r="I112" s="326"/>
    </row>
    <row r="113" spans="3:11" ht="21.75" customHeight="1">
      <c r="C113" s="334" t="s">
        <v>175</v>
      </c>
      <c r="D113" s="338" t="s">
        <v>176</v>
      </c>
      <c r="E113" s="338" t="s">
        <v>177</v>
      </c>
      <c r="F113" s="327" t="s">
        <v>178</v>
      </c>
      <c r="G113" s="327"/>
      <c r="H113" s="327"/>
      <c r="I113" s="328"/>
    </row>
    <row r="114" spans="3:11" ht="21" customHeight="1">
      <c r="C114" s="335"/>
      <c r="D114" s="339"/>
      <c r="E114" s="339"/>
      <c r="F114" s="54" t="s">
        <v>179</v>
      </c>
      <c r="G114" s="55" t="s">
        <v>180</v>
      </c>
      <c r="H114" s="56" t="s">
        <v>164</v>
      </c>
      <c r="I114" s="63" t="s">
        <v>166</v>
      </c>
    </row>
    <row r="115" spans="3:11">
      <c r="C115" s="57">
        <v>1</v>
      </c>
      <c r="D115" s="52">
        <v>2</v>
      </c>
      <c r="E115" s="52">
        <v>1</v>
      </c>
      <c r="F115" s="58">
        <f>E115/SQRT(2)</f>
        <v>0.70710678118654746</v>
      </c>
      <c r="G115" s="58">
        <f>SQRT(C115/(2*D115))*E115</f>
        <v>0.5</v>
      </c>
      <c r="H115" s="58">
        <f>SQRT(C115/(3*D115))*E115</f>
        <v>0.40824829046386302</v>
      </c>
      <c r="I115" s="64">
        <f>SQRT(C115/(D115))*E115</f>
        <v>0.70710678118654757</v>
      </c>
    </row>
    <row r="117" spans="3:11" ht="21.75" customHeight="1">
      <c r="C117" s="329" t="s">
        <v>181</v>
      </c>
      <c r="D117" s="330"/>
      <c r="E117" s="330"/>
      <c r="F117" s="330"/>
      <c r="G117" s="330"/>
      <c r="H117" s="330"/>
      <c r="I117" s="330"/>
      <c r="J117" s="330"/>
      <c r="K117" s="331"/>
    </row>
    <row r="118" spans="3:11" ht="22.5" customHeight="1">
      <c r="C118" s="332" t="s">
        <v>182</v>
      </c>
      <c r="D118" s="333"/>
      <c r="E118" s="333"/>
      <c r="F118" s="333"/>
      <c r="G118" s="333" t="s">
        <v>183</v>
      </c>
      <c r="H118" s="333"/>
      <c r="I118" s="333"/>
      <c r="J118" s="333"/>
      <c r="K118" s="340" t="s">
        <v>184</v>
      </c>
    </row>
    <row r="119" spans="3:11">
      <c r="C119" s="59" t="s">
        <v>185</v>
      </c>
      <c r="D119" s="60" t="s">
        <v>186</v>
      </c>
      <c r="E119" s="60" t="s">
        <v>187</v>
      </c>
      <c r="F119" s="60" t="s">
        <v>188</v>
      </c>
      <c r="G119" s="60" t="s">
        <v>185</v>
      </c>
      <c r="H119" s="60" t="s">
        <v>186</v>
      </c>
      <c r="I119" s="60" t="s">
        <v>187</v>
      </c>
      <c r="J119" s="60" t="s">
        <v>188</v>
      </c>
      <c r="K119" s="340"/>
    </row>
    <row r="120" spans="3:11">
      <c r="C120" s="61">
        <v>30</v>
      </c>
      <c r="D120" s="62">
        <v>50</v>
      </c>
      <c r="E120" s="62">
        <v>60</v>
      </c>
      <c r="F120" s="62">
        <v>80</v>
      </c>
      <c r="G120" s="62">
        <v>1</v>
      </c>
      <c r="H120" s="62">
        <v>1.25</v>
      </c>
      <c r="I120" s="62">
        <v>1.75</v>
      </c>
      <c r="J120" s="62">
        <v>1.8</v>
      </c>
      <c r="K120" s="65">
        <f>SQRT((C120/G120)^2+(D120/H120)^2+(E120/I120)^2+(F120/J120)^2)</f>
        <v>75.171928577474588</v>
      </c>
    </row>
  </sheetData>
  <mergeCells count="36">
    <mergeCell ref="C117:K117"/>
    <mergeCell ref="C118:F118"/>
    <mergeCell ref="G118:J118"/>
    <mergeCell ref="C113:C114"/>
    <mergeCell ref="D23:D24"/>
    <mergeCell ref="D26:D27"/>
    <mergeCell ref="D113:D114"/>
    <mergeCell ref="E113:E114"/>
    <mergeCell ref="K118:K119"/>
    <mergeCell ref="C44:E44"/>
    <mergeCell ref="F44:G44"/>
    <mergeCell ref="C110:I110"/>
    <mergeCell ref="C112:I112"/>
    <mergeCell ref="F113:I113"/>
    <mergeCell ref="E21:L21"/>
    <mergeCell ref="B22:F22"/>
    <mergeCell ref="C29:R29"/>
    <mergeCell ref="B30:R30"/>
    <mergeCell ref="C34:E34"/>
    <mergeCell ref="F34:G34"/>
    <mergeCell ref="D13:J13"/>
    <mergeCell ref="E14:H14"/>
    <mergeCell ref="E15:H15"/>
    <mergeCell ref="B17:R17"/>
    <mergeCell ref="D20:O20"/>
    <mergeCell ref="B6:R6"/>
    <mergeCell ref="B8:P8"/>
    <mergeCell ref="B9:J9"/>
    <mergeCell ref="D11:J11"/>
    <mergeCell ref="D12:J12"/>
    <mergeCell ref="B1:R1"/>
    <mergeCell ref="B2:R2"/>
    <mergeCell ref="B3:R3"/>
    <mergeCell ref="B4:R4"/>
    <mergeCell ref="B5:D5"/>
    <mergeCell ref="L5:N5"/>
  </mergeCells>
  <phoneticPr fontId="74" type="noConversion"/>
  <hyperlinks>
    <hyperlink ref="B4" r:id="rId1" tooltip="http://www.aishi.com"/>
  </hyperlinks>
  <pageMargins left="0.359722222222222" right="0.22986111111111099" top="0.52986111111111101" bottom="0.4" header="0.41944444444444401" footer="0.25972222222222202"/>
  <pageSetup paperSize="9" scale="40" orientation="landscape"/>
  <headerFooter alignWithMargins="0"/>
  <rowBreaks count="2" manualBreakCount="2">
    <brk id="70" max="17" man="1"/>
    <brk id="110" max="17" man="1"/>
  </rowBreaks>
  <drawing r:id="rId2"/>
  <legacyDrawing r:id="rId3"/>
  <oleObjects>
    <mc:AlternateContent xmlns:mc="http://schemas.openxmlformats.org/markup-compatibility/2006">
      <mc:Choice Requires="x14">
        <oleObject progId="Equation.3" shapeId="14337" r:id="rId4">
          <objectPr defaultSize="0" altText="" r:id="rId5">
            <anchor moveWithCells="1" sizeWithCells="1">
              <from>
                <xdr:col>4</xdr:col>
                <xdr:colOff>298450</xdr:colOff>
                <xdr:row>60</xdr:row>
                <xdr:rowOff>184150</xdr:rowOff>
              </from>
              <to>
                <xdr:col>5</xdr:col>
                <xdr:colOff>647700</xdr:colOff>
                <xdr:row>63</xdr:row>
                <xdr:rowOff>139700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ltText="" r:id="rId7">
            <anchor moveWithCells="1" sizeWithCells="1">
              <from>
                <xdr:col>4</xdr:col>
                <xdr:colOff>266700</xdr:colOff>
                <xdr:row>66</xdr:row>
                <xdr:rowOff>0</xdr:rowOff>
              </from>
              <to>
                <xdr:col>6</xdr:col>
                <xdr:colOff>25400</xdr:colOff>
                <xdr:row>68</xdr:row>
                <xdr:rowOff>139700</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ltText="" r:id="rId9">
            <anchor moveWithCells="1" sizeWithCells="1">
              <from>
                <xdr:col>9</xdr:col>
                <xdr:colOff>0</xdr:colOff>
                <xdr:row>78</xdr:row>
                <xdr:rowOff>31750</xdr:rowOff>
              </from>
              <to>
                <xdr:col>10</xdr:col>
                <xdr:colOff>406400</xdr:colOff>
                <xdr:row>84</xdr:row>
                <xdr:rowOff>50800</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ltText="" r:id="rId11">
            <anchor moveWithCells="1" sizeWithCells="1">
              <from>
                <xdr:col>9</xdr:col>
                <xdr:colOff>25400</xdr:colOff>
                <xdr:row>94</xdr:row>
                <xdr:rowOff>69850</xdr:rowOff>
              </from>
              <to>
                <xdr:col>10</xdr:col>
                <xdr:colOff>368300</xdr:colOff>
                <xdr:row>100</xdr:row>
                <xdr:rowOff>76200</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ltText="" r:id="rId13">
            <anchor moveWithCells="1" sizeWithCells="1">
              <from>
                <xdr:col>2</xdr:col>
                <xdr:colOff>330200</xdr:colOff>
                <xdr:row>40</xdr:row>
                <xdr:rowOff>38100</xdr:rowOff>
              </from>
              <to>
                <xdr:col>3</xdr:col>
                <xdr:colOff>342900</xdr:colOff>
                <xdr:row>42</xdr:row>
                <xdr:rowOff>57150</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ltText="" r:id="rId15">
            <anchor moveWithCells="1" sizeWithCells="1">
              <from>
                <xdr:col>5</xdr:col>
                <xdr:colOff>228600</xdr:colOff>
                <xdr:row>40</xdr:row>
                <xdr:rowOff>19050</xdr:rowOff>
              </from>
              <to>
                <xdr:col>6</xdr:col>
                <xdr:colOff>501650</xdr:colOff>
                <xdr:row>42</xdr:row>
                <xdr:rowOff>57150</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ltText="" r:id="rId17">
            <anchor moveWithCells="1" sizeWithCells="1">
              <from>
                <xdr:col>2</xdr:col>
                <xdr:colOff>317500</xdr:colOff>
                <xdr:row>49</xdr:row>
                <xdr:rowOff>139700</xdr:rowOff>
              </from>
              <to>
                <xdr:col>3</xdr:col>
                <xdr:colOff>590550</xdr:colOff>
                <xdr:row>51</xdr:row>
                <xdr:rowOff>177800</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ltText="" r:id="rId19">
            <anchor moveWithCells="1" sizeWithCells="1">
              <from>
                <xdr:col>5</xdr:col>
                <xdr:colOff>342900</xdr:colOff>
                <xdr:row>49</xdr:row>
                <xdr:rowOff>107950</xdr:rowOff>
              </from>
              <to>
                <xdr:col>6</xdr:col>
                <xdr:colOff>584200</xdr:colOff>
                <xdr:row>51</xdr:row>
                <xdr:rowOff>146050</xdr:rowOff>
              </to>
            </anchor>
          </objectPr>
        </oleObject>
      </mc:Choice>
      <mc:Fallback>
        <oleObject progId="Equation.3" shapeId="14344" r:id="rId1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8">
    <comment s:ref="L24" rgbClr="B8C5A8"/>
    <comment s:ref="L33" rgbClr="B8C5A8"/>
    <comment s:ref="L40" rgbClr="B8C5A8"/>
  </commentList>
  <commentList sheetStid="9">
    <comment s:ref="L18" rgbClr="B8C5A8"/>
    <comment s:ref="N22" rgbClr="B8C5A8"/>
    <comment s:ref="M26" rgbClr="B8C5A8"/>
    <comment s:ref="Q30" rgbClr="B8C5A8"/>
    <comment s:ref="S34" rgbClr="B8C5A8"/>
  </commentList>
  <commentList sheetStid="10">
    <comment s:ref="L28" rgbClr="B8C5A8"/>
    <comment s:ref="N32" rgbClr="B8C5A8"/>
    <comment s:ref="M36" rgbClr="B8C5A8"/>
    <comment s:ref="U40" rgbClr="B8C024"/>
    <comment s:ref="V44" rgbClr="B8C024"/>
  </commentList>
  <commentList sheetStid="11">
    <comment s:ref="L26" rgbClr="B8C5A8"/>
    <comment s:ref="N30" rgbClr="B8C5A8"/>
    <comment s:ref="M34" rgbClr="B8C5A8"/>
    <comment s:ref="U38" rgbClr="B8C024"/>
    <comment s:ref="V42" rgbClr="B8C02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0.SUMMARIZE 总表</vt:lpstr>
      <vt:lpstr>0.Calculate formula</vt:lpstr>
      <vt:lpstr>9.混频纹波电流计算</vt:lpstr>
      <vt:lpstr>'0.Calculate formula'!Print_Area</vt:lpstr>
      <vt:lpstr>'0.SUMMARIZE 总表'!Print_Area</vt:lpstr>
      <vt:lpstr>'9.混频纹波电流计算'!Print_Area</vt:lpstr>
    </vt:vector>
  </TitlesOfParts>
  <Company>P R 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dc:creator>
  <cp:lastModifiedBy>lenovo</cp:lastModifiedBy>
  <cp:lastPrinted>2021-09-28T03:11:00Z</cp:lastPrinted>
  <dcterms:created xsi:type="dcterms:W3CDTF">2021-02-04T07:15:00Z</dcterms:created>
  <dcterms:modified xsi:type="dcterms:W3CDTF">2024-03-11T07:52:58Z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6269C94CCFC84B7099D3947943D1149A</vt:lpwstr>
  </property>
  <property fmtid="{D5CDD505-2E9C-101B-9397-08002B2CF9AE}" pid="3" name="KSOProductBuildVer">
    <vt:lpwstr>2052-11.1.0.12763</vt:lpwstr>
  </property>
</Properties>
</file>