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MeU\MeuPro\MeUVipPro\src\main\resources\report_templates\"/>
    </mc:Choice>
  </mc:AlternateContent>
  <xr:revisionPtr revIDLastSave="0" documentId="13_ncr:1_{6171A4E6-D924-43B5-A3E2-959E63BD6B8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rang_tính1" sheetId="1" r:id="rId1"/>
  </sheets>
  <calcPr calcId="191029"/>
  <extLst>
    <ext uri="GoogleSheetsCustomDataVersion2">
      <go:sheetsCustomData xmlns:go="http://customooxmlschemas.google.com/" r:id="rId6" roundtripDataChecksum="ql0egwlKeIuqATQSjatGVj99bnNJqASTPSYUB8ze+Jc="/>
    </ext>
  </extLst>
</workbook>
</file>

<file path=xl/calcChain.xml><?xml version="1.0" encoding="utf-8"?>
<calcChain xmlns="http://schemas.openxmlformats.org/spreadsheetml/2006/main">
  <c r="B7" i="1" l="1"/>
  <c r="B6" i="1"/>
  <c r="F7" i="1"/>
  <c r="G7" i="1"/>
  <c r="H7" i="1"/>
  <c r="I7" i="1"/>
  <c r="J7" i="1"/>
  <c r="K7" i="1"/>
  <c r="L7" i="1"/>
  <c r="M7" i="1"/>
  <c r="N7" i="1"/>
  <c r="O7" i="1"/>
  <c r="P7" i="1"/>
  <c r="R7" i="1"/>
  <c r="S7" i="1"/>
  <c r="U7" i="1"/>
  <c r="W7" i="1"/>
  <c r="X7" i="1"/>
  <c r="Y7" i="1"/>
  <c r="Z7" i="1"/>
  <c r="AA7" i="1"/>
  <c r="AB7" i="1"/>
  <c r="B4" i="1"/>
  <c r="B5" i="1"/>
  <c r="B3" i="1"/>
  <c r="Z6" i="1"/>
  <c r="Z5" i="1"/>
  <c r="Z4" i="1"/>
  <c r="Z3" i="1"/>
  <c r="F3" i="1"/>
  <c r="F4" i="1"/>
  <c r="AA3" i="1"/>
  <c r="H3" i="1"/>
  <c r="AA4" i="1"/>
  <c r="AA5" i="1"/>
  <c r="AA6" i="1"/>
  <c r="X4" i="1"/>
  <c r="X5" i="1"/>
  <c r="X6" i="1"/>
  <c r="X3" i="1"/>
  <c r="AB4" i="1"/>
  <c r="AB5" i="1"/>
  <c r="AB6" i="1"/>
  <c r="AB3" i="1"/>
  <c r="Y4" i="1"/>
  <c r="Y5" i="1"/>
  <c r="Y6" i="1"/>
  <c r="Y3" i="1"/>
  <c r="W4" i="1"/>
  <c r="W5" i="1"/>
  <c r="W6" i="1"/>
  <c r="W3" i="1"/>
  <c r="U4" i="1"/>
  <c r="U5" i="1"/>
  <c r="U6" i="1"/>
  <c r="U3" i="1"/>
  <c r="S4" i="1"/>
  <c r="S5" i="1"/>
  <c r="S6" i="1"/>
  <c r="S3" i="1"/>
  <c r="R4" i="1"/>
  <c r="R5" i="1"/>
  <c r="R6" i="1"/>
  <c r="R3" i="1"/>
  <c r="P4" i="1"/>
  <c r="P5" i="1"/>
  <c r="P6" i="1"/>
  <c r="P3" i="1"/>
  <c r="G4" i="1"/>
  <c r="O4" i="1"/>
  <c r="O5" i="1"/>
  <c r="O6" i="1"/>
  <c r="O3" i="1"/>
  <c r="N4" i="1"/>
  <c r="N5" i="1"/>
  <c r="N6" i="1"/>
  <c r="N3" i="1"/>
  <c r="G5" i="1"/>
  <c r="G6" i="1"/>
  <c r="G3" i="1"/>
  <c r="M4" i="1"/>
  <c r="M5" i="1"/>
  <c r="M6" i="1"/>
  <c r="M3" i="1"/>
  <c r="K4" i="1"/>
  <c r="K5" i="1"/>
  <c r="K6" i="1"/>
  <c r="K3" i="1"/>
  <c r="L4" i="1"/>
  <c r="L5" i="1"/>
  <c r="L6" i="1"/>
  <c r="L3" i="1"/>
  <c r="J4" i="1"/>
  <c r="J5" i="1"/>
  <c r="J6" i="1"/>
  <c r="J3" i="1"/>
  <c r="I4" i="1"/>
  <c r="I5" i="1"/>
  <c r="I6" i="1"/>
  <c r="I3" i="1"/>
  <c r="H4" i="1"/>
  <c r="H5" i="1"/>
  <c r="H6" i="1"/>
  <c r="F5" i="1"/>
  <c r="F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3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ID#AAABoy724XE
Loan Hoang    (2025-08-05 08:43:04)
Đã bị sửa và link với Cấu hình</t>
        </r>
      </text>
    </comment>
    <comment ref="V4" authorId="0" shapeId="0" xr:uid="{500951B5-36AD-476A-924D-15E739ABB651}">
      <text>
        <r>
          <rPr>
            <sz val="11"/>
            <color theme="1"/>
            <rFont val="Calibri"/>
            <scheme val="minor"/>
          </rPr>
          <t>======
ID#AAABoy724XE
Loan Hoang    (2025-08-05 08:43:04)
Đã bị sửa và link với Cấu hình</t>
        </r>
      </text>
    </comment>
    <comment ref="V5" authorId="0" shapeId="0" xr:uid="{E702B8D1-3DAC-4CB1-9B52-E887B6E2ABDD}">
      <text>
        <r>
          <rPr>
            <sz val="11"/>
            <color theme="1"/>
            <rFont val="Calibri"/>
            <scheme val="minor"/>
          </rPr>
          <t>======
ID#AAABoy724XE
Loan Hoang    (2025-08-05 08:43:04)
Đã bị sửa và link với Cấu hình</t>
        </r>
      </text>
    </comment>
    <comment ref="V6" authorId="0" shapeId="0" xr:uid="{2FFB3B58-05CF-460D-AE7C-7651A5DB8135}">
      <text>
        <r>
          <rPr>
            <sz val="11"/>
            <color theme="1"/>
            <rFont val="Calibri"/>
            <scheme val="minor"/>
          </rPr>
          <t>======
ID#AAABoy724XE
Loan Hoang    (2025-08-05 08:43:04)
Đã bị sửa và link với Cấu hình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Z4Bxay9zCoPoi5QQrOpuJYHb36A=="/>
    </ext>
  </extLst>
</comments>
</file>

<file path=xl/sharedStrings.xml><?xml version="1.0" encoding="utf-8"?>
<sst xmlns="http://schemas.openxmlformats.org/spreadsheetml/2006/main" count="56" uniqueCount="37">
  <si>
    <t>1. KHO HÀNG CHỜ SẢN XUẤT: Bao gồm các trường sau</t>
  </si>
  <si>
    <t>PO</t>
  </si>
  <si>
    <t>Mã sản phẩm</t>
  </si>
  <si>
    <t>Ngày đặt hàng</t>
  </si>
  <si>
    <t>Chủng loại</t>
  </si>
  <si>
    <t>Model</t>
  </si>
  <si>
    <t>Số Seri</t>
  </si>
  <si>
    <t>Sức nâng (Kg)</t>
  </si>
  <si>
    <t>Loại khung nâng</t>
  </si>
  <si>
    <t>Độ cao nâng (mm)</t>
  </si>
  <si>
    <t>Động cơ</t>
  </si>
  <si>
    <t>Bình điện</t>
  </si>
  <si>
    <t>Thông số bình điện</t>
  </si>
  <si>
    <t>Thông số sạc</t>
  </si>
  <si>
    <t>Thông số càng</t>
  </si>
  <si>
    <t>Loại kho</t>
  </si>
  <si>
    <t>Số van</t>
  </si>
  <si>
    <t>SS</t>
  </si>
  <si>
    <t>Chi tiết khác</t>
  </si>
  <si>
    <t>Nguyên trạng</t>
  </si>
  <si>
    <t>Giá mua</t>
  </si>
  <si>
    <t>Đại lý</t>
  </si>
  <si>
    <t>Giá bán thực tế</t>
  </si>
  <si>
    <t>Ghi chú</t>
  </si>
  <si>
    <t>NV20241111</t>
  </si>
  <si>
    <t xml:space="preserve"> Thường</t>
  </si>
  <si>
    <t>Mới</t>
  </si>
  <si>
    <t>(kho xe+ phụ kiện)</t>
  </si>
  <si>
    <t>Giá bán R0</t>
  </si>
  <si>
    <t>Giá bán R1</t>
  </si>
  <si>
    <t>Ngày dự kiến sản xuất xong</t>
  </si>
  <si>
    <t>Loại</t>
  </si>
  <si>
    <t>XE</t>
  </si>
  <si>
    <t>Bánh xe</t>
  </si>
  <si>
    <t>A</t>
  </si>
  <si>
    <t>Giá khác</t>
  </si>
  <si>
    <t>NV20241112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</si>
</sst>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1"/>
      <color theme="1"/>
      <name val="Arial"/>
    </font>
    <font>
      <sz val="11"/>
      <color theme="1"/>
      <name val="Arial"/>
    </font>
    <font>
      <b/>
      <sz val="11"/>
      <color theme="1"/>
      <name val="Aptos Narrow"/>
    </font>
    <font>
      <b/>
      <sz val="11"/>
      <color theme="1"/>
      <name val="Aptos Narrow"/>
      <family val="2"/>
    </font>
    <font>
      <sz val="8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theme="4" tint="0.79998168889431442"/>
        <bgColor rgb="FFF7CAA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14" fontId="2" fillId="0" borderId="1" xfId="0" applyNumberFormat="1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2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 vertical="top"/>
    </xf>
    <xf numFmtId="14" fontId="2" fillId="0" borderId="6" xfId="0" applyNumberFormat="1" applyFont="1" applyBorder="1" applyAlignment="1">
      <alignment horizontal="left" vertical="top"/>
    </xf>
    <xf numFmtId="0" fontId="0" fillId="0" borderId="5" xfId="0" applyBorder="1"/>
    <xf numFmtId="0" fontId="2" fillId="0" borderId="6" xfId="0" applyFont="1" applyBorder="1" applyAlignment="1">
      <alignment horizontal="left" vertical="top"/>
    </xf>
    <xf numFmtId="0" fontId="3" fillId="3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08"/>
  <sheetViews>
    <sheetView tabSelected="1" topLeftCell="O1" zoomScale="70" zoomScaleNormal="70" workbookViewId="0">
      <selection activeCell="AC29" sqref="AC29"/>
    </sheetView>
  </sheetViews>
  <sheetFormatPr defaultColWidth="14.44140625" defaultRowHeight="15" customHeight="1" x14ac:dyDescent="0.3"/>
  <cols>
    <col min="1" max="1" width="13.77734375" customWidth="1"/>
    <col min="2" max="2" width="19.88671875" customWidth="1"/>
    <col min="3" max="3" width="28.109375" customWidth="1"/>
    <col min="4" max="4" width="25.77734375" customWidth="1"/>
    <col min="5" max="5" width="10" customWidth="1"/>
    <col min="6" max="6" width="12.44140625" customWidth="1"/>
    <col min="7" max="7" width="37.77734375" customWidth="1"/>
    <col min="8" max="8" width="29.109375" customWidth="1"/>
    <col min="9" max="9" width="25.109375" customWidth="1"/>
    <col min="10" max="10" width="20.33203125" customWidth="1"/>
    <col min="11" max="11" width="19" customWidth="1"/>
    <col min="12" max="12" width="17.88671875" customWidth="1"/>
    <col min="13" max="13" width="25.44140625" customWidth="1"/>
    <col min="14" max="14" width="85.5546875" customWidth="1"/>
    <col min="15" max="15" width="20.6640625" customWidth="1"/>
    <col min="16" max="16" width="22.44140625" customWidth="1"/>
    <col min="17" max="17" width="15.109375" customWidth="1"/>
    <col min="18" max="19" width="8.6640625" customWidth="1"/>
    <col min="20" max="20" width="19.21875" customWidth="1"/>
    <col min="21" max="21" width="75" customWidth="1"/>
    <col min="22" max="22" width="18.5546875" customWidth="1"/>
    <col min="23" max="23" width="19.109375" customWidth="1"/>
    <col min="24" max="24" width="19.88671875" customWidth="1"/>
    <col min="25" max="26" width="14.5546875" customWidth="1"/>
    <col min="27" max="27" width="13.44140625" customWidth="1"/>
    <col min="28" max="28" width="14.5546875" customWidth="1"/>
    <col min="29" max="29" width="8.6640625" customWidth="1"/>
  </cols>
  <sheetData>
    <row r="1" spans="1:29" ht="13.5" customHeight="1" x14ac:dyDescent="0.3">
      <c r="A1" s="1" t="s">
        <v>0</v>
      </c>
      <c r="B1" s="2"/>
      <c r="C1" s="2"/>
      <c r="D1" s="2"/>
      <c r="E1" s="2"/>
      <c r="F1" s="2" t="s">
        <v>27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3.2" customHeight="1" x14ac:dyDescent="0.3">
      <c r="A2" s="3" t="s">
        <v>1</v>
      </c>
      <c r="B2" s="15" t="s">
        <v>2</v>
      </c>
      <c r="C2" s="4" t="s">
        <v>3</v>
      </c>
      <c r="D2" s="10" t="s">
        <v>30</v>
      </c>
      <c r="E2" s="10" t="s">
        <v>31</v>
      </c>
      <c r="F2" s="15" t="s">
        <v>4</v>
      </c>
      <c r="G2" s="15" t="s">
        <v>5</v>
      </c>
      <c r="H2" s="15" t="s">
        <v>6</v>
      </c>
      <c r="I2" s="15" t="s">
        <v>7</v>
      </c>
      <c r="J2" s="15" t="s">
        <v>8</v>
      </c>
      <c r="K2" s="15" t="s">
        <v>9</v>
      </c>
      <c r="L2" s="15" t="s">
        <v>10</v>
      </c>
      <c r="M2" s="15" t="s">
        <v>11</v>
      </c>
      <c r="N2" s="15" t="s">
        <v>12</v>
      </c>
      <c r="O2" s="15" t="s">
        <v>13</v>
      </c>
      <c r="P2" s="15" t="s">
        <v>14</v>
      </c>
      <c r="Q2" s="4" t="s">
        <v>15</v>
      </c>
      <c r="R2" s="15" t="s">
        <v>16</v>
      </c>
      <c r="S2" s="15" t="s">
        <v>17</v>
      </c>
      <c r="T2" s="18" t="s">
        <v>33</v>
      </c>
      <c r="U2" s="18" t="s">
        <v>18</v>
      </c>
      <c r="V2" s="3" t="s">
        <v>19</v>
      </c>
      <c r="W2" s="20" t="s">
        <v>20</v>
      </c>
      <c r="X2" s="20" t="s">
        <v>28</v>
      </c>
      <c r="Y2" s="20" t="s">
        <v>29</v>
      </c>
      <c r="Z2" s="20" t="s">
        <v>35</v>
      </c>
      <c r="AA2" s="19" t="s">
        <v>21</v>
      </c>
      <c r="AB2" s="19" t="s">
        <v>22</v>
      </c>
      <c r="AC2" s="3" t="s">
        <v>23</v>
      </c>
    </row>
    <row r="3" spans="1:29" s="9" customFormat="1" ht="13.2" customHeight="1" x14ac:dyDescent="0.3">
      <c r="A3" s="8" t="s">
        <v>24</v>
      </c>
      <c r="B3" s="13" t="str">
        <f ca="1">"XE_"&amp;TEXT(RANDBETWEEN(0,99999),"00000")</f>
        <v>XE_71571</v>
      </c>
      <c r="C3" s="12">
        <v>45570</v>
      </c>
      <c r="D3" s="7">
        <v>45576</v>
      </c>
      <c r="E3" s="7" t="s">
        <v>32</v>
      </c>
      <c r="F3" s="8" t="str">
        <f t="shared" ref="F3:F7" ca="1" si="0">"PPT_" &amp; RANDBETWEEN(1,5)</f>
        <v>PPT_3</v>
      </c>
      <c r="G3" s="13" t="str">
        <f ca="1">CHOOSE(RANDBETWEEN(1,11),
"8FB15","8FD25","7FBEU18",
"FB25-12","FD30T-16",
"J2.5XN","H3.0FT",
"FE4P16","FE4P25","FE3D20N")</f>
        <v>H3.0FT</v>
      </c>
      <c r="H3" s="13" t="str">
        <f ca="1">"SN-" &amp; TEXT(TODAY(),"YYYYMM") &amp; "-" &amp; TEXT(RANDBETWEEN(1,99999),"00000")</f>
        <v>SN-202510-45359</v>
      </c>
      <c r="I3" s="13">
        <f ca="1">RANDBETWEEN(10,25)*100</f>
        <v>1700</v>
      </c>
      <c r="J3" s="13" t="str">
        <f ca="1">"KN" &amp; CHAR(RANDBETWEEN(65,70))</f>
        <v>KNA</v>
      </c>
      <c r="K3" s="11">
        <f ca="1">RANDBETWEEN(30,60)*100</f>
        <v>3300</v>
      </c>
      <c r="L3" s="5" t="str">
        <f ca="1">CHOOSE(RANDBETWEEN(1,3),"AC","DC","AC 3Pha")</f>
        <v>DC</v>
      </c>
      <c r="M3" s="16" t="str">
        <f ca="1">CHOOSE(RANDBETWEEN(1,5),"Lithium-ion","Lead–Acid","Diesel","LPG","Gasoline")</f>
        <v>LPG</v>
      </c>
      <c r="N3" s="13" t="str">
        <f ca="1">CHOOSE(RANDBETWEEN(1,2),"Lithium-ion","Lead–Acid")
 &amp; " | " &amp;
CHOOSE(RANDBETWEEN(1,4),24,36,48,72) &amp; "V"
 &amp; " | " &amp;
CHOOSE(RANDBETWEEN(1,3),240,360,480) &amp; "Ah"
 &amp; " | " &amp;
RANDBETWEEN(200,600) &amp; " kg"</f>
        <v>Lithium-ion | 24V | 360Ah | 585 kg</v>
      </c>
      <c r="O3" s="17" t="str">
        <f ca="1">RANDBETWEEN(1,50) &amp; "A"</f>
        <v>19A</v>
      </c>
      <c r="P3" s="6" t="str">
        <f ca="1">RANDBETWEEN(600,1200) &amp; " x " &amp; RANDBETWEEN(1000,1500) &amp; "mm"</f>
        <v>682 x 1257mm</v>
      </c>
      <c r="Q3" s="5" t="s">
        <v>25</v>
      </c>
      <c r="R3" s="5">
        <f ca="1">CHOOSE(RANDBETWEEN(1,3), 2, 3, 5)</f>
        <v>2</v>
      </c>
      <c r="S3" s="5" t="str">
        <f ca="1">CHOOSE(RANDBETWEEN(1,2),"có","không")</f>
        <v>không</v>
      </c>
      <c r="T3" s="8" t="s">
        <v>34</v>
      </c>
      <c r="U3" s="8" t="str">
        <f ca="1">CHOOSE(RANDBETWEEN(1,2),"Lốp đặc","Lốp hơi") &amp; ", " &amp;
ROUND(RAND()*(5-1)+1,1) &amp; "t, " &amp;
ROUND(RAND()*(6-3)+3,1) &amp; "m, " &amp;
CHOOSE(RANDBETWEEN(1,3),"Điện","Diesel","Gas") &amp; ", " &amp;
CHOOSE(RANDBETWEEN(1,2),"Có","Không") &amp; ", " &amp;
CHOOSE(RANDBETWEEN(1,3),"Mới","Trung bình","Cũ") &amp; ", " &amp;
RANDBETWEEN(1200,2500) &amp; " x " &amp; RANDBETWEEN(600,1500) &amp; "mm, " &amp;
ROUND(RAND()*(20-5)+5,1) &amp; "km/h, " &amp;
ROUND(RAND()*15,1) &amp; "°"</f>
        <v>Lốp hơi, 1.1t, 5.1m, Điện, Không, Mới, 2342 x 789mm, 19.8km/h, 8.1°</v>
      </c>
      <c r="V3" s="8" t="s">
        <v>26</v>
      </c>
      <c r="W3" s="21">
        <f ca="1">RANDBETWEEN(1,5)*10</f>
        <v>30</v>
      </c>
      <c r="X3" s="13">
        <f ca="1">RANDBETWEEN(16,20)*10</f>
        <v>200</v>
      </c>
      <c r="Y3" s="21">
        <f ca="1">RANDBETWEEN(6,10)*10</f>
        <v>90</v>
      </c>
      <c r="Z3" s="21">
        <f ca="1">RANDBETWEEN(6,10)*10</f>
        <v>80</v>
      </c>
      <c r="AA3" s="14" t="str">
        <f ca="1">"Đại lý_" &amp; CHOOSE(RANDBETWEEN(1,5),"A","B","C","D","E")</f>
        <v>Đại lý_B</v>
      </c>
      <c r="AB3" s="5">
        <f ca="1">RANDBETWEEN(11,15)*10</f>
        <v>120</v>
      </c>
      <c r="AC3" s="5"/>
    </row>
    <row r="4" spans="1:29" s="9" customFormat="1" ht="13.2" customHeight="1" x14ac:dyDescent="0.3">
      <c r="A4" s="8" t="s">
        <v>24</v>
      </c>
      <c r="B4" s="13" t="str">
        <f t="shared" ref="B4:B5" ca="1" si="1">"XE_"&amp;TEXT(RANDBETWEEN(0,99999),"00000")</f>
        <v>XE_43945</v>
      </c>
      <c r="C4" s="12">
        <v>45571</v>
      </c>
      <c r="D4" s="7">
        <v>45576</v>
      </c>
      <c r="E4" s="7" t="s">
        <v>32</v>
      </c>
      <c r="F4" s="8" t="str">
        <f t="shared" ca="1" si="0"/>
        <v>PPT_4</v>
      </c>
      <c r="G4" s="13" t="str">
        <f ca="1">CHOOSE(RANDBETWEEN(1,11),
"8FB15","8FD25","7FBEU18",
"FB25-12","FD30T-16",
"J2.5XN","H3.0FT",
"FE4P16","FE4P25","FE3D20N")</f>
        <v>8FD25</v>
      </c>
      <c r="H4" s="13" t="str">
        <f t="shared" ref="H4:H7" ca="1" si="2">"SN-" &amp; TEXT(TODAY(),"YYYYMM") &amp; "-" &amp; TEXT(RANDBETWEEN(1,99999),"00000")</f>
        <v>SN-202510-50360</v>
      </c>
      <c r="I4" s="13">
        <f t="shared" ref="I4:I7" ca="1" si="3">RANDBETWEEN(10,25)*100</f>
        <v>2500</v>
      </c>
      <c r="J4" s="13" t="str">
        <f t="shared" ref="J4:J7" ca="1" si="4">"KN" &amp; CHAR(RANDBETWEEN(65,70))</f>
        <v>KNB</v>
      </c>
      <c r="K4" s="11">
        <f t="shared" ref="K4:K7" ca="1" si="5">RANDBETWEEN(30,60)*100</f>
        <v>3900</v>
      </c>
      <c r="L4" s="5" t="str">
        <f t="shared" ref="L4:L7" ca="1" si="6">CHOOSE(RANDBETWEEN(1,3),"AC","DC","AC 3Pha")</f>
        <v>DC</v>
      </c>
      <c r="M4" s="16" t="str">
        <f t="shared" ref="M4:M7" ca="1" si="7">CHOOSE(RANDBETWEEN(1,5),"Lithium-ion","Lead–Acid","Diesel","LPG","Gasoline")</f>
        <v>Diesel</v>
      </c>
      <c r="N4" s="13" t="str">
        <f t="shared" ref="N4:N7" ca="1" si="8">CHOOSE(RANDBETWEEN(1,2),"Lithium-ion","Lead–Acid")
 &amp; " | " &amp;
CHOOSE(RANDBETWEEN(1,4),24,36,48,72) &amp; "V"
 &amp; " | " &amp;
CHOOSE(RANDBETWEEN(1,3),240,360,480) &amp; "Ah"
 &amp; " | " &amp;
RANDBETWEEN(200,600) &amp; " kg"</f>
        <v>Lithium-ion | 36V | 360Ah | 358 kg</v>
      </c>
      <c r="O4" s="17" t="str">
        <f t="shared" ref="O4:O7" ca="1" si="9">RANDBETWEEN(1,50) &amp; "A"</f>
        <v>20A</v>
      </c>
      <c r="P4" s="6" t="str">
        <f t="shared" ref="P4:P7" ca="1" si="10">RANDBETWEEN(600,1200) &amp; " x " &amp; RANDBETWEEN(1000,1500) &amp; "mm"</f>
        <v>969 x 1496mm</v>
      </c>
      <c r="Q4" s="5" t="s">
        <v>25</v>
      </c>
      <c r="R4" s="5">
        <f t="shared" ref="R4:R7" ca="1" si="11">CHOOSE(RANDBETWEEN(1,3), 2, 3, 5)</f>
        <v>3</v>
      </c>
      <c r="S4" s="5" t="str">
        <f t="shared" ref="S4:S7" ca="1" si="12">CHOOSE(RANDBETWEEN(1,2),"có","không")</f>
        <v>có</v>
      </c>
      <c r="T4" s="8" t="s">
        <v>34</v>
      </c>
      <c r="U4" s="8" t="str">
        <f t="shared" ref="U4:U7" ca="1" si="13">CHOOSE(RANDBETWEEN(1,2),"Lốp đặc","Lốp hơi") &amp; ", " &amp;
ROUND(RAND()*(5-1)+1,1) &amp; "t, " &amp;
ROUND(RAND()*(6-3)+3,1) &amp; "m, " &amp;
CHOOSE(RANDBETWEEN(1,3),"Điện","Diesel","Gas") &amp; ", " &amp;
CHOOSE(RANDBETWEEN(1,2),"Có","Không") &amp; ", " &amp;
CHOOSE(RANDBETWEEN(1,3),"Mới","Trung bình","Cũ") &amp; ", " &amp;
RANDBETWEEN(1200,2500) &amp; " x " &amp; RANDBETWEEN(600,1500) &amp; "mm, " &amp;
ROUND(RAND()*(20-5)+5,1) &amp; "km/h, " &amp;
ROUND(RAND()*15,1) &amp; "°"</f>
        <v>Lốp đặc, 3.5t, 3.7m, Điện, Không, Trung bình, 2070 x 1369mm, 16.2km/h, 10.4°</v>
      </c>
      <c r="V4" s="8" t="s">
        <v>26</v>
      </c>
      <c r="W4" s="21">
        <f t="shared" ref="W4:W7" ca="1" si="14">RANDBETWEEN(1,5)*10</f>
        <v>10</v>
      </c>
      <c r="X4" s="13">
        <f t="shared" ref="X4:X7" ca="1" si="15">RANDBETWEEN(16,20)*10</f>
        <v>200</v>
      </c>
      <c r="Y4" s="21">
        <f t="shared" ref="Y4:Z7" ca="1" si="16">RANDBETWEEN(6,10)*10</f>
        <v>90</v>
      </c>
      <c r="Z4" s="21">
        <f t="shared" ca="1" si="16"/>
        <v>60</v>
      </c>
      <c r="AA4" s="14" t="str">
        <f t="shared" ref="AA4:AA7" ca="1" si="17">"Đại lý_" &amp; CHOOSE(RANDBETWEEN(1,5),"A","B","C","D","E")</f>
        <v>Đại lý_E</v>
      </c>
      <c r="AB4" s="5">
        <f t="shared" ref="AB4:AB7" ca="1" si="18">RANDBETWEEN(11,15)*10</f>
        <v>150</v>
      </c>
      <c r="AC4" s="5"/>
    </row>
    <row r="5" spans="1:29" s="9" customFormat="1" ht="13.2" customHeight="1" x14ac:dyDescent="0.3">
      <c r="A5" s="8" t="s">
        <v>24</v>
      </c>
      <c r="B5" s="13" t="str">
        <f t="shared" ca="1" si="1"/>
        <v>XE_09439</v>
      </c>
      <c r="C5" s="12">
        <v>45572</v>
      </c>
      <c r="D5" s="7">
        <v>45576</v>
      </c>
      <c r="E5" s="7" t="s">
        <v>32</v>
      </c>
      <c r="F5" s="8" t="str">
        <f t="shared" ca="1" si="0"/>
        <v>PPT_2</v>
      </c>
      <c r="G5" s="13" t="str">
        <f t="shared" ref="G5:G7" ca="1" si="19">CHOOSE(RANDBETWEEN(1,11),
"8FB15","8FD25","7FBEU18",
"FB25-12","FD30T-16",
"J2.5XN","H3.0FT",
"FE4P16","FE4P25","FE3D20N")</f>
        <v>7FBEU18</v>
      </c>
      <c r="H5" s="13" t="str">
        <f t="shared" ca="1" si="2"/>
        <v>SN-202510-58082</v>
      </c>
      <c r="I5" s="13">
        <f t="shared" ca="1" si="3"/>
        <v>2200</v>
      </c>
      <c r="J5" s="13" t="str">
        <f t="shared" ca="1" si="4"/>
        <v>KNF</v>
      </c>
      <c r="K5" s="11">
        <f t="shared" ca="1" si="5"/>
        <v>5400</v>
      </c>
      <c r="L5" s="5" t="str">
        <f t="shared" ca="1" si="6"/>
        <v>AC</v>
      </c>
      <c r="M5" s="16" t="str">
        <f t="shared" ca="1" si="7"/>
        <v>Lead–Acid</v>
      </c>
      <c r="N5" s="13" t="str">
        <f t="shared" ca="1" si="8"/>
        <v>Lithium-ion | 36V | 240Ah | 549 kg</v>
      </c>
      <c r="O5" s="17" t="str">
        <f t="shared" ca="1" si="9"/>
        <v>14A</v>
      </c>
      <c r="P5" s="6" t="str">
        <f t="shared" ca="1" si="10"/>
        <v>746 x 1179mm</v>
      </c>
      <c r="Q5" s="5" t="s">
        <v>25</v>
      </c>
      <c r="R5" s="5">
        <f t="shared" ca="1" si="11"/>
        <v>3</v>
      </c>
      <c r="S5" s="5" t="str">
        <f t="shared" ca="1" si="12"/>
        <v>có</v>
      </c>
      <c r="T5" s="8" t="s">
        <v>34</v>
      </c>
      <c r="U5" s="8" t="str">
        <f t="shared" ca="1" si="13"/>
        <v>Lốp hơi, 1.9t, 3.2m, Gas, Có, Cũ, 1961 x 1353mm, 11.8km/h, 6.8°</v>
      </c>
      <c r="V5" s="8" t="s">
        <v>26</v>
      </c>
      <c r="W5" s="21">
        <f t="shared" ca="1" si="14"/>
        <v>20</v>
      </c>
      <c r="X5" s="13">
        <f t="shared" ca="1" si="15"/>
        <v>170</v>
      </c>
      <c r="Y5" s="21">
        <f t="shared" ca="1" si="16"/>
        <v>60</v>
      </c>
      <c r="Z5" s="21">
        <f t="shared" ca="1" si="16"/>
        <v>90</v>
      </c>
      <c r="AA5" s="14" t="str">
        <f t="shared" ca="1" si="17"/>
        <v>Đại lý_A</v>
      </c>
      <c r="AB5" s="5">
        <f t="shared" ca="1" si="18"/>
        <v>110</v>
      </c>
      <c r="AC5" s="5"/>
    </row>
    <row r="6" spans="1:29" s="9" customFormat="1" ht="13.2" customHeight="1" x14ac:dyDescent="0.3">
      <c r="A6" s="8" t="s">
        <v>24</v>
      </c>
      <c r="B6" s="13" t="str">
        <f ca="1">"XE_"&amp;TEXT(RANDBETWEEN(0,99999),"00000")</f>
        <v>XE_93128</v>
      </c>
      <c r="C6" s="12">
        <v>45573</v>
      </c>
      <c r="D6" s="7">
        <v>45576</v>
      </c>
      <c r="E6" s="7" t="s">
        <v>32</v>
      </c>
      <c r="F6" s="8" t="str">
        <f t="shared" ca="1" si="0"/>
        <v>PPT_3</v>
      </c>
      <c r="G6" s="13" t="str">
        <f t="shared" ca="1" si="19"/>
        <v>H3.0FT</v>
      </c>
      <c r="H6" s="13" t="str">
        <f t="shared" ca="1" si="2"/>
        <v>SN-202510-62801</v>
      </c>
      <c r="I6" s="13">
        <f t="shared" ca="1" si="3"/>
        <v>1600</v>
      </c>
      <c r="J6" s="13" t="str">
        <f t="shared" ca="1" si="4"/>
        <v>KND</v>
      </c>
      <c r="K6" s="11">
        <f t="shared" ca="1" si="5"/>
        <v>6000</v>
      </c>
      <c r="L6" s="5" t="str">
        <f t="shared" ca="1" si="6"/>
        <v>AC</v>
      </c>
      <c r="M6" s="16" t="str">
        <f t="shared" ca="1" si="7"/>
        <v>Lead–Acid</v>
      </c>
      <c r="N6" s="13" t="str">
        <f t="shared" ca="1" si="8"/>
        <v>Lithium-ion | 48V | 240Ah | 574 kg</v>
      </c>
      <c r="O6" s="17" t="str">
        <f t="shared" ca="1" si="9"/>
        <v>8A</v>
      </c>
      <c r="P6" s="6" t="str">
        <f t="shared" ca="1" si="10"/>
        <v>1072 x 1484mm</v>
      </c>
      <c r="Q6" s="5" t="s">
        <v>25</v>
      </c>
      <c r="R6" s="5">
        <f t="shared" ca="1" si="11"/>
        <v>2</v>
      </c>
      <c r="S6" s="5" t="str">
        <f t="shared" ca="1" si="12"/>
        <v>không</v>
      </c>
      <c r="T6" s="8" t="s">
        <v>34</v>
      </c>
      <c r="U6" s="8" t="str">
        <f t="shared" ca="1" si="13"/>
        <v>Lốp hơi, 2.5t, 3.7m, Gas, Có, Mới, 2165 x 1152mm, 7.9km/h, 3.8°</v>
      </c>
      <c r="V6" s="8" t="s">
        <v>26</v>
      </c>
      <c r="W6" s="21">
        <f t="shared" ca="1" si="14"/>
        <v>10</v>
      </c>
      <c r="X6" s="13">
        <f t="shared" ca="1" si="15"/>
        <v>160</v>
      </c>
      <c r="Y6" s="21">
        <f t="shared" ca="1" si="16"/>
        <v>60</v>
      </c>
      <c r="Z6" s="21">
        <f t="shared" ca="1" si="16"/>
        <v>100</v>
      </c>
      <c r="AA6" s="14" t="str">
        <f t="shared" ca="1" si="17"/>
        <v>Đại lý_E</v>
      </c>
      <c r="AB6" s="5">
        <f t="shared" ca="1" si="18"/>
        <v>120</v>
      </c>
      <c r="AC6" s="5"/>
    </row>
    <row r="7" spans="1:29" s="9" customFormat="1" ht="13.2" customHeight="1" x14ac:dyDescent="0.3">
      <c r="A7" s="8" t="s">
        <v>36</v>
      </c>
      <c r="B7" s="13" t="str">
        <f ca="1">"XE_"&amp;TEXT(RANDBETWEEN(0,99999),"00000")</f>
        <v>XE_31056</v>
      </c>
      <c r="C7" s="12">
        <v>45573</v>
      </c>
      <c r="D7" s="7">
        <v>45576</v>
      </c>
      <c r="E7" s="7" t="s">
        <v>32</v>
      </c>
      <c r="F7" s="8" t="str">
        <f t="shared" ca="1" si="0"/>
        <v>PPT_4</v>
      </c>
      <c r="G7" s="13" t="e">
        <f t="shared" ca="1" si="19"/>
        <v>#VALUE!</v>
      </c>
      <c r="H7" s="13" t="str">
        <f t="shared" ca="1" si="2"/>
        <v>SN-202510-83707</v>
      </c>
      <c r="I7" s="13">
        <f t="shared" ca="1" si="3"/>
        <v>2500</v>
      </c>
      <c r="J7" s="13" t="str">
        <f t="shared" ca="1" si="4"/>
        <v>KND</v>
      </c>
      <c r="K7" s="11">
        <f t="shared" ca="1" si="5"/>
        <v>3500</v>
      </c>
      <c r="L7" s="5" t="str">
        <f t="shared" ca="1" si="6"/>
        <v>DC</v>
      </c>
      <c r="M7" s="16" t="str">
        <f t="shared" ca="1" si="7"/>
        <v>Lithium-ion</v>
      </c>
      <c r="N7" s="13" t="str">
        <f t="shared" ca="1" si="8"/>
        <v>Lithium-ion | 72V | 240Ah | 559 kg</v>
      </c>
      <c r="O7" s="17" t="str">
        <f t="shared" ca="1" si="9"/>
        <v>45A</v>
      </c>
      <c r="P7" s="6" t="str">
        <f t="shared" ca="1" si="10"/>
        <v>878 x 1492mm</v>
      </c>
      <c r="Q7" s="5" t="s">
        <v>25</v>
      </c>
      <c r="R7" s="5">
        <f t="shared" ca="1" si="11"/>
        <v>2</v>
      </c>
      <c r="S7" s="5" t="str">
        <f t="shared" ca="1" si="12"/>
        <v>có</v>
      </c>
      <c r="T7" s="8" t="s">
        <v>34</v>
      </c>
      <c r="U7" s="8" t="str">
        <f t="shared" ca="1" si="13"/>
        <v>Lốp hơi, 4.8t, 4.3m, Gas, Không, Mới, 2489 x 877mm, 8.2km/h, 10.3°</v>
      </c>
      <c r="V7" s="8" t="s">
        <v>26</v>
      </c>
      <c r="W7" s="21">
        <f t="shared" ca="1" si="14"/>
        <v>50</v>
      </c>
      <c r="X7" s="13">
        <f t="shared" ca="1" si="15"/>
        <v>200</v>
      </c>
      <c r="Y7" s="21">
        <f t="shared" ca="1" si="16"/>
        <v>80</v>
      </c>
      <c r="Z7" s="21">
        <f t="shared" ca="1" si="16"/>
        <v>60</v>
      </c>
      <c r="AA7" s="14" t="str">
        <f t="shared" ca="1" si="17"/>
        <v>Đại lý_C</v>
      </c>
      <c r="AB7" s="5">
        <f t="shared" ca="1" si="18"/>
        <v>150</v>
      </c>
      <c r="AC7" s="5"/>
    </row>
    <row r="8" spans="1:29" ht="13.5" customHeight="1" x14ac:dyDescent="0.3"/>
    <row r="9" spans="1:29" ht="13.5" customHeight="1" x14ac:dyDescent="0.3"/>
    <row r="10" spans="1:29" ht="13.5" customHeight="1" x14ac:dyDescent="0.3"/>
    <row r="11" spans="1:29" ht="13.5" customHeight="1" x14ac:dyDescent="0.3"/>
    <row r="12" spans="1:29" ht="13.5" customHeight="1" x14ac:dyDescent="0.3"/>
    <row r="13" spans="1:29" ht="13.5" customHeight="1" x14ac:dyDescent="0.3"/>
    <row r="14" spans="1:29" ht="13.5" customHeight="1" x14ac:dyDescent="0.3"/>
    <row r="15" spans="1:29" ht="13.5" customHeight="1" x14ac:dyDescent="0.3"/>
    <row r="16" spans="1:29" ht="13.5" customHeight="1" x14ac:dyDescent="0.3"/>
    <row r="17" ht="13.5" customHeight="1" x14ac:dyDescent="0.3"/>
    <row r="18" ht="13.5" customHeight="1" x14ac:dyDescent="0.3"/>
    <row r="19" ht="13.5" customHeight="1" x14ac:dyDescent="0.3"/>
    <row r="20" ht="13.5" customHeight="1" x14ac:dyDescent="0.3"/>
    <row r="21" ht="13.5" customHeight="1" x14ac:dyDescent="0.3"/>
    <row r="22" ht="13.5" customHeight="1" x14ac:dyDescent="0.3"/>
    <row r="23" ht="13.5" customHeight="1" x14ac:dyDescent="0.3"/>
    <row r="24" ht="13.5" customHeight="1" x14ac:dyDescent="0.3"/>
    <row r="25" ht="13.5" customHeight="1" x14ac:dyDescent="0.3"/>
    <row r="26" ht="13.5" customHeight="1" x14ac:dyDescent="0.3"/>
    <row r="27" ht="13.5" customHeight="1" x14ac:dyDescent="0.3"/>
    <row r="28" ht="13.5" customHeight="1" x14ac:dyDescent="0.3"/>
    <row r="29" ht="13.5" customHeight="1" x14ac:dyDescent="0.3"/>
    <row r="30" ht="13.5" customHeight="1" x14ac:dyDescent="0.3"/>
    <row r="31" ht="13.5" customHeight="1" x14ac:dyDescent="0.3"/>
    <row r="32" ht="13.5" customHeight="1" x14ac:dyDescent="0.3"/>
    <row r="33" ht="13.5" customHeight="1" x14ac:dyDescent="0.3"/>
    <row r="34" ht="13.5" customHeight="1" x14ac:dyDescent="0.3"/>
    <row r="35" ht="13.5" customHeight="1" x14ac:dyDescent="0.3"/>
    <row r="36" ht="13.5" customHeight="1" x14ac:dyDescent="0.3"/>
    <row r="37" ht="13.5" customHeight="1" x14ac:dyDescent="0.3"/>
    <row r="38" ht="13.5" customHeight="1" x14ac:dyDescent="0.3"/>
    <row r="39" ht="13.5" customHeight="1" x14ac:dyDescent="0.3"/>
    <row r="40" ht="13.5" customHeight="1" x14ac:dyDescent="0.3"/>
    <row r="41" ht="13.5" customHeight="1" x14ac:dyDescent="0.3"/>
    <row r="42" ht="13.5" customHeight="1" x14ac:dyDescent="0.3"/>
    <row r="43" ht="13.5" customHeight="1" x14ac:dyDescent="0.3"/>
    <row r="44" ht="13.5" customHeight="1" x14ac:dyDescent="0.3"/>
    <row r="45" ht="13.5" customHeight="1" x14ac:dyDescent="0.3"/>
    <row r="46" ht="13.5" customHeight="1" x14ac:dyDescent="0.3"/>
    <row r="47" ht="13.5" customHeight="1" x14ac:dyDescent="0.3"/>
    <row r="4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  <row r="85" ht="13.5" customHeight="1" x14ac:dyDescent="0.3"/>
    <row r="86" ht="13.5" customHeight="1" x14ac:dyDescent="0.3"/>
    <row r="87" ht="13.5" customHeight="1" x14ac:dyDescent="0.3"/>
    <row r="88" ht="13.5" customHeight="1" x14ac:dyDescent="0.3"/>
    <row r="89" ht="13.5" customHeight="1" x14ac:dyDescent="0.3"/>
    <row r="90" ht="13.5" customHeight="1" x14ac:dyDescent="0.3"/>
    <row r="91" ht="13.5" customHeight="1" x14ac:dyDescent="0.3"/>
    <row r="92" ht="13.5" customHeight="1" x14ac:dyDescent="0.3"/>
    <row r="93" ht="13.5" customHeight="1" x14ac:dyDescent="0.3"/>
    <row r="94" ht="13.5" customHeight="1" x14ac:dyDescent="0.3"/>
    <row r="95" ht="13.5" customHeight="1" x14ac:dyDescent="0.3"/>
    <row r="96" ht="13.5" customHeight="1" x14ac:dyDescent="0.3"/>
    <row r="97" ht="13.5" customHeight="1" x14ac:dyDescent="0.3"/>
    <row r="98" ht="13.5" customHeight="1" x14ac:dyDescent="0.3"/>
    <row r="99" ht="13.5" customHeight="1" x14ac:dyDescent="0.3"/>
    <row r="100" ht="13.5" customHeight="1" x14ac:dyDescent="0.3"/>
    <row r="101" ht="13.5" customHeight="1" x14ac:dyDescent="0.3"/>
    <row r="102" ht="13.5" customHeight="1" x14ac:dyDescent="0.3"/>
    <row r="103" ht="13.5" customHeight="1" x14ac:dyDescent="0.3"/>
    <row r="104" ht="13.5" customHeight="1" x14ac:dyDescent="0.3"/>
    <row r="105" ht="13.5" customHeight="1" x14ac:dyDescent="0.3"/>
    <row r="106" ht="13.5" customHeight="1" x14ac:dyDescent="0.3"/>
    <row r="107" ht="13.5" customHeight="1" x14ac:dyDescent="0.3"/>
    <row r="108" ht="13.5" customHeight="1" x14ac:dyDescent="0.3"/>
    <row r="109" ht="13.5" customHeight="1" x14ac:dyDescent="0.3"/>
    <row r="110" ht="13.5" customHeight="1" x14ac:dyDescent="0.3"/>
    <row r="111" ht="13.5" customHeight="1" x14ac:dyDescent="0.3"/>
    <row r="112" ht="13.5" customHeight="1" x14ac:dyDescent="0.3"/>
    <row r="113" ht="13.5" customHeight="1" x14ac:dyDescent="0.3"/>
    <row r="114" ht="13.5" customHeight="1" x14ac:dyDescent="0.3"/>
    <row r="115" ht="13.5" customHeight="1" x14ac:dyDescent="0.3"/>
    <row r="116" ht="13.5" customHeight="1" x14ac:dyDescent="0.3"/>
    <row r="117" ht="13.5" customHeight="1" x14ac:dyDescent="0.3"/>
    <row r="118" ht="13.5" customHeight="1" x14ac:dyDescent="0.3"/>
    <row r="119" ht="13.5" customHeight="1" x14ac:dyDescent="0.3"/>
    <row r="120" ht="13.5" customHeight="1" x14ac:dyDescent="0.3"/>
    <row r="121" ht="13.5" customHeight="1" x14ac:dyDescent="0.3"/>
    <row r="122" ht="13.5" customHeight="1" x14ac:dyDescent="0.3"/>
    <row r="123" ht="13.5" customHeight="1" x14ac:dyDescent="0.3"/>
    <row r="124" ht="13.5" customHeight="1" x14ac:dyDescent="0.3"/>
    <row r="125" ht="13.5" customHeight="1" x14ac:dyDescent="0.3"/>
    <row r="126" ht="13.5" customHeight="1" x14ac:dyDescent="0.3"/>
    <row r="127" ht="13.5" customHeight="1" x14ac:dyDescent="0.3"/>
    <row r="128" ht="13.5" customHeight="1" x14ac:dyDescent="0.3"/>
    <row r="129" ht="13.5" customHeight="1" x14ac:dyDescent="0.3"/>
    <row r="130" ht="13.5" customHeight="1" x14ac:dyDescent="0.3"/>
    <row r="131" ht="13.5" customHeight="1" x14ac:dyDescent="0.3"/>
    <row r="132" ht="13.5" customHeight="1" x14ac:dyDescent="0.3"/>
    <row r="133" ht="13.5" customHeight="1" x14ac:dyDescent="0.3"/>
    <row r="134" ht="13.5" customHeight="1" x14ac:dyDescent="0.3"/>
    <row r="135" ht="13.5" customHeight="1" x14ac:dyDescent="0.3"/>
    <row r="136" ht="13.5" customHeight="1" x14ac:dyDescent="0.3"/>
    <row r="137" ht="13.5" customHeight="1" x14ac:dyDescent="0.3"/>
    <row r="138" ht="13.5" customHeight="1" x14ac:dyDescent="0.3"/>
    <row r="139" ht="13.5" customHeight="1" x14ac:dyDescent="0.3"/>
    <row r="140" ht="13.5" customHeight="1" x14ac:dyDescent="0.3"/>
    <row r="141" ht="13.5" customHeight="1" x14ac:dyDescent="0.3"/>
    <row r="142" ht="13.5" customHeight="1" x14ac:dyDescent="0.3"/>
    <row r="143" ht="13.5" customHeight="1" x14ac:dyDescent="0.3"/>
    <row r="144" ht="13.5" customHeight="1" x14ac:dyDescent="0.3"/>
    <row r="145" ht="13.5" customHeight="1" x14ac:dyDescent="0.3"/>
    <row r="146" ht="13.5" customHeight="1" x14ac:dyDescent="0.3"/>
    <row r="147" ht="13.5" customHeight="1" x14ac:dyDescent="0.3"/>
    <row r="148" ht="13.5" customHeight="1" x14ac:dyDescent="0.3"/>
    <row r="149" ht="13.5" customHeight="1" x14ac:dyDescent="0.3"/>
    <row r="150" ht="13.5" customHeight="1" x14ac:dyDescent="0.3"/>
    <row r="151" ht="13.5" customHeight="1" x14ac:dyDescent="0.3"/>
    <row r="152" ht="13.5" customHeight="1" x14ac:dyDescent="0.3"/>
    <row r="153" ht="13.5" customHeight="1" x14ac:dyDescent="0.3"/>
    <row r="154" ht="13.5" customHeight="1" x14ac:dyDescent="0.3"/>
    <row r="155" ht="13.5" customHeight="1" x14ac:dyDescent="0.3"/>
    <row r="156" ht="13.5" customHeight="1" x14ac:dyDescent="0.3"/>
    <row r="157" ht="13.5" customHeight="1" x14ac:dyDescent="0.3"/>
    <row r="158" ht="13.5" customHeight="1" x14ac:dyDescent="0.3"/>
    <row r="159" ht="13.5" customHeight="1" x14ac:dyDescent="0.3"/>
    <row r="160" ht="13.5" customHeight="1" x14ac:dyDescent="0.3"/>
    <row r="161" ht="13.5" customHeight="1" x14ac:dyDescent="0.3"/>
    <row r="162" ht="13.5" customHeight="1" x14ac:dyDescent="0.3"/>
    <row r="163" ht="13.5" customHeight="1" x14ac:dyDescent="0.3"/>
    <row r="164" ht="13.5" customHeight="1" x14ac:dyDescent="0.3"/>
    <row r="165" ht="13.5" customHeight="1" x14ac:dyDescent="0.3"/>
    <row r="166" ht="13.5" customHeight="1" x14ac:dyDescent="0.3"/>
    <row r="167" ht="13.5" customHeight="1" x14ac:dyDescent="0.3"/>
    <row r="168" ht="13.5" customHeight="1" x14ac:dyDescent="0.3"/>
    <row r="169" ht="13.5" customHeight="1" x14ac:dyDescent="0.3"/>
    <row r="170" ht="13.5" customHeight="1" x14ac:dyDescent="0.3"/>
    <row r="171" ht="13.5" customHeight="1" x14ac:dyDescent="0.3"/>
    <row r="172" ht="13.5" customHeight="1" x14ac:dyDescent="0.3"/>
    <row r="173" ht="13.5" customHeight="1" x14ac:dyDescent="0.3"/>
    <row r="174" ht="13.5" customHeight="1" x14ac:dyDescent="0.3"/>
    <row r="175" ht="13.5" customHeight="1" x14ac:dyDescent="0.3"/>
    <row r="176" ht="13.5" customHeight="1" x14ac:dyDescent="0.3"/>
    <row r="177" ht="13.5" customHeight="1" x14ac:dyDescent="0.3"/>
    <row r="178" ht="13.5" customHeight="1" x14ac:dyDescent="0.3"/>
    <row r="179" ht="13.5" customHeight="1" x14ac:dyDescent="0.3"/>
    <row r="180" ht="13.5" customHeight="1" x14ac:dyDescent="0.3"/>
    <row r="181" ht="13.5" customHeight="1" x14ac:dyDescent="0.3"/>
    <row r="182" ht="13.5" customHeight="1" x14ac:dyDescent="0.3"/>
    <row r="183" ht="13.5" customHeight="1" x14ac:dyDescent="0.3"/>
    <row r="184" ht="13.5" customHeight="1" x14ac:dyDescent="0.3"/>
    <row r="185" ht="13.5" customHeight="1" x14ac:dyDescent="0.3"/>
    <row r="186" ht="13.5" customHeight="1" x14ac:dyDescent="0.3"/>
    <row r="187" ht="13.5" customHeight="1" x14ac:dyDescent="0.3"/>
    <row r="188" ht="13.5" customHeight="1" x14ac:dyDescent="0.3"/>
    <row r="189" ht="13.5" customHeight="1" x14ac:dyDescent="0.3"/>
    <row r="190" ht="13.5" customHeight="1" x14ac:dyDescent="0.3"/>
    <row r="191" ht="13.5" customHeight="1" x14ac:dyDescent="0.3"/>
    <row r="192" ht="13.5" customHeight="1" x14ac:dyDescent="0.3"/>
    <row r="193" ht="13.5" customHeight="1" x14ac:dyDescent="0.3"/>
    <row r="194" ht="13.5" customHeight="1" x14ac:dyDescent="0.3"/>
    <row r="195" ht="13.5" customHeight="1" x14ac:dyDescent="0.3"/>
    <row r="196" ht="13.5" customHeight="1" x14ac:dyDescent="0.3"/>
    <row r="197" ht="13.5" customHeight="1" x14ac:dyDescent="0.3"/>
    <row r="198" ht="13.5" customHeight="1" x14ac:dyDescent="0.3"/>
    <row r="199" ht="13.5" customHeight="1" x14ac:dyDescent="0.3"/>
    <row r="200" ht="13.5" customHeight="1" x14ac:dyDescent="0.3"/>
    <row r="201" ht="13.5" customHeight="1" x14ac:dyDescent="0.3"/>
    <row r="202" ht="13.5" customHeight="1" x14ac:dyDescent="0.3"/>
    <row r="203" ht="13.5" customHeight="1" x14ac:dyDescent="0.3"/>
    <row r="204" ht="13.5" customHeight="1" x14ac:dyDescent="0.3"/>
    <row r="205" ht="13.5" customHeight="1" x14ac:dyDescent="0.3"/>
    <row r="206" ht="13.5" customHeight="1" x14ac:dyDescent="0.3"/>
    <row r="207" ht="13.5" customHeight="1" x14ac:dyDescent="0.3"/>
    <row r="208" ht="13.5" customHeight="1" x14ac:dyDescent="0.3"/>
    <row r="209" ht="13.5" customHeight="1" x14ac:dyDescent="0.3"/>
    <row r="210" ht="13.5" customHeight="1" x14ac:dyDescent="0.3"/>
    <row r="211" ht="13.5" customHeight="1" x14ac:dyDescent="0.3"/>
    <row r="212" ht="13.5" customHeight="1" x14ac:dyDescent="0.3"/>
    <row r="213" ht="13.5" customHeight="1" x14ac:dyDescent="0.3"/>
    <row r="214" ht="13.5" customHeight="1" x14ac:dyDescent="0.3"/>
    <row r="215" ht="13.5" customHeight="1" x14ac:dyDescent="0.3"/>
    <row r="216" ht="13.5" customHeight="1" x14ac:dyDescent="0.3"/>
    <row r="217" ht="13.5" customHeight="1" x14ac:dyDescent="0.3"/>
    <row r="218" ht="13.5" customHeight="1" x14ac:dyDescent="0.3"/>
    <row r="219" ht="13.5" customHeight="1" x14ac:dyDescent="0.3"/>
    <row r="220" ht="13.5" customHeight="1" x14ac:dyDescent="0.3"/>
    <row r="221" ht="13.5" customHeight="1" x14ac:dyDescent="0.3"/>
    <row r="222" ht="13.5" customHeight="1" x14ac:dyDescent="0.3"/>
    <row r="223" ht="13.5" customHeight="1" x14ac:dyDescent="0.3"/>
    <row r="224" ht="13.5" customHeight="1" x14ac:dyDescent="0.3"/>
    <row r="225" ht="13.5" customHeight="1" x14ac:dyDescent="0.3"/>
    <row r="226" ht="13.5" customHeight="1" x14ac:dyDescent="0.3"/>
    <row r="227" ht="13.5" customHeight="1" x14ac:dyDescent="0.3"/>
    <row r="228" ht="13.5" customHeight="1" x14ac:dyDescent="0.3"/>
    <row r="229" ht="13.5" customHeight="1" x14ac:dyDescent="0.3"/>
    <row r="230" ht="13.5" customHeight="1" x14ac:dyDescent="0.3"/>
    <row r="231" ht="13.5" customHeight="1" x14ac:dyDescent="0.3"/>
    <row r="232" ht="13.5" customHeight="1" x14ac:dyDescent="0.3"/>
    <row r="233" ht="13.5" customHeight="1" x14ac:dyDescent="0.3"/>
    <row r="234" ht="13.5" customHeight="1" x14ac:dyDescent="0.3"/>
    <row r="235" ht="13.5" customHeight="1" x14ac:dyDescent="0.3"/>
    <row r="236" ht="13.5" customHeight="1" x14ac:dyDescent="0.3"/>
    <row r="237" ht="13.5" customHeight="1" x14ac:dyDescent="0.3"/>
    <row r="238" ht="13.5" customHeight="1" x14ac:dyDescent="0.3"/>
    <row r="239" ht="13.5" customHeight="1" x14ac:dyDescent="0.3"/>
    <row r="240" ht="13.5" customHeight="1" x14ac:dyDescent="0.3"/>
    <row r="241" ht="13.5" customHeight="1" x14ac:dyDescent="0.3"/>
    <row r="242" ht="13.5" customHeight="1" x14ac:dyDescent="0.3"/>
    <row r="243" ht="13.5" customHeight="1" x14ac:dyDescent="0.3"/>
    <row r="244" ht="13.5" customHeight="1" x14ac:dyDescent="0.3"/>
    <row r="245" ht="13.5" customHeight="1" x14ac:dyDescent="0.3"/>
    <row r="246" ht="13.5" customHeight="1" x14ac:dyDescent="0.3"/>
    <row r="247" ht="13.5" customHeight="1" x14ac:dyDescent="0.3"/>
    <row r="248" ht="13.5" customHeight="1" x14ac:dyDescent="0.3"/>
    <row r="249" ht="13.5" customHeight="1" x14ac:dyDescent="0.3"/>
    <row r="250" ht="13.5" customHeight="1" x14ac:dyDescent="0.3"/>
    <row r="251" ht="13.5" customHeight="1" x14ac:dyDescent="0.3"/>
    <row r="252" ht="13.5" customHeight="1" x14ac:dyDescent="0.3"/>
    <row r="253" ht="13.5" customHeight="1" x14ac:dyDescent="0.3"/>
    <row r="254" ht="13.5" customHeight="1" x14ac:dyDescent="0.3"/>
    <row r="255" ht="13.5" customHeight="1" x14ac:dyDescent="0.3"/>
    <row r="256" ht="13.5" customHeight="1" x14ac:dyDescent="0.3"/>
    <row r="257" ht="13.5" customHeight="1" x14ac:dyDescent="0.3"/>
    <row r="258" ht="13.5" customHeight="1" x14ac:dyDescent="0.3"/>
    <row r="259" ht="13.5" customHeight="1" x14ac:dyDescent="0.3"/>
    <row r="260" ht="13.5" customHeight="1" x14ac:dyDescent="0.3"/>
    <row r="261" ht="13.5" customHeight="1" x14ac:dyDescent="0.3"/>
    <row r="262" ht="13.5" customHeight="1" x14ac:dyDescent="0.3"/>
    <row r="263" ht="13.5" customHeight="1" x14ac:dyDescent="0.3"/>
    <row r="264" ht="13.5" customHeight="1" x14ac:dyDescent="0.3"/>
    <row r="265" ht="13.5" customHeight="1" x14ac:dyDescent="0.3"/>
    <row r="266" ht="13.5" customHeight="1" x14ac:dyDescent="0.3"/>
    <row r="267" ht="13.5" customHeight="1" x14ac:dyDescent="0.3"/>
    <row r="268" ht="13.5" customHeight="1" x14ac:dyDescent="0.3"/>
    <row r="269" ht="13.5" customHeight="1" x14ac:dyDescent="0.3"/>
    <row r="270" ht="13.5" customHeight="1" x14ac:dyDescent="0.3"/>
    <row r="271" ht="13.5" customHeight="1" x14ac:dyDescent="0.3"/>
    <row r="272" ht="13.5" customHeight="1" x14ac:dyDescent="0.3"/>
    <row r="273" ht="13.5" customHeight="1" x14ac:dyDescent="0.3"/>
    <row r="274" ht="13.5" customHeight="1" x14ac:dyDescent="0.3"/>
    <row r="275" ht="13.5" customHeight="1" x14ac:dyDescent="0.3"/>
    <row r="276" ht="13.5" customHeight="1" x14ac:dyDescent="0.3"/>
    <row r="277" ht="13.5" customHeight="1" x14ac:dyDescent="0.3"/>
    <row r="278" ht="13.5" customHeight="1" x14ac:dyDescent="0.3"/>
    <row r="279" ht="13.5" customHeight="1" x14ac:dyDescent="0.3"/>
    <row r="280" ht="13.5" customHeight="1" x14ac:dyDescent="0.3"/>
    <row r="281" ht="13.5" customHeight="1" x14ac:dyDescent="0.3"/>
    <row r="282" ht="13.5" customHeight="1" x14ac:dyDescent="0.3"/>
    <row r="283" ht="13.5" customHeight="1" x14ac:dyDescent="0.3"/>
    <row r="284" ht="13.5" customHeight="1" x14ac:dyDescent="0.3"/>
    <row r="285" ht="13.5" customHeight="1" x14ac:dyDescent="0.3"/>
    <row r="286" ht="13.5" customHeight="1" x14ac:dyDescent="0.3"/>
    <row r="287" ht="13.5" customHeight="1" x14ac:dyDescent="0.3"/>
    <row r="288" ht="13.5" customHeight="1" x14ac:dyDescent="0.3"/>
    <row r="289" ht="13.5" customHeight="1" x14ac:dyDescent="0.3"/>
    <row r="290" ht="13.5" customHeight="1" x14ac:dyDescent="0.3"/>
    <row r="291" ht="13.5" customHeight="1" x14ac:dyDescent="0.3"/>
    <row r="292" ht="13.5" customHeight="1" x14ac:dyDescent="0.3"/>
    <row r="293" ht="13.5" customHeight="1" x14ac:dyDescent="0.3"/>
    <row r="294" ht="13.5" customHeight="1" x14ac:dyDescent="0.3"/>
    <row r="295" ht="13.5" customHeight="1" x14ac:dyDescent="0.3"/>
    <row r="296" ht="13.5" customHeight="1" x14ac:dyDescent="0.3"/>
    <row r="297" ht="13.5" customHeight="1" x14ac:dyDescent="0.3"/>
    <row r="298" ht="13.5" customHeight="1" x14ac:dyDescent="0.3"/>
    <row r="299" ht="13.5" customHeight="1" x14ac:dyDescent="0.3"/>
    <row r="300" ht="13.5" customHeight="1" x14ac:dyDescent="0.3"/>
    <row r="301" ht="13.5" customHeight="1" x14ac:dyDescent="0.3"/>
    <row r="302" ht="13.5" customHeight="1" x14ac:dyDescent="0.3"/>
    <row r="303" ht="13.5" customHeight="1" x14ac:dyDescent="0.3"/>
    <row r="304" ht="13.5" customHeight="1" x14ac:dyDescent="0.3"/>
    <row r="305" ht="13.5" customHeight="1" x14ac:dyDescent="0.3"/>
    <row r="306" ht="13.5" customHeight="1" x14ac:dyDescent="0.3"/>
    <row r="307" ht="13.5" customHeight="1" x14ac:dyDescent="0.3"/>
    <row r="308" ht="13.5" customHeight="1" x14ac:dyDescent="0.3"/>
    <row r="309" ht="13.5" customHeight="1" x14ac:dyDescent="0.3"/>
    <row r="310" ht="13.5" customHeight="1" x14ac:dyDescent="0.3"/>
    <row r="311" ht="13.5" customHeight="1" x14ac:dyDescent="0.3"/>
    <row r="312" ht="13.5" customHeight="1" x14ac:dyDescent="0.3"/>
    <row r="313" ht="13.5" customHeight="1" x14ac:dyDescent="0.3"/>
    <row r="314" ht="13.5" customHeight="1" x14ac:dyDescent="0.3"/>
    <row r="315" ht="13.5" customHeight="1" x14ac:dyDescent="0.3"/>
    <row r="316" ht="13.5" customHeight="1" x14ac:dyDescent="0.3"/>
    <row r="317" ht="13.5" customHeight="1" x14ac:dyDescent="0.3"/>
    <row r="318" ht="13.5" customHeight="1" x14ac:dyDescent="0.3"/>
    <row r="319" ht="13.5" customHeight="1" x14ac:dyDescent="0.3"/>
    <row r="320" ht="13.5" customHeight="1" x14ac:dyDescent="0.3"/>
    <row r="321" ht="13.5" customHeight="1" x14ac:dyDescent="0.3"/>
    <row r="322" ht="13.5" customHeight="1" x14ac:dyDescent="0.3"/>
    <row r="323" ht="13.5" customHeight="1" x14ac:dyDescent="0.3"/>
    <row r="324" ht="13.5" customHeight="1" x14ac:dyDescent="0.3"/>
    <row r="325" ht="13.5" customHeight="1" x14ac:dyDescent="0.3"/>
    <row r="326" ht="13.5" customHeight="1" x14ac:dyDescent="0.3"/>
    <row r="327" ht="13.5" customHeight="1" x14ac:dyDescent="0.3"/>
    <row r="328" ht="13.5" customHeight="1" x14ac:dyDescent="0.3"/>
    <row r="329" ht="13.5" customHeight="1" x14ac:dyDescent="0.3"/>
    <row r="330" ht="13.5" customHeight="1" x14ac:dyDescent="0.3"/>
    <row r="331" ht="13.5" customHeight="1" x14ac:dyDescent="0.3"/>
    <row r="332" ht="13.5" customHeight="1" x14ac:dyDescent="0.3"/>
    <row r="333" ht="13.5" customHeight="1" x14ac:dyDescent="0.3"/>
    <row r="334" ht="13.5" customHeight="1" x14ac:dyDescent="0.3"/>
    <row r="335" ht="13.5" customHeight="1" x14ac:dyDescent="0.3"/>
    <row r="336" ht="13.5" customHeight="1" x14ac:dyDescent="0.3"/>
    <row r="337" ht="13.5" customHeight="1" x14ac:dyDescent="0.3"/>
    <row r="338" ht="13.5" customHeight="1" x14ac:dyDescent="0.3"/>
    <row r="339" ht="13.5" customHeight="1" x14ac:dyDescent="0.3"/>
    <row r="340" ht="13.5" customHeight="1" x14ac:dyDescent="0.3"/>
    <row r="341" ht="13.5" customHeight="1" x14ac:dyDescent="0.3"/>
    <row r="342" ht="13.5" customHeight="1" x14ac:dyDescent="0.3"/>
    <row r="343" ht="13.5" customHeight="1" x14ac:dyDescent="0.3"/>
    <row r="344" ht="13.5" customHeight="1" x14ac:dyDescent="0.3"/>
    <row r="345" ht="13.5" customHeight="1" x14ac:dyDescent="0.3"/>
    <row r="346" ht="13.5" customHeight="1" x14ac:dyDescent="0.3"/>
    <row r="347" ht="13.5" customHeight="1" x14ac:dyDescent="0.3"/>
    <row r="348" ht="13.5" customHeight="1" x14ac:dyDescent="0.3"/>
    <row r="349" ht="13.5" customHeight="1" x14ac:dyDescent="0.3"/>
    <row r="350" ht="13.5" customHeight="1" x14ac:dyDescent="0.3"/>
    <row r="351" ht="13.5" customHeight="1" x14ac:dyDescent="0.3"/>
    <row r="352" ht="13.5" customHeight="1" x14ac:dyDescent="0.3"/>
    <row r="353" ht="13.5" customHeight="1" x14ac:dyDescent="0.3"/>
    <row r="354" ht="13.5" customHeight="1" x14ac:dyDescent="0.3"/>
    <row r="355" ht="13.5" customHeight="1" x14ac:dyDescent="0.3"/>
    <row r="356" ht="13.5" customHeight="1" x14ac:dyDescent="0.3"/>
    <row r="357" ht="13.5" customHeight="1" x14ac:dyDescent="0.3"/>
    <row r="358" ht="13.5" customHeight="1" x14ac:dyDescent="0.3"/>
    <row r="359" ht="13.5" customHeight="1" x14ac:dyDescent="0.3"/>
    <row r="360" ht="13.5" customHeight="1" x14ac:dyDescent="0.3"/>
    <row r="361" ht="13.5" customHeight="1" x14ac:dyDescent="0.3"/>
    <row r="362" ht="13.5" customHeight="1" x14ac:dyDescent="0.3"/>
    <row r="363" ht="13.5" customHeight="1" x14ac:dyDescent="0.3"/>
    <row r="364" ht="13.5" customHeight="1" x14ac:dyDescent="0.3"/>
    <row r="365" ht="13.5" customHeight="1" x14ac:dyDescent="0.3"/>
    <row r="366" ht="13.5" customHeight="1" x14ac:dyDescent="0.3"/>
    <row r="367" ht="13.5" customHeight="1" x14ac:dyDescent="0.3"/>
    <row r="368" ht="13.5" customHeight="1" x14ac:dyDescent="0.3"/>
    <row r="369" ht="13.5" customHeight="1" x14ac:dyDescent="0.3"/>
    <row r="370" ht="13.5" customHeight="1" x14ac:dyDescent="0.3"/>
    <row r="371" ht="13.5" customHeight="1" x14ac:dyDescent="0.3"/>
    <row r="372" ht="13.5" customHeight="1" x14ac:dyDescent="0.3"/>
    <row r="373" ht="13.5" customHeight="1" x14ac:dyDescent="0.3"/>
    <row r="374" ht="13.5" customHeight="1" x14ac:dyDescent="0.3"/>
    <row r="375" ht="13.5" customHeight="1" x14ac:dyDescent="0.3"/>
    <row r="376" ht="13.5" customHeight="1" x14ac:dyDescent="0.3"/>
    <row r="377" ht="13.5" customHeight="1" x14ac:dyDescent="0.3"/>
    <row r="378" ht="13.5" customHeight="1" x14ac:dyDescent="0.3"/>
    <row r="379" ht="13.5" customHeight="1" x14ac:dyDescent="0.3"/>
    <row r="380" ht="13.5" customHeight="1" x14ac:dyDescent="0.3"/>
    <row r="381" ht="13.5" customHeight="1" x14ac:dyDescent="0.3"/>
    <row r="382" ht="13.5" customHeight="1" x14ac:dyDescent="0.3"/>
    <row r="383" ht="13.5" customHeight="1" x14ac:dyDescent="0.3"/>
    <row r="384" ht="13.5" customHeight="1" x14ac:dyDescent="0.3"/>
    <row r="385" ht="13.5" customHeight="1" x14ac:dyDescent="0.3"/>
    <row r="386" ht="13.5" customHeight="1" x14ac:dyDescent="0.3"/>
    <row r="387" ht="13.5" customHeight="1" x14ac:dyDescent="0.3"/>
    <row r="388" ht="13.5" customHeight="1" x14ac:dyDescent="0.3"/>
    <row r="389" ht="13.5" customHeight="1" x14ac:dyDescent="0.3"/>
    <row r="390" ht="13.5" customHeight="1" x14ac:dyDescent="0.3"/>
    <row r="391" ht="13.5" customHeight="1" x14ac:dyDescent="0.3"/>
    <row r="392" ht="13.5" customHeight="1" x14ac:dyDescent="0.3"/>
    <row r="393" ht="13.5" customHeight="1" x14ac:dyDescent="0.3"/>
    <row r="394" ht="13.5" customHeight="1" x14ac:dyDescent="0.3"/>
    <row r="395" ht="13.5" customHeight="1" x14ac:dyDescent="0.3"/>
    <row r="396" ht="13.5" customHeight="1" x14ac:dyDescent="0.3"/>
    <row r="397" ht="13.5" customHeight="1" x14ac:dyDescent="0.3"/>
    <row r="398" ht="13.5" customHeight="1" x14ac:dyDescent="0.3"/>
    <row r="399" ht="13.5" customHeight="1" x14ac:dyDescent="0.3"/>
    <row r="400" ht="13.5" customHeight="1" x14ac:dyDescent="0.3"/>
    <row r="401" ht="13.5" customHeight="1" x14ac:dyDescent="0.3"/>
    <row r="402" ht="13.5" customHeight="1" x14ac:dyDescent="0.3"/>
    <row r="403" ht="13.5" customHeight="1" x14ac:dyDescent="0.3"/>
    <row r="404" ht="13.5" customHeight="1" x14ac:dyDescent="0.3"/>
    <row r="405" ht="13.5" customHeight="1" x14ac:dyDescent="0.3"/>
    <row r="406" ht="13.5" customHeight="1" x14ac:dyDescent="0.3"/>
    <row r="407" ht="13.5" customHeight="1" x14ac:dyDescent="0.3"/>
    <row r="408" ht="13.5" customHeight="1" x14ac:dyDescent="0.3"/>
    <row r="409" ht="13.5" customHeight="1" x14ac:dyDescent="0.3"/>
    <row r="410" ht="13.5" customHeight="1" x14ac:dyDescent="0.3"/>
    <row r="411" ht="13.5" customHeight="1" x14ac:dyDescent="0.3"/>
    <row r="412" ht="13.5" customHeight="1" x14ac:dyDescent="0.3"/>
    <row r="413" ht="13.5" customHeight="1" x14ac:dyDescent="0.3"/>
    <row r="414" ht="13.5" customHeight="1" x14ac:dyDescent="0.3"/>
    <row r="415" ht="13.5" customHeight="1" x14ac:dyDescent="0.3"/>
    <row r="416" ht="13.5" customHeight="1" x14ac:dyDescent="0.3"/>
    <row r="417" ht="13.5" customHeight="1" x14ac:dyDescent="0.3"/>
    <row r="418" ht="13.5" customHeight="1" x14ac:dyDescent="0.3"/>
    <row r="419" ht="13.5" customHeight="1" x14ac:dyDescent="0.3"/>
    <row r="420" ht="13.5" customHeight="1" x14ac:dyDescent="0.3"/>
    <row r="421" ht="13.5" customHeight="1" x14ac:dyDescent="0.3"/>
    <row r="422" ht="13.5" customHeight="1" x14ac:dyDescent="0.3"/>
    <row r="423" ht="13.5" customHeight="1" x14ac:dyDescent="0.3"/>
    <row r="424" ht="13.5" customHeight="1" x14ac:dyDescent="0.3"/>
    <row r="425" ht="13.5" customHeight="1" x14ac:dyDescent="0.3"/>
    <row r="426" ht="13.5" customHeight="1" x14ac:dyDescent="0.3"/>
    <row r="427" ht="13.5" customHeight="1" x14ac:dyDescent="0.3"/>
    <row r="428" ht="13.5" customHeight="1" x14ac:dyDescent="0.3"/>
    <row r="429" ht="13.5" customHeight="1" x14ac:dyDescent="0.3"/>
    <row r="430" ht="13.5" customHeight="1" x14ac:dyDescent="0.3"/>
    <row r="431" ht="13.5" customHeight="1" x14ac:dyDescent="0.3"/>
    <row r="432" ht="13.5" customHeight="1" x14ac:dyDescent="0.3"/>
    <row r="433" ht="13.5" customHeight="1" x14ac:dyDescent="0.3"/>
    <row r="434" ht="13.5" customHeight="1" x14ac:dyDescent="0.3"/>
    <row r="435" ht="13.5" customHeight="1" x14ac:dyDescent="0.3"/>
    <row r="436" ht="13.5" customHeight="1" x14ac:dyDescent="0.3"/>
    <row r="437" ht="13.5" customHeight="1" x14ac:dyDescent="0.3"/>
    <row r="438" ht="13.5" customHeight="1" x14ac:dyDescent="0.3"/>
    <row r="439" ht="13.5" customHeight="1" x14ac:dyDescent="0.3"/>
    <row r="440" ht="13.5" customHeight="1" x14ac:dyDescent="0.3"/>
    <row r="441" ht="13.5" customHeight="1" x14ac:dyDescent="0.3"/>
    <row r="442" ht="13.5" customHeight="1" x14ac:dyDescent="0.3"/>
    <row r="443" ht="13.5" customHeight="1" x14ac:dyDescent="0.3"/>
    <row r="444" ht="13.5" customHeight="1" x14ac:dyDescent="0.3"/>
    <row r="445" ht="13.5" customHeight="1" x14ac:dyDescent="0.3"/>
    <row r="446" ht="13.5" customHeight="1" x14ac:dyDescent="0.3"/>
    <row r="447" ht="13.5" customHeight="1" x14ac:dyDescent="0.3"/>
    <row r="448" ht="13.5" customHeight="1" x14ac:dyDescent="0.3"/>
    <row r="449" ht="13.5" customHeight="1" x14ac:dyDescent="0.3"/>
    <row r="450" ht="13.5" customHeight="1" x14ac:dyDescent="0.3"/>
    <row r="451" ht="13.5" customHeight="1" x14ac:dyDescent="0.3"/>
    <row r="452" ht="13.5" customHeight="1" x14ac:dyDescent="0.3"/>
    <row r="453" ht="13.5" customHeight="1" x14ac:dyDescent="0.3"/>
    <row r="454" ht="13.5" customHeight="1" x14ac:dyDescent="0.3"/>
    <row r="455" ht="13.5" customHeight="1" x14ac:dyDescent="0.3"/>
    <row r="456" ht="13.5" customHeight="1" x14ac:dyDescent="0.3"/>
    <row r="457" ht="13.5" customHeight="1" x14ac:dyDescent="0.3"/>
    <row r="458" ht="13.5" customHeight="1" x14ac:dyDescent="0.3"/>
    <row r="459" ht="13.5" customHeight="1" x14ac:dyDescent="0.3"/>
    <row r="460" ht="13.5" customHeight="1" x14ac:dyDescent="0.3"/>
    <row r="461" ht="13.5" customHeight="1" x14ac:dyDescent="0.3"/>
    <row r="462" ht="13.5" customHeight="1" x14ac:dyDescent="0.3"/>
    <row r="463" ht="13.5" customHeight="1" x14ac:dyDescent="0.3"/>
    <row r="464" ht="13.5" customHeight="1" x14ac:dyDescent="0.3"/>
    <row r="465" ht="13.5" customHeight="1" x14ac:dyDescent="0.3"/>
    <row r="466" ht="13.5" customHeight="1" x14ac:dyDescent="0.3"/>
    <row r="467" ht="13.5" customHeight="1" x14ac:dyDescent="0.3"/>
    <row r="468" ht="13.5" customHeight="1" x14ac:dyDescent="0.3"/>
    <row r="469" ht="13.5" customHeight="1" x14ac:dyDescent="0.3"/>
    <row r="470" ht="13.5" customHeight="1" x14ac:dyDescent="0.3"/>
    <row r="471" ht="13.5" customHeight="1" x14ac:dyDescent="0.3"/>
    <row r="472" ht="13.5" customHeight="1" x14ac:dyDescent="0.3"/>
    <row r="473" ht="13.5" customHeight="1" x14ac:dyDescent="0.3"/>
    <row r="474" ht="13.5" customHeight="1" x14ac:dyDescent="0.3"/>
    <row r="475" ht="13.5" customHeight="1" x14ac:dyDescent="0.3"/>
    <row r="476" ht="13.5" customHeight="1" x14ac:dyDescent="0.3"/>
    <row r="477" ht="13.5" customHeight="1" x14ac:dyDescent="0.3"/>
    <row r="478" ht="13.5" customHeight="1" x14ac:dyDescent="0.3"/>
    <row r="479" ht="13.5" customHeight="1" x14ac:dyDescent="0.3"/>
    <row r="480" ht="13.5" customHeight="1" x14ac:dyDescent="0.3"/>
    <row r="481" ht="13.5" customHeight="1" x14ac:dyDescent="0.3"/>
    <row r="482" ht="13.5" customHeight="1" x14ac:dyDescent="0.3"/>
    <row r="483" ht="13.5" customHeight="1" x14ac:dyDescent="0.3"/>
    <row r="484" ht="13.5" customHeight="1" x14ac:dyDescent="0.3"/>
    <row r="485" ht="13.5" customHeight="1" x14ac:dyDescent="0.3"/>
    <row r="486" ht="13.5" customHeight="1" x14ac:dyDescent="0.3"/>
    <row r="487" ht="13.5" customHeight="1" x14ac:dyDescent="0.3"/>
    <row r="488" ht="13.5" customHeight="1" x14ac:dyDescent="0.3"/>
    <row r="489" ht="13.5" customHeight="1" x14ac:dyDescent="0.3"/>
    <row r="490" ht="13.5" customHeight="1" x14ac:dyDescent="0.3"/>
    <row r="491" ht="13.5" customHeight="1" x14ac:dyDescent="0.3"/>
    <row r="492" ht="13.5" customHeight="1" x14ac:dyDescent="0.3"/>
    <row r="493" ht="13.5" customHeight="1" x14ac:dyDescent="0.3"/>
    <row r="494" ht="13.5" customHeight="1" x14ac:dyDescent="0.3"/>
    <row r="495" ht="13.5" customHeight="1" x14ac:dyDescent="0.3"/>
    <row r="496" ht="13.5" customHeight="1" x14ac:dyDescent="0.3"/>
    <row r="497" ht="13.5" customHeight="1" x14ac:dyDescent="0.3"/>
    <row r="498" ht="13.5" customHeight="1" x14ac:dyDescent="0.3"/>
    <row r="499" ht="13.5" customHeight="1" x14ac:dyDescent="0.3"/>
    <row r="500" ht="13.5" customHeight="1" x14ac:dyDescent="0.3"/>
    <row r="501" ht="13.5" customHeight="1" x14ac:dyDescent="0.3"/>
    <row r="502" ht="13.5" customHeight="1" x14ac:dyDescent="0.3"/>
    <row r="503" ht="13.5" customHeight="1" x14ac:dyDescent="0.3"/>
    <row r="504" ht="13.5" customHeight="1" x14ac:dyDescent="0.3"/>
    <row r="505" ht="13.5" customHeight="1" x14ac:dyDescent="0.3"/>
    <row r="506" ht="13.5" customHeight="1" x14ac:dyDescent="0.3"/>
    <row r="507" ht="13.5" customHeight="1" x14ac:dyDescent="0.3"/>
    <row r="508" ht="13.5" customHeight="1" x14ac:dyDescent="0.3"/>
  </sheetData>
  <phoneticPr fontId="5" type="noConversion"/>
  <pageMargins left="0.7" right="0.7" top="0.75" bottom="0.75" header="0" footer="0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Trang_tính1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dat</dc:creator>
  <cp:lastModifiedBy>Tuân Minh</cp:lastModifiedBy>
  <dcterms:created xsi:type="dcterms:W3CDTF">2025-07-18T10:34:42Z</dcterms:created>
  <dcterms:modified xsi:type="dcterms:W3CDTF">2025-10-02T11:12:08Z</dcterms:modified>
</cp:coreProperties>
</file>