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ocuments\DACN_NHOM4\"/>
    </mc:Choice>
  </mc:AlternateContent>
  <xr:revisionPtr revIDLastSave="0" documentId="13_ncr:1_{DFD0ADD1-768D-466C-9FF9-9DCFBC062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1" sheetId="1" r:id="rId1"/>
    <sheet name="Sprint 2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0" i="2" l="1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G80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G79" i="2"/>
  <c r="E12" i="2"/>
  <c r="K5" i="3" s="1"/>
  <c r="D12" i="2"/>
  <c r="J5" i="3" s="1"/>
  <c r="E11" i="2"/>
  <c r="I5" i="3" s="1"/>
  <c r="D11" i="2"/>
  <c r="H5" i="3" s="1"/>
  <c r="E10" i="2"/>
  <c r="G5" i="3" s="1"/>
  <c r="D10" i="2"/>
  <c r="F5" i="3" s="1"/>
  <c r="E9" i="2"/>
  <c r="E5" i="3" s="1"/>
  <c r="D9" i="2"/>
  <c r="D5" i="3" s="1"/>
  <c r="E8" i="2"/>
  <c r="C5" i="3" s="1"/>
  <c r="D8" i="2"/>
  <c r="B5" i="3" s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E12" i="1"/>
  <c r="K4" i="3" s="1"/>
  <c r="D12" i="1"/>
  <c r="J4" i="3" s="1"/>
  <c r="E11" i="1"/>
  <c r="I4" i="3" s="1"/>
  <c r="D11" i="1"/>
  <c r="H4" i="3" s="1"/>
  <c r="E10" i="1"/>
  <c r="G4" i="3" s="1"/>
  <c r="D10" i="1"/>
  <c r="F4" i="3" s="1"/>
  <c r="E9" i="1"/>
  <c r="E4" i="3" s="1"/>
  <c r="D9" i="1"/>
  <c r="D4" i="3" s="1"/>
  <c r="E8" i="1"/>
  <c r="D8" i="1"/>
  <c r="D6" i="3" l="1"/>
  <c r="H6" i="3"/>
  <c r="K6" i="3"/>
  <c r="G6" i="3"/>
  <c r="E13" i="1"/>
  <c r="F6" i="3"/>
  <c r="D13" i="1"/>
  <c r="J6" i="3"/>
  <c r="E6" i="3"/>
  <c r="I6" i="3"/>
  <c r="D13" i="2"/>
  <c r="B4" i="3"/>
  <c r="B6" i="3" s="1"/>
  <c r="E13" i="2"/>
  <c r="C4" i="3"/>
  <c r="C6" i="3" s="1"/>
  <c r="F11" i="3" l="1"/>
  <c r="F10" i="3"/>
</calcChain>
</file>

<file path=xl/sharedStrings.xml><?xml version="1.0" encoding="utf-8"?>
<sst xmlns="http://schemas.openxmlformats.org/spreadsheetml/2006/main" count="300" uniqueCount="143">
  <si>
    <t>Project name:</t>
  </si>
  <si>
    <t>Xây dựng website quản lý và đặt phòng khách sạn
sử dụng ASP. NET MVC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</si>
  <si>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</si>
  <si>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</si>
  <si>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</si>
  <si>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</si>
  <si>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</si>
  <si>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</si>
  <si>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</si>
  <si>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</si>
  <si>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</si>
  <si>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</si>
  <si>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</si>
  <si>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</si>
  <si>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</si>
  <si>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</si>
  <si>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Huỳnh Thị Hiền My</t>
  </si>
  <si>
    <t>Nguyễn Hữu Thành</t>
  </si>
  <si>
    <t>Nguyễn Văn Khánh</t>
  </si>
  <si>
    <t>Trần Phước Thảo</t>
  </si>
  <si>
    <t>Nguyễn Tiến Đạt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</si>
  <si>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</si>
  <si>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</si>
  <si>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</si>
  <si>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</si>
  <si>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</si>
  <si>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</si>
  <si>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</si>
  <si>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</si>
  <si>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Khánh</t>
  </si>
  <si>
    <t>Tạo tài liệu kiểm thử cho Sprint</t>
  </si>
  <si>
    <t>My</t>
  </si>
  <si>
    <t>User interface design</t>
  </si>
  <si>
    <t>Giao diện đăng nhập</t>
  </si>
  <si>
    <t>Giao diện đăng ký</t>
  </si>
  <si>
    <t>Giao diện đăng xuất</t>
  </si>
  <si>
    <t>Giao diện trang chủ</t>
  </si>
  <si>
    <t>Giao diện danh sách phòng</t>
  </si>
  <si>
    <t>Giao diện chi tiết phòng</t>
  </si>
  <si>
    <t>Review all user interfaces of sprint 1</t>
  </si>
  <si>
    <t>Design test case</t>
  </si>
  <si>
    <t>Thiết kế trường kiểm thử cho đăng nhập</t>
  </si>
  <si>
    <t>Thiết kế trường kiểm thử cho đăng ký</t>
  </si>
  <si>
    <t>Thiết kế trường kiểm thử tìm kiếm</t>
  </si>
  <si>
    <t>Thiết kế trường kiểm thử cho trang chủ</t>
  </si>
  <si>
    <t>Thiết kế trường kiểm thử cho danh sách phòng</t>
  </si>
  <si>
    <t>Thiết kế trường kiểm thử cho chi tiết phòng</t>
  </si>
  <si>
    <t>Review all test case of sprint 1</t>
  </si>
  <si>
    <t>Coding</t>
  </si>
  <si>
    <t>Thiết kê front-end cho trang chủ</t>
  </si>
  <si>
    <t>Thành</t>
  </si>
  <si>
    <t>Code back-end cho trang chủ</t>
  </si>
  <si>
    <t>Thảo</t>
  </si>
  <si>
    <t>Thiết kê front-end cho đăng ký</t>
  </si>
  <si>
    <t>Code back-end cho đăng ký</t>
  </si>
  <si>
    <t>Thiết kê front-end cho đăng nhập</t>
  </si>
  <si>
    <t>Code back-end cho đăng nhập</t>
  </si>
  <si>
    <t>Thiết kê front-end cho tìm kiếm</t>
  </si>
  <si>
    <t>Code back-end cho tìm kiếm</t>
  </si>
  <si>
    <t>Thiết kê front-end cho danh sách phòng</t>
  </si>
  <si>
    <t>Code back-end cho danh sách phòng</t>
  </si>
  <si>
    <t>Thiết kê front-end cho chi tiết phòng</t>
  </si>
  <si>
    <t>Code back-end cho chi tiết phòng</t>
  </si>
  <si>
    <t xml:space="preserve">Integrate code </t>
  </si>
  <si>
    <t>Testing</t>
  </si>
  <si>
    <t>Kiểm tra đăng nhập</t>
  </si>
  <si>
    <t>Kiểm tra đăng ký</t>
  </si>
  <si>
    <t>Kiểm tra trang chủ</t>
  </si>
  <si>
    <t>Kiểm tra tìm kiếm</t>
  </si>
  <si>
    <t>Kiểm tra danh sách phòng</t>
  </si>
  <si>
    <t>Kiểm tra chi tiết phòng</t>
  </si>
  <si>
    <t>Fix Bug</t>
  </si>
  <si>
    <t>Sửa lỗi đăng nhập</t>
  </si>
  <si>
    <t>Thảo, Thành</t>
  </si>
  <si>
    <t>Sửa lỗi đăng ký</t>
  </si>
  <si>
    <t>Sửa lỗi tìm kiếm</t>
  </si>
  <si>
    <t>Sửa lỗi trang chủ</t>
  </si>
  <si>
    <t>Sửa lỗi danh sách phòng</t>
  </si>
  <si>
    <t>Sửa lỗi chi tiết phòng</t>
  </si>
  <si>
    <t>Re-testing</t>
  </si>
  <si>
    <t>Kiểm tra lại đăng nhập</t>
  </si>
  <si>
    <t>Kiểm tra lại đăng ký</t>
  </si>
  <si>
    <t>Kiểm tra lại tìm kiếm</t>
  </si>
  <si>
    <t>Kiểm tra lại trang chủ</t>
  </si>
  <si>
    <t>Kiểm tra lại danh sách phòng</t>
  </si>
  <si>
    <t>Kiểm tra lại chi tiết phòng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</si>
  <si>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</si>
  <si>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</si>
  <si>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</si>
  <si>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</si>
  <si>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</si>
  <si>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</si>
  <si>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thanh toán</t>
  </si>
  <si>
    <t>Giao diện chat bot</t>
  </si>
  <si>
    <t>Review all user interfaces of sprint 2</t>
  </si>
  <si>
    <t>Thiết kế trường kiểm thử cho thanh toán</t>
  </si>
  <si>
    <t>Thiết kế trường kiểm thử cho chat bot</t>
  </si>
  <si>
    <t>Review all test case of sprint 2</t>
  </si>
  <si>
    <t>Thiết kê front-end cho chat bot</t>
  </si>
  <si>
    <t>Code back-end cho chat bot</t>
  </si>
  <si>
    <t>Thiết kê front-end cho thanh toán</t>
  </si>
  <si>
    <t>Code back-end cho thanh toán</t>
  </si>
  <si>
    <t>Kiểm tra thanh toán</t>
  </si>
  <si>
    <t>Sửa lỗi thanh toán</t>
  </si>
  <si>
    <t>Sửa lỗi chat bot</t>
  </si>
  <si>
    <t>Kiểm tra lại thanh toán</t>
  </si>
  <si>
    <t>Kiểm tra lại chat bot</t>
  </si>
  <si>
    <t>Release Sprint 2</t>
  </si>
  <si>
    <t>Sprint 2 review meeting</t>
  </si>
  <si>
    <t>Sprint 2 retrospective</t>
  </si>
  <si>
    <t>SPRINT BACKLOG REPORT</t>
  </si>
  <si>
    <t>Đạt</t>
  </si>
  <si>
    <t>FINAL TOTAL</t>
  </si>
  <si>
    <t>Xây dựng website quản lý và đặt phòng khách sạn</t>
  </si>
  <si>
    <t>Giao diện quản lý doanh thu</t>
  </si>
  <si>
    <t>Giao diện quản lý phòng</t>
  </si>
  <si>
    <t>Giao diện quản lý tài khoản</t>
  </si>
  <si>
    <t>Giao diện quảng lý đơn hàng</t>
  </si>
  <si>
    <t>Thiết kế trường kiểm thử cho quản lý doanh thu</t>
  </si>
  <si>
    <t>Thiết kế trường kiểm thử cho quản lý phòng</t>
  </si>
  <si>
    <t xml:space="preserve">Thiết kế trường kiểm thử cho tài khoản </t>
  </si>
  <si>
    <t>Thiết kế trường kiểm thử cho quản lý đơn hàng</t>
  </si>
  <si>
    <t>Thiết kê front-end cho quản lý doanh thu</t>
  </si>
  <si>
    <t>Code back-end cho quản lý doanh thu</t>
  </si>
  <si>
    <t>Code back-end cho quản lý phòng</t>
  </si>
  <si>
    <t>Thiết kê front-end cho quản lý phòng</t>
  </si>
  <si>
    <t>Thiết kê front-end cho quản lý tài khoản</t>
  </si>
  <si>
    <t>Code back-end cho quản lý tài khoản</t>
  </si>
  <si>
    <t>Thiết kê front-end cho quản lý đơn hàng</t>
  </si>
  <si>
    <t>Code back-end cho quản lý đơn hàng</t>
  </si>
  <si>
    <t xml:space="preserve">Kiểm tra chat bot </t>
  </si>
  <si>
    <t>Kiểm tra quản lý doanh thu</t>
  </si>
  <si>
    <t>Kiểm tra quản lý phòng</t>
  </si>
  <si>
    <t>Kiểm tra quản lý tài khoản</t>
  </si>
  <si>
    <t>Kiểm tra quản lý đơn hàng</t>
  </si>
  <si>
    <t>Sửa lỗi quảng lý doanh thu</t>
  </si>
  <si>
    <t>Sửa lỗi quản lý phòng</t>
  </si>
  <si>
    <t>Sửa lỗi quảng lý tài khoản</t>
  </si>
  <si>
    <t>Sửa lỗi quản lý đơn hàng</t>
  </si>
  <si>
    <t>Kiểm tra lại quản lý doanh thu</t>
  </si>
  <si>
    <t>Kiểm tra lại quản lý phòng</t>
  </si>
  <si>
    <t>Kiểm tra lại quản lý tài khoản</t>
  </si>
  <si>
    <t>Kiểm tra lại quản lý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</si>
</sst>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0.0"/>
    <numFmt numFmtId="166" formatCode="dd&quot;/&quot;mm"/>
  </numFmts>
  <fonts count="5" x14ac:knownFonts="1">
    <font>
      <sz val="11"/>
      <color theme="1"/>
      <name val="Calibri"/>
      <scheme val="minor"/>
    </font>
    <font>
      <b/>
      <sz val="13"/>
      <color theme="1"/>
      <name val="Times New Roman"/>
      <family val="1"/>
      <charset val="163"/>
    </font>
    <font>
      <sz val="11"/>
      <name val="Calibri"/>
      <family val="2"/>
      <charset val="163"/>
    </font>
    <font>
      <sz val="13"/>
      <color theme="1"/>
      <name val="Times New Roman"/>
      <family val="1"/>
      <charset val="163"/>
    </font>
    <font>
      <sz val="11"/>
      <color theme="1"/>
      <name val="Calibri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1" fillId="7" borderId="3" xfId="0" applyFont="1" applyFill="1" applyBorder="1"/>
    <xf numFmtId="0" fontId="1" fillId="7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0" fontId="3" fillId="0" borderId="11" xfId="0" applyFont="1" applyBorder="1"/>
    <xf numFmtId="0" fontId="3" fillId="2" borderId="11" xfId="0" applyFont="1" applyFill="1" applyBorder="1"/>
    <xf numFmtId="0" fontId="3" fillId="6" borderId="11" xfId="0" applyFont="1" applyFill="1" applyBorder="1"/>
    <xf numFmtId="0" fontId="3" fillId="4" borderId="11" xfId="0" applyFont="1" applyFill="1" applyBorder="1"/>
    <xf numFmtId="165" fontId="3" fillId="0" borderId="11" xfId="0" applyNumberFormat="1" applyFont="1" applyBorder="1"/>
    <xf numFmtId="0" fontId="1" fillId="10" borderId="11" xfId="0" applyFont="1" applyFill="1" applyBorder="1"/>
    <xf numFmtId="166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2" fontId="3" fillId="0" borderId="11" xfId="0" applyNumberFormat="1" applyFont="1" applyBorder="1"/>
    <xf numFmtId="0" fontId="4" fillId="0" borderId="11" xfId="0" applyFont="1" applyBorder="1"/>
    <xf numFmtId="0" fontId="1" fillId="11" borderId="1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2" borderId="8" xfId="0" applyFont="1" applyFill="1" applyBorder="1" applyAlignment="1">
      <alignment horizontal="left" vertical="center"/>
    </xf>
    <xf numFmtId="0" fontId="1" fillId="12" borderId="30" xfId="0" applyFont="1" applyFill="1" applyBorder="1" applyAlignment="1">
      <alignment horizontal="center" vertical="center"/>
    </xf>
    <xf numFmtId="0" fontId="3" fillId="12" borderId="6" xfId="0" applyFont="1" applyFill="1" applyBorder="1"/>
    <xf numFmtId="0" fontId="3" fillId="0" borderId="7" xfId="0" applyFont="1" applyBorder="1"/>
    <xf numFmtId="0" fontId="3" fillId="12" borderId="8" xfId="0" applyFont="1" applyFill="1" applyBorder="1"/>
    <xf numFmtId="0" fontId="3" fillId="0" borderId="9" xfId="0" applyFont="1" applyBorder="1"/>
    <xf numFmtId="0" fontId="1" fillId="0" borderId="3" xfId="0" applyFont="1" applyBorder="1" applyAlignment="1">
      <alignment wrapText="1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7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5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1" fillId="7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12" xfId="0" applyFont="1" applyBorder="1" applyAlignment="1">
      <alignment horizontal="center"/>
    </xf>
    <xf numFmtId="0" fontId="1" fillId="10" borderId="18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2" fillId="0" borderId="26" xfId="0" applyFont="1" applyBorder="1"/>
    <xf numFmtId="0" fontId="1" fillId="11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3" fillId="11" borderId="27" xfId="0" applyFont="1" applyFill="1" applyBorder="1" applyAlignment="1">
      <alignment horizontal="center"/>
    </xf>
    <xf numFmtId="0" fontId="2" fillId="0" borderId="29" xfId="0" applyFont="1" applyBorder="1"/>
    <xf numFmtId="0" fontId="1" fillId="11" borderId="12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371475</xdr:colOff>
      <xdr:row>80</xdr:row>
      <xdr:rowOff>123825</xdr:rowOff>
    </xdr:from>
    <xdr:ext cx="9772650" cy="48577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90825" y="17478375"/>
          <a:ext cx="9772650" cy="4857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82</xdr:row>
      <xdr:rowOff>28575</xdr:rowOff>
    </xdr:from>
    <xdr:ext cx="11191875" cy="4953000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15" workbookViewId="0">
      <selection activeCell="C4" sqref="C4"/>
    </sheetView>
  </sheetViews>
  <sheetFormatPr defaultColWidth="14.42578125" defaultRowHeight="15" customHeight="1" x14ac:dyDescent="0.25"/>
  <cols>
    <col min="1" max="1" width="16" customWidth="1"/>
    <col min="2" max="2" width="20.28515625" customWidth="1"/>
    <col min="3" max="3" width="54.5703125" customWidth="1"/>
    <col min="4" max="5" width="11" customWidth="1"/>
    <col min="6" max="6" width="20.5703125" customWidth="1"/>
    <col min="7" max="9" width="6.140625" customWidth="1"/>
    <col min="10" max="10" width="6" customWidth="1"/>
    <col min="11" max="14" width="6.140625" customWidth="1"/>
    <col min="15" max="15" width="6" customWidth="1"/>
    <col min="16" max="16" width="6.140625" customWidth="1"/>
    <col min="17" max="21" width="6" customWidth="1"/>
    <col min="22" max="24" width="6.140625" customWidth="1"/>
    <col min="25" max="25" width="6" customWidth="1"/>
    <col min="26" max="26" width="6.140625" customWidth="1"/>
    <col min="27" max="27" width="6" customWidth="1"/>
    <col min="28" max="28" width="5.85546875" customWidth="1"/>
    <col min="29" max="29" width="6.140625" customWidth="1"/>
    <col min="30" max="32" width="6" customWidth="1"/>
  </cols>
  <sheetData>
    <row r="1" spans="1:32" ht="16.5" customHeight="1" x14ac:dyDescent="0.25">
      <c r="A1" s="45" t="s">
        <v>0</v>
      </c>
      <c r="B1" s="46"/>
      <c r="C1" s="40" t="s">
        <v>1</v>
      </c>
      <c r="D1" s="1"/>
      <c r="E1" s="2"/>
      <c r="F1" s="3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6.5" customHeight="1" x14ac:dyDescent="0.25">
      <c r="A2" s="45" t="s">
        <v>3</v>
      </c>
      <c r="B2" s="46"/>
      <c r="C2" s="4" t="s">
        <v>4</v>
      </c>
      <c r="D2" s="1"/>
      <c r="E2" s="5"/>
      <c r="F2" s="6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 x14ac:dyDescent="0.25">
      <c r="A3" s="45" t="s">
        <v>6</v>
      </c>
      <c r="B3" s="46"/>
      <c r="C3" s="7">
        <v>45598</v>
      </c>
      <c r="D3" s="1"/>
      <c r="E3" s="8"/>
      <c r="F3" s="6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7.25" customHeight="1" x14ac:dyDescent="0.25">
      <c r="A4" s="45" t="s">
        <v>8</v>
      </c>
      <c r="B4" s="46"/>
      <c r="C4" s="7">
        <v>45621</v>
      </c>
      <c r="D4" s="1"/>
      <c r="E4" s="9"/>
      <c r="F4" s="6" t="s">
        <v>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6.5" customHeight="1" x14ac:dyDescent="0.25">
      <c r="A5" s="1"/>
      <c r="B5" s="1"/>
      <c r="C5" s="1"/>
      <c r="D5" s="1"/>
      <c r="E5" s="10"/>
      <c r="F5" s="11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6.5" customHeight="1" x14ac:dyDescent="0.25">
      <c r="A6" s="1"/>
      <c r="B6" s="57" t="s">
        <v>11</v>
      </c>
      <c r="C6" s="58"/>
      <c r="D6" s="58"/>
      <c r="E6" s="4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6.5" customHeight="1" x14ac:dyDescent="0.25">
      <c r="A7" s="1"/>
      <c r="B7" s="12" t="s">
        <v>12</v>
      </c>
      <c r="C7" s="12" t="s">
        <v>13</v>
      </c>
      <c r="D7" s="12" t="s">
        <v>14</v>
      </c>
      <c r="E7" s="12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customHeight="1" x14ac:dyDescent="0.25">
      <c r="A8" s="1"/>
      <c r="B8" s="13">
        <v>1</v>
      </c>
      <c r="C8" s="14" t="s">
        <v>16</v>
      </c>
      <c r="D8" s="4">
        <f ca="1">SUMIF($E$16:$F$76,"My",$G$16:$G$76)+SUMIF($E$16:$F$76,"All team",$G$16:$G$76)/4</f>
        <v>18.75</v>
      </c>
      <c r="E8" s="4">
        <f ca="1">SUMIF($E$16:$F$76,"My",$H$16:$H$76)+SUMIF($E$16:$F$76,"All team",$H$16:$H$76)/4</f>
        <v>20.5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6.5" customHeight="1" x14ac:dyDescent="0.25">
      <c r="A9" s="1"/>
      <c r="B9" s="13">
        <v>2</v>
      </c>
      <c r="C9" s="14" t="s">
        <v>17</v>
      </c>
      <c r="D9" s="4">
        <f ca="1">SUMIF($E$16:$F$76,"Thành",$G$16:$G$76)+SUMIF($E$16:$F$76,"All team",$G$16:$G$76)/4+SUMIF($E$16:$F$76,"Thảo, Thành",$G$16:$G$76)/2</f>
        <v>36.75</v>
      </c>
      <c r="E9" s="4">
        <f ca="1">SUMIF($E$16:$F$76,"Thành",$H$16:$H$76)+SUMIF($E$16:$F$76,"All team",$H$16:$H$76)/4+SUMIF($E$16:$F$76,"Thảo, Thành",$H$16:$H$76)/2</f>
        <v>38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6.5" customHeight="1" x14ac:dyDescent="0.25">
      <c r="A10" s="1"/>
      <c r="B10" s="13">
        <v>3</v>
      </c>
      <c r="C10" s="14" t="s">
        <v>18</v>
      </c>
      <c r="D10" s="4">
        <f ca="1">SUMIF($E$16:$F$76,"Khánh",$G$16:$G$76)+SUMIF($E$16:$F$76,"All team",$G$16:$G$76)/4</f>
        <v>23.75</v>
      </c>
      <c r="E10" s="4">
        <f ca="1">SUMIF($E$16:$F$76,"Khánh",$H$16:$H$76)+SUMIF($E$16:$F$76,"All team",$H$16:$H$76)/4</f>
        <v>26.5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 x14ac:dyDescent="0.25">
      <c r="A11" s="1"/>
      <c r="B11" s="13">
        <v>4</v>
      </c>
      <c r="C11" s="14" t="s">
        <v>19</v>
      </c>
      <c r="D11" s="4">
        <f ca="1">SUMIF($E$16:$F$76,"Thảo",$G$16:$G$76)+SUMIF($E$16:$F$76,"All team",$G$16:$G$76)/4+SUMIF($E$16:$F$76,"Thảo, Thành",$G$16:$G$76)/2</f>
        <v>35.75</v>
      </c>
      <c r="E11" s="4">
        <f ca="1">SUMIF($E$16:$F$76,"Thảo",$H$16:$H$76)+SUMIF($E$16:$F$76,"All team",$H$16:$H$76)/4+SUMIF($E$16:$F$76,"Thảo, Thành",$H$16:$H$76)/2</f>
        <v>35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6.5" customHeight="1" x14ac:dyDescent="0.25">
      <c r="A12" s="1"/>
      <c r="B12" s="13">
        <v>5</v>
      </c>
      <c r="C12" s="14" t="s">
        <v>20</v>
      </c>
      <c r="D12" s="4">
        <f ca="1">SUMIF($E$16:$F$76,"Đạt",$G$16:$G$76)</f>
        <v>0</v>
      </c>
      <c r="E12" s="4">
        <f ca="1">SUMIF($E$16:$F$76,"Đạt",$H$16:$H$76)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6.5" customHeight="1" x14ac:dyDescent="0.25">
      <c r="A13" s="1"/>
      <c r="B13" s="57" t="s">
        <v>21</v>
      </c>
      <c r="C13" s="46"/>
      <c r="D13" s="15">
        <f t="shared" ref="D13:E13" ca="1" si="0">SUM(D8:D12)</f>
        <v>115</v>
      </c>
      <c r="E13" s="15">
        <f t="shared" ca="1" si="0"/>
        <v>120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62.25" customHeight="1" x14ac:dyDescent="0.25">
      <c r="A15" s="16" t="s">
        <v>22</v>
      </c>
      <c r="B15" s="16" t="s">
        <v>23</v>
      </c>
      <c r="C15" s="59" t="s">
        <v>24</v>
      </c>
      <c r="D15" s="42"/>
      <c r="E15" s="59" t="s">
        <v>25</v>
      </c>
      <c r="F15" s="42"/>
      <c r="G15" s="17" t="s">
        <v>14</v>
      </c>
      <c r="H15" s="17" t="s">
        <v>15</v>
      </c>
      <c r="I15" s="18">
        <v>45598</v>
      </c>
      <c r="J15" s="18">
        <v>45599</v>
      </c>
      <c r="K15" s="18">
        <v>45600</v>
      </c>
      <c r="L15" s="18">
        <v>45601</v>
      </c>
      <c r="M15" s="18">
        <v>45602</v>
      </c>
      <c r="N15" s="18">
        <v>45603</v>
      </c>
      <c r="O15" s="18">
        <v>45604</v>
      </c>
      <c r="P15" s="18">
        <v>45605</v>
      </c>
      <c r="Q15" s="18">
        <v>45606</v>
      </c>
      <c r="R15" s="18">
        <v>45607</v>
      </c>
      <c r="S15" s="18">
        <v>45608</v>
      </c>
      <c r="T15" s="18">
        <v>45609</v>
      </c>
      <c r="U15" s="18">
        <v>45610</v>
      </c>
      <c r="V15" s="18">
        <v>45611</v>
      </c>
      <c r="W15" s="18">
        <v>45612</v>
      </c>
      <c r="X15" s="18">
        <v>45613</v>
      </c>
      <c r="Y15" s="18">
        <v>45614</v>
      </c>
      <c r="Z15" s="18">
        <v>45615</v>
      </c>
      <c r="AA15" s="18">
        <v>45616</v>
      </c>
      <c r="AB15" s="18">
        <v>45617</v>
      </c>
      <c r="AC15" s="18">
        <v>45618</v>
      </c>
      <c r="AD15" s="18">
        <v>45619</v>
      </c>
      <c r="AE15" s="18">
        <v>45620</v>
      </c>
      <c r="AF15" s="18">
        <v>45621</v>
      </c>
    </row>
    <row r="16" spans="1:32" ht="16.5" customHeight="1" x14ac:dyDescent="0.25">
      <c r="A16" s="47" t="s">
        <v>4</v>
      </c>
      <c r="B16" s="43" t="s">
        <v>26</v>
      </c>
      <c r="C16" s="56"/>
      <c r="D16" s="42"/>
      <c r="E16" s="41" t="s">
        <v>27</v>
      </c>
      <c r="F16" s="42"/>
      <c r="G16" s="19">
        <v>10</v>
      </c>
      <c r="H16" s="19">
        <v>10</v>
      </c>
      <c r="I16" s="19">
        <v>10</v>
      </c>
      <c r="J16" s="20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</row>
    <row r="17" spans="1:32" ht="16.5" customHeight="1" x14ac:dyDescent="0.25">
      <c r="A17" s="48"/>
      <c r="B17" s="43" t="s">
        <v>28</v>
      </c>
      <c r="C17" s="56"/>
      <c r="D17" s="42"/>
      <c r="E17" s="41" t="s">
        <v>29</v>
      </c>
      <c r="F17" s="42"/>
      <c r="G17" s="19">
        <v>2</v>
      </c>
      <c r="H17" s="19">
        <v>4</v>
      </c>
      <c r="I17" s="19">
        <v>4</v>
      </c>
      <c r="J17" s="19">
        <v>2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</row>
    <row r="18" spans="1:32" ht="16.5" customHeight="1" x14ac:dyDescent="0.25">
      <c r="A18" s="48"/>
      <c r="B18" s="41"/>
      <c r="C18" s="56"/>
      <c r="D18" s="42"/>
      <c r="E18" s="41"/>
      <c r="F18" s="42"/>
      <c r="G18" s="19"/>
      <c r="H18" s="19"/>
      <c r="I18" s="19"/>
      <c r="J18" s="19"/>
      <c r="K18" s="21">
        <v>2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6.5" customHeight="1" x14ac:dyDescent="0.25">
      <c r="A19" s="48"/>
      <c r="B19" s="43" t="s">
        <v>30</v>
      </c>
      <c r="C19" s="56"/>
      <c r="D19" s="42"/>
      <c r="E19" s="41" t="s">
        <v>29</v>
      </c>
      <c r="F19" s="42"/>
      <c r="G19" s="19">
        <v>2</v>
      </c>
      <c r="H19" s="19">
        <v>2</v>
      </c>
      <c r="I19" s="19">
        <v>2</v>
      </c>
      <c r="J19" s="19">
        <v>2</v>
      </c>
      <c r="K19" s="19">
        <v>2</v>
      </c>
      <c r="L19" s="20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ht="16.5" customHeight="1" x14ac:dyDescent="0.25">
      <c r="A20" s="48"/>
      <c r="B20" s="47" t="s">
        <v>32</v>
      </c>
      <c r="C20" s="43" t="s">
        <v>33</v>
      </c>
      <c r="D20" s="42"/>
      <c r="E20" s="41" t="s">
        <v>29</v>
      </c>
      <c r="F20" s="42"/>
      <c r="G20" s="19">
        <v>0.5</v>
      </c>
      <c r="H20" s="19">
        <v>0.5</v>
      </c>
      <c r="I20" s="19">
        <v>0.5</v>
      </c>
      <c r="J20" s="19">
        <v>0.5</v>
      </c>
      <c r="K20" s="19">
        <v>0.5</v>
      </c>
      <c r="L20" s="19">
        <v>0.5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</row>
    <row r="21" spans="1:32" ht="16.5" customHeight="1" x14ac:dyDescent="0.25">
      <c r="A21" s="48"/>
      <c r="B21" s="48"/>
      <c r="C21" s="43" t="s">
        <v>34</v>
      </c>
      <c r="D21" s="42"/>
      <c r="E21" s="41" t="s">
        <v>29</v>
      </c>
      <c r="F21" s="42"/>
      <c r="G21" s="19">
        <v>0.5</v>
      </c>
      <c r="H21" s="19">
        <v>0.5</v>
      </c>
      <c r="I21" s="19">
        <v>0.5</v>
      </c>
      <c r="J21" s="19">
        <v>0.5</v>
      </c>
      <c r="K21" s="19">
        <v>0.5</v>
      </c>
      <c r="L21" s="19">
        <v>0.5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</row>
    <row r="22" spans="1:32" ht="16.5" customHeight="1" x14ac:dyDescent="0.25">
      <c r="A22" s="48"/>
      <c r="B22" s="48"/>
      <c r="C22" s="43" t="s">
        <v>35</v>
      </c>
      <c r="D22" s="42"/>
      <c r="E22" s="41" t="s">
        <v>29</v>
      </c>
      <c r="F22" s="42"/>
      <c r="G22" s="19">
        <v>0.5</v>
      </c>
      <c r="H22" s="19">
        <v>0.5</v>
      </c>
      <c r="I22" s="19">
        <v>0.5</v>
      </c>
      <c r="J22" s="19">
        <v>0.5</v>
      </c>
      <c r="K22" s="19">
        <v>0.5</v>
      </c>
      <c r="L22" s="19">
        <v>0.5</v>
      </c>
      <c r="M22" s="20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</row>
    <row r="23" spans="1:32" ht="16.5" customHeight="1" x14ac:dyDescent="0.25">
      <c r="A23" s="48"/>
      <c r="B23" s="48"/>
      <c r="C23" s="43" t="s">
        <v>36</v>
      </c>
      <c r="D23" s="42"/>
      <c r="E23" s="41" t="s">
        <v>31</v>
      </c>
      <c r="F23" s="42"/>
      <c r="G23" s="19">
        <v>0.5</v>
      </c>
      <c r="H23" s="19">
        <v>0.5</v>
      </c>
      <c r="I23" s="19">
        <v>0.5</v>
      </c>
      <c r="J23" s="19">
        <v>0.5</v>
      </c>
      <c r="K23" s="19">
        <v>0.5</v>
      </c>
      <c r="L23" s="19">
        <v>0.5</v>
      </c>
      <c r="M23" s="20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ht="16.5" customHeight="1" x14ac:dyDescent="0.25">
      <c r="A24" s="48"/>
      <c r="B24" s="48"/>
      <c r="C24" s="43" t="s">
        <v>37</v>
      </c>
      <c r="D24" s="42"/>
      <c r="E24" s="41" t="s">
        <v>31</v>
      </c>
      <c r="F24" s="42"/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20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</row>
    <row r="25" spans="1:32" ht="16.5" customHeight="1" x14ac:dyDescent="0.25">
      <c r="A25" s="48"/>
      <c r="B25" s="48"/>
      <c r="C25" s="43" t="s">
        <v>38</v>
      </c>
      <c r="D25" s="42"/>
      <c r="E25" s="41" t="s">
        <v>31</v>
      </c>
      <c r="F25" s="42"/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20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2" ht="16.5" customHeight="1" x14ac:dyDescent="0.25">
      <c r="A26" s="48"/>
      <c r="B26" s="48"/>
      <c r="C26" s="43" t="s">
        <v>39</v>
      </c>
      <c r="D26" s="42"/>
      <c r="E26" s="41" t="s">
        <v>27</v>
      </c>
      <c r="F26" s="42"/>
      <c r="G26" s="19">
        <v>6</v>
      </c>
      <c r="H26" s="19">
        <v>10</v>
      </c>
      <c r="I26" s="19">
        <v>10</v>
      </c>
      <c r="J26" s="19">
        <v>10</v>
      </c>
      <c r="K26" s="19">
        <v>10</v>
      </c>
      <c r="L26" s="19">
        <v>10</v>
      </c>
      <c r="M26" s="19">
        <v>10</v>
      </c>
      <c r="N26" s="19">
        <v>6</v>
      </c>
      <c r="O26" s="20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</row>
    <row r="27" spans="1:32" ht="16.5" customHeight="1" x14ac:dyDescent="0.25">
      <c r="A27" s="48"/>
      <c r="B27" s="49"/>
      <c r="C27" s="43"/>
      <c r="D27" s="42"/>
      <c r="E27" s="41"/>
      <c r="F27" s="42"/>
      <c r="G27" s="19"/>
      <c r="H27" s="19"/>
      <c r="I27" s="19"/>
      <c r="J27" s="19"/>
      <c r="K27" s="19"/>
      <c r="L27" s="19"/>
      <c r="M27" s="19"/>
      <c r="N27" s="19"/>
      <c r="O27" s="21">
        <v>4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6.5" customHeight="1" x14ac:dyDescent="0.25">
      <c r="A28" s="48"/>
      <c r="B28" s="47" t="s">
        <v>40</v>
      </c>
      <c r="C28" s="43" t="s">
        <v>41</v>
      </c>
      <c r="D28" s="42"/>
      <c r="E28" s="41" t="s">
        <v>50</v>
      </c>
      <c r="F28" s="42"/>
      <c r="G28" s="19">
        <v>0.5</v>
      </c>
      <c r="H28" s="19">
        <v>0.5</v>
      </c>
      <c r="I28" s="19">
        <v>0.5</v>
      </c>
      <c r="J28" s="19">
        <v>0.5</v>
      </c>
      <c r="K28" s="19">
        <v>0.5</v>
      </c>
      <c r="L28" s="19">
        <v>0.5</v>
      </c>
      <c r="M28" s="19">
        <v>0.5</v>
      </c>
      <c r="N28" s="19">
        <v>0.5</v>
      </c>
      <c r="O28" s="19">
        <v>0.5</v>
      </c>
      <c r="P28" s="20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</row>
    <row r="29" spans="1:32" ht="16.5" customHeight="1" x14ac:dyDescent="0.25">
      <c r="A29" s="48"/>
      <c r="B29" s="48"/>
      <c r="C29" s="43" t="s">
        <v>42</v>
      </c>
      <c r="D29" s="42"/>
      <c r="E29" s="41" t="s">
        <v>50</v>
      </c>
      <c r="F29" s="42"/>
      <c r="G29" s="19">
        <v>0.5</v>
      </c>
      <c r="H29" s="19">
        <v>0.5</v>
      </c>
      <c r="I29" s="19">
        <v>0.5</v>
      </c>
      <c r="J29" s="19">
        <v>0.5</v>
      </c>
      <c r="K29" s="19">
        <v>0.5</v>
      </c>
      <c r="L29" s="19">
        <v>0.5</v>
      </c>
      <c r="M29" s="19">
        <v>0.5</v>
      </c>
      <c r="N29" s="19">
        <v>0.5</v>
      </c>
      <c r="O29" s="19">
        <v>0.5</v>
      </c>
      <c r="P29" s="20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</row>
    <row r="30" spans="1:32" ht="16.5" customHeight="1" x14ac:dyDescent="0.25">
      <c r="A30" s="48"/>
      <c r="B30" s="48"/>
      <c r="C30" s="43" t="s">
        <v>43</v>
      </c>
      <c r="D30" s="42"/>
      <c r="E30" s="41" t="s">
        <v>31</v>
      </c>
      <c r="F30" s="42"/>
      <c r="G30" s="19">
        <v>0.5</v>
      </c>
      <c r="H30" s="19">
        <v>0.5</v>
      </c>
      <c r="I30" s="19">
        <v>0.5</v>
      </c>
      <c r="J30" s="19">
        <v>0.5</v>
      </c>
      <c r="K30" s="19">
        <v>0.5</v>
      </c>
      <c r="L30" s="19">
        <v>0.5</v>
      </c>
      <c r="M30" s="19">
        <v>0.5</v>
      </c>
      <c r="N30" s="19">
        <v>0.5</v>
      </c>
      <c r="O30" s="19">
        <v>0.5</v>
      </c>
      <c r="P30" s="20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</row>
    <row r="31" spans="1:32" ht="16.5" customHeight="1" x14ac:dyDescent="0.25">
      <c r="A31" s="48"/>
      <c r="B31" s="48"/>
      <c r="C31" s="43" t="s">
        <v>44</v>
      </c>
      <c r="D31" s="42"/>
      <c r="E31" s="41" t="s">
        <v>31</v>
      </c>
      <c r="F31" s="42"/>
      <c r="G31" s="19">
        <v>0.5</v>
      </c>
      <c r="H31" s="19">
        <v>0.5</v>
      </c>
      <c r="I31" s="19">
        <v>0.5</v>
      </c>
      <c r="J31" s="19">
        <v>0.5</v>
      </c>
      <c r="K31" s="19">
        <v>0.5</v>
      </c>
      <c r="L31" s="19">
        <v>0.5</v>
      </c>
      <c r="M31" s="19">
        <v>0.5</v>
      </c>
      <c r="N31" s="19">
        <v>0.5</v>
      </c>
      <c r="O31" s="19">
        <v>0.5</v>
      </c>
      <c r="P31" s="20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</row>
    <row r="32" spans="1:32" ht="16.5" customHeight="1" x14ac:dyDescent="0.25">
      <c r="A32" s="48"/>
      <c r="B32" s="48"/>
      <c r="C32" s="43" t="s">
        <v>45</v>
      </c>
      <c r="D32" s="42"/>
      <c r="E32" s="41" t="s">
        <v>29</v>
      </c>
      <c r="F32" s="42"/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20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</row>
    <row r="33" spans="1:32" ht="16.5" customHeight="1" x14ac:dyDescent="0.25">
      <c r="A33" s="48"/>
      <c r="B33" s="48"/>
      <c r="C33" s="43" t="s">
        <v>46</v>
      </c>
      <c r="D33" s="42"/>
      <c r="E33" s="41" t="s">
        <v>29</v>
      </c>
      <c r="F33" s="42"/>
      <c r="G33" s="19">
        <v>2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>
        <v>1</v>
      </c>
      <c r="O33" s="19">
        <v>1</v>
      </c>
      <c r="P33" s="19">
        <v>1</v>
      </c>
      <c r="Q33" s="20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</row>
    <row r="34" spans="1:32" ht="16.5" customHeight="1" x14ac:dyDescent="0.25">
      <c r="A34" s="48"/>
      <c r="B34" s="48"/>
      <c r="C34" s="43"/>
      <c r="D34" s="42"/>
      <c r="E34" s="41"/>
      <c r="F34" s="42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2">
        <v>1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6.5" customHeight="1" x14ac:dyDescent="0.25">
      <c r="A35" s="48"/>
      <c r="B35" s="48"/>
      <c r="C35" s="43" t="s">
        <v>47</v>
      </c>
      <c r="D35" s="42"/>
      <c r="E35" s="41" t="s">
        <v>27</v>
      </c>
      <c r="F35" s="42"/>
      <c r="G35" s="19">
        <v>8</v>
      </c>
      <c r="H35" s="19">
        <v>10</v>
      </c>
      <c r="I35" s="19">
        <v>10</v>
      </c>
      <c r="J35" s="19">
        <v>10</v>
      </c>
      <c r="K35" s="19">
        <v>10</v>
      </c>
      <c r="L35" s="19">
        <v>10</v>
      </c>
      <c r="M35" s="19">
        <v>10</v>
      </c>
      <c r="N35" s="19">
        <v>10</v>
      </c>
      <c r="O35" s="19">
        <v>10</v>
      </c>
      <c r="P35" s="19">
        <v>10</v>
      </c>
      <c r="Q35" s="19">
        <v>8</v>
      </c>
      <c r="R35" s="20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6.5" customHeight="1" x14ac:dyDescent="0.25">
      <c r="A36" s="48"/>
      <c r="B36" s="49"/>
      <c r="C36" s="43"/>
      <c r="D36" s="42"/>
      <c r="E36" s="41"/>
      <c r="F36" s="42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1">
        <v>2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6.5" customHeight="1" x14ac:dyDescent="0.25">
      <c r="A37" s="48"/>
      <c r="B37" s="47" t="s">
        <v>48</v>
      </c>
      <c r="C37" s="43" t="s">
        <v>49</v>
      </c>
      <c r="D37" s="42"/>
      <c r="E37" s="41" t="s">
        <v>50</v>
      </c>
      <c r="F37" s="42"/>
      <c r="G37" s="19">
        <v>2</v>
      </c>
      <c r="H37" s="19">
        <v>2</v>
      </c>
      <c r="I37" s="19">
        <v>2</v>
      </c>
      <c r="J37" s="19"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19">
        <v>2</v>
      </c>
      <c r="Q37" s="19">
        <v>2</v>
      </c>
      <c r="R37" s="19">
        <v>2</v>
      </c>
      <c r="S37" s="20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</row>
    <row r="38" spans="1:32" ht="16.5" customHeight="1" x14ac:dyDescent="0.25">
      <c r="A38" s="48"/>
      <c r="B38" s="48"/>
      <c r="C38" s="43" t="s">
        <v>51</v>
      </c>
      <c r="D38" s="42"/>
      <c r="E38" s="41" t="s">
        <v>52</v>
      </c>
      <c r="F38" s="42"/>
      <c r="G38" s="19">
        <v>2</v>
      </c>
      <c r="H38" s="19">
        <v>2</v>
      </c>
      <c r="I38" s="19">
        <v>2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2</v>
      </c>
      <c r="Q38" s="19">
        <v>2</v>
      </c>
      <c r="R38" s="19">
        <v>2</v>
      </c>
      <c r="S38" s="20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</row>
    <row r="39" spans="1:32" ht="16.5" customHeight="1" x14ac:dyDescent="0.25">
      <c r="A39" s="48"/>
      <c r="B39" s="48"/>
      <c r="C39" s="43" t="s">
        <v>53</v>
      </c>
      <c r="D39" s="42"/>
      <c r="E39" s="41" t="s">
        <v>50</v>
      </c>
      <c r="F39" s="42"/>
      <c r="G39" s="19">
        <v>3</v>
      </c>
      <c r="H39" s="19">
        <v>2</v>
      </c>
      <c r="I39" s="19"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19">
        <v>2</v>
      </c>
      <c r="Q39" s="19">
        <v>2</v>
      </c>
      <c r="R39" s="19">
        <v>2</v>
      </c>
      <c r="S39" s="19">
        <v>2</v>
      </c>
      <c r="T39" s="20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</row>
    <row r="40" spans="1:32" ht="16.5" customHeight="1" x14ac:dyDescent="0.25">
      <c r="A40" s="48"/>
      <c r="B40" s="48"/>
      <c r="C40" s="43"/>
      <c r="D40" s="42"/>
      <c r="E40" s="41"/>
      <c r="F40" s="42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2">
        <v>1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6.5" customHeight="1" x14ac:dyDescent="0.25">
      <c r="A41" s="48"/>
      <c r="B41" s="48"/>
      <c r="C41" s="43" t="s">
        <v>54</v>
      </c>
      <c r="D41" s="42"/>
      <c r="E41" s="41" t="s">
        <v>52</v>
      </c>
      <c r="F41" s="42"/>
      <c r="G41" s="19">
        <v>3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19">
        <v>2</v>
      </c>
      <c r="R41" s="19">
        <v>2</v>
      </c>
      <c r="S41" s="19">
        <v>2</v>
      </c>
      <c r="T41" s="20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6.5" customHeight="1" x14ac:dyDescent="0.25">
      <c r="A42" s="48"/>
      <c r="B42" s="48"/>
      <c r="C42" s="43"/>
      <c r="D42" s="42"/>
      <c r="E42" s="41"/>
      <c r="F42" s="42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2">
        <v>1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6.5" customHeight="1" x14ac:dyDescent="0.25">
      <c r="A43" s="48"/>
      <c r="B43" s="48"/>
      <c r="C43" s="43" t="s">
        <v>55</v>
      </c>
      <c r="D43" s="42"/>
      <c r="E43" s="41" t="s">
        <v>50</v>
      </c>
      <c r="F43" s="42"/>
      <c r="G43" s="19">
        <v>1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1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6.5" customHeight="1" x14ac:dyDescent="0.25">
      <c r="A44" s="48"/>
      <c r="B44" s="48"/>
      <c r="C44" s="43"/>
      <c r="D44" s="42"/>
      <c r="E44" s="41"/>
      <c r="F44" s="42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1">
        <v>1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6.5" customHeight="1" x14ac:dyDescent="0.25">
      <c r="A45" s="48"/>
      <c r="B45" s="48"/>
      <c r="C45" s="43" t="s">
        <v>56</v>
      </c>
      <c r="D45" s="42"/>
      <c r="E45" s="41" t="s">
        <v>52</v>
      </c>
      <c r="F45" s="42"/>
      <c r="G45" s="19">
        <v>3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19">
        <v>2</v>
      </c>
      <c r="T45" s="19">
        <v>2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</row>
    <row r="46" spans="1:32" ht="16.5" customHeight="1" x14ac:dyDescent="0.25">
      <c r="A46" s="48"/>
      <c r="B46" s="48"/>
      <c r="C46" s="43"/>
      <c r="D46" s="42"/>
      <c r="E46" s="41"/>
      <c r="F46" s="42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2">
        <v>1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6.5" customHeight="1" x14ac:dyDescent="0.25">
      <c r="A47" s="48"/>
      <c r="B47" s="48"/>
      <c r="C47" s="43" t="s">
        <v>57</v>
      </c>
      <c r="D47" s="42"/>
      <c r="E47" s="41" t="s">
        <v>50</v>
      </c>
      <c r="F47" s="42"/>
      <c r="G47" s="19">
        <v>2</v>
      </c>
      <c r="H47" s="19">
        <v>2</v>
      </c>
      <c r="I47" s="19">
        <v>2</v>
      </c>
      <c r="J47" s="19">
        <v>2</v>
      </c>
      <c r="K47" s="19">
        <v>2</v>
      </c>
      <c r="L47" s="19">
        <v>2</v>
      </c>
      <c r="M47" s="19">
        <v>2</v>
      </c>
      <c r="N47" s="19">
        <v>2</v>
      </c>
      <c r="O47" s="19">
        <v>2</v>
      </c>
      <c r="P47" s="19">
        <v>2</v>
      </c>
      <c r="Q47" s="19">
        <v>2</v>
      </c>
      <c r="R47" s="19">
        <v>2</v>
      </c>
      <c r="S47" s="19">
        <v>2</v>
      </c>
      <c r="T47" s="19">
        <v>2</v>
      </c>
      <c r="U47" s="19">
        <v>2</v>
      </c>
      <c r="V47" s="20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6.5" customHeight="1" x14ac:dyDescent="0.25">
      <c r="A48" s="48"/>
      <c r="B48" s="48"/>
      <c r="C48" s="43" t="s">
        <v>58</v>
      </c>
      <c r="D48" s="42"/>
      <c r="E48" s="41" t="s">
        <v>52</v>
      </c>
      <c r="F48" s="42"/>
      <c r="G48" s="19">
        <v>2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R48" s="19">
        <v>2</v>
      </c>
      <c r="S48" s="19">
        <v>2</v>
      </c>
      <c r="T48" s="19">
        <v>2</v>
      </c>
      <c r="U48" s="19">
        <v>2</v>
      </c>
      <c r="V48" s="20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</row>
    <row r="49" spans="1:32" ht="16.5" customHeight="1" x14ac:dyDescent="0.25">
      <c r="A49" s="48"/>
      <c r="B49" s="48"/>
      <c r="C49" s="43" t="s">
        <v>59</v>
      </c>
      <c r="D49" s="42"/>
      <c r="E49" s="41" t="s">
        <v>50</v>
      </c>
      <c r="F49" s="42"/>
      <c r="G49" s="19">
        <v>4</v>
      </c>
      <c r="H49" s="19">
        <v>4</v>
      </c>
      <c r="I49" s="19">
        <v>4</v>
      </c>
      <c r="J49" s="19">
        <v>4</v>
      </c>
      <c r="K49" s="19">
        <v>4</v>
      </c>
      <c r="L49" s="19">
        <v>4</v>
      </c>
      <c r="M49" s="19">
        <v>4</v>
      </c>
      <c r="N49" s="19">
        <v>4</v>
      </c>
      <c r="O49" s="19">
        <v>4</v>
      </c>
      <c r="P49" s="19">
        <v>4</v>
      </c>
      <c r="Q49" s="19">
        <v>4</v>
      </c>
      <c r="R49" s="19">
        <v>4</v>
      </c>
      <c r="S49" s="19">
        <v>4</v>
      </c>
      <c r="T49" s="19">
        <v>4</v>
      </c>
      <c r="U49" s="19">
        <v>4</v>
      </c>
      <c r="V49" s="19">
        <v>4</v>
      </c>
      <c r="W49" s="19">
        <v>2</v>
      </c>
      <c r="X49" s="20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</row>
    <row r="50" spans="1:32" ht="16.5" customHeight="1" x14ac:dyDescent="0.25">
      <c r="A50" s="48"/>
      <c r="B50" s="48"/>
      <c r="C50" s="43" t="s">
        <v>60</v>
      </c>
      <c r="D50" s="42"/>
      <c r="E50" s="41" t="s">
        <v>52</v>
      </c>
      <c r="F50" s="42"/>
      <c r="G50" s="19">
        <v>4</v>
      </c>
      <c r="H50" s="19">
        <v>4</v>
      </c>
      <c r="I50" s="19">
        <v>4</v>
      </c>
      <c r="J50" s="19">
        <v>4</v>
      </c>
      <c r="K50" s="19">
        <v>4</v>
      </c>
      <c r="L50" s="19">
        <v>4</v>
      </c>
      <c r="M50" s="19">
        <v>4</v>
      </c>
      <c r="N50" s="19">
        <v>4</v>
      </c>
      <c r="O50" s="19">
        <v>4</v>
      </c>
      <c r="P50" s="19">
        <v>4</v>
      </c>
      <c r="Q50" s="19">
        <v>4</v>
      </c>
      <c r="R50" s="19">
        <v>4</v>
      </c>
      <c r="S50" s="19">
        <v>4</v>
      </c>
      <c r="T50" s="19">
        <v>4</v>
      </c>
      <c r="U50" s="19">
        <v>4</v>
      </c>
      <c r="V50" s="19">
        <v>4</v>
      </c>
      <c r="W50" s="19">
        <v>2</v>
      </c>
      <c r="X50" s="20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</row>
    <row r="51" spans="1:32" ht="16.5" customHeight="1" x14ac:dyDescent="0.25">
      <c r="A51" s="48"/>
      <c r="B51" s="48"/>
      <c r="C51" s="43" t="s">
        <v>61</v>
      </c>
      <c r="D51" s="42"/>
      <c r="E51" s="41" t="s">
        <v>50</v>
      </c>
      <c r="F51" s="42"/>
      <c r="G51" s="19">
        <v>4</v>
      </c>
      <c r="H51" s="19">
        <v>4</v>
      </c>
      <c r="I51" s="19">
        <v>4</v>
      </c>
      <c r="J51" s="19">
        <v>4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19">
        <v>4</v>
      </c>
      <c r="Q51" s="19">
        <v>4</v>
      </c>
      <c r="R51" s="19">
        <v>4</v>
      </c>
      <c r="S51" s="19">
        <v>4</v>
      </c>
      <c r="T51" s="19">
        <v>4</v>
      </c>
      <c r="U51" s="19">
        <v>4</v>
      </c>
      <c r="V51" s="19">
        <v>4</v>
      </c>
      <c r="W51" s="19">
        <v>4</v>
      </c>
      <c r="X51" s="19">
        <v>4</v>
      </c>
      <c r="Y51" s="19">
        <v>2</v>
      </c>
      <c r="Z51" s="20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6.5" customHeight="1" x14ac:dyDescent="0.25">
      <c r="A52" s="48"/>
      <c r="B52" s="48"/>
      <c r="C52" s="43" t="s">
        <v>62</v>
      </c>
      <c r="D52" s="42"/>
      <c r="E52" s="41" t="s">
        <v>52</v>
      </c>
      <c r="F52" s="42"/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4</v>
      </c>
      <c r="M52" s="19">
        <v>4</v>
      </c>
      <c r="N52" s="19">
        <v>4</v>
      </c>
      <c r="O52" s="19">
        <v>4</v>
      </c>
      <c r="P52" s="19">
        <v>4</v>
      </c>
      <c r="Q52" s="19">
        <v>4</v>
      </c>
      <c r="R52" s="19">
        <v>4</v>
      </c>
      <c r="S52" s="19">
        <v>4</v>
      </c>
      <c r="T52" s="19">
        <v>4</v>
      </c>
      <c r="U52" s="19">
        <v>4</v>
      </c>
      <c r="V52" s="19">
        <v>4</v>
      </c>
      <c r="W52" s="19">
        <v>4</v>
      </c>
      <c r="X52" s="19">
        <v>4</v>
      </c>
      <c r="Y52" s="19">
        <v>2</v>
      </c>
      <c r="Z52" s="20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</row>
    <row r="53" spans="1:32" ht="16.5" customHeight="1" x14ac:dyDescent="0.25">
      <c r="A53" s="48"/>
      <c r="B53" s="48"/>
      <c r="C53" s="43" t="s">
        <v>63</v>
      </c>
      <c r="D53" s="42"/>
      <c r="E53" s="41" t="s">
        <v>27</v>
      </c>
      <c r="F53" s="42"/>
      <c r="G53" s="19">
        <v>8</v>
      </c>
      <c r="H53" s="19">
        <v>10</v>
      </c>
      <c r="I53" s="19">
        <v>10</v>
      </c>
      <c r="J53" s="19">
        <v>10</v>
      </c>
      <c r="K53" s="19">
        <v>10</v>
      </c>
      <c r="L53" s="19">
        <v>10</v>
      </c>
      <c r="M53" s="19">
        <v>10</v>
      </c>
      <c r="N53" s="19">
        <v>10</v>
      </c>
      <c r="O53" s="19">
        <v>10</v>
      </c>
      <c r="P53" s="19">
        <v>10</v>
      </c>
      <c r="Q53" s="19">
        <v>10</v>
      </c>
      <c r="R53" s="19">
        <v>10</v>
      </c>
      <c r="S53" s="19">
        <v>10</v>
      </c>
      <c r="T53" s="19">
        <v>10</v>
      </c>
      <c r="U53" s="19">
        <v>10</v>
      </c>
      <c r="V53" s="19">
        <v>10</v>
      </c>
      <c r="W53" s="19">
        <v>10</v>
      </c>
      <c r="X53" s="19">
        <v>10</v>
      </c>
      <c r="Y53" s="19">
        <v>10</v>
      </c>
      <c r="Z53" s="19">
        <v>8</v>
      </c>
      <c r="AA53" s="20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6.5" customHeight="1" x14ac:dyDescent="0.25">
      <c r="A54" s="48"/>
      <c r="B54" s="49"/>
      <c r="C54" s="41"/>
      <c r="D54" s="42"/>
      <c r="E54" s="41"/>
      <c r="F54" s="4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1">
        <v>2</v>
      </c>
      <c r="AB54" s="19"/>
      <c r="AC54" s="19"/>
      <c r="AD54" s="19"/>
      <c r="AE54" s="19"/>
      <c r="AF54" s="19"/>
    </row>
    <row r="55" spans="1:32" ht="16.5" customHeight="1" x14ac:dyDescent="0.25">
      <c r="A55" s="48"/>
      <c r="B55" s="47" t="s">
        <v>64</v>
      </c>
      <c r="C55" s="43" t="s">
        <v>65</v>
      </c>
      <c r="D55" s="42"/>
      <c r="E55" s="41" t="s">
        <v>50</v>
      </c>
      <c r="F55" s="42"/>
      <c r="G55" s="19">
        <v>1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19">
        <v>1</v>
      </c>
      <c r="Q55" s="19">
        <v>1</v>
      </c>
      <c r="R55" s="19">
        <v>1</v>
      </c>
      <c r="S55" s="19">
        <v>1</v>
      </c>
      <c r="T55" s="19">
        <v>1</v>
      </c>
      <c r="U55" s="19">
        <v>1</v>
      </c>
      <c r="V55" s="19">
        <v>1</v>
      </c>
      <c r="W55" s="19">
        <v>1</v>
      </c>
      <c r="X55" s="19">
        <v>1</v>
      </c>
      <c r="Y55" s="19">
        <v>1</v>
      </c>
      <c r="Z55" s="19">
        <v>1</v>
      </c>
      <c r="AA55" s="19">
        <v>1</v>
      </c>
      <c r="AB55" s="20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6.5" customHeight="1" x14ac:dyDescent="0.25">
      <c r="A56" s="48"/>
      <c r="B56" s="48"/>
      <c r="C56" s="43" t="s">
        <v>66</v>
      </c>
      <c r="D56" s="42"/>
      <c r="E56" s="41" t="s">
        <v>50</v>
      </c>
      <c r="F56" s="42"/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1</v>
      </c>
      <c r="U56" s="19">
        <v>1</v>
      </c>
      <c r="V56" s="19">
        <v>1</v>
      </c>
      <c r="W56" s="19">
        <v>1</v>
      </c>
      <c r="X56" s="19">
        <v>1</v>
      </c>
      <c r="Y56" s="19">
        <v>1</v>
      </c>
      <c r="Z56" s="19">
        <v>1</v>
      </c>
      <c r="AA56" s="19">
        <v>1</v>
      </c>
      <c r="AB56" s="20">
        <v>0</v>
      </c>
      <c r="AC56" s="19">
        <v>0</v>
      </c>
      <c r="AD56" s="19">
        <v>0</v>
      </c>
      <c r="AE56" s="19">
        <v>0</v>
      </c>
      <c r="AF56" s="19">
        <v>0</v>
      </c>
    </row>
    <row r="57" spans="1:32" ht="16.5" customHeight="1" x14ac:dyDescent="0.25">
      <c r="A57" s="48"/>
      <c r="B57" s="48"/>
      <c r="C57" s="43" t="s">
        <v>67</v>
      </c>
      <c r="D57" s="42"/>
      <c r="E57" s="41" t="s">
        <v>29</v>
      </c>
      <c r="F57" s="42"/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19">
        <v>1</v>
      </c>
      <c r="AA57" s="19">
        <v>1</v>
      </c>
      <c r="AB57" s="20">
        <v>0</v>
      </c>
      <c r="AC57" s="19">
        <v>0</v>
      </c>
      <c r="AD57" s="19">
        <v>0</v>
      </c>
      <c r="AE57" s="19">
        <v>0</v>
      </c>
      <c r="AF57" s="19">
        <v>0</v>
      </c>
    </row>
    <row r="58" spans="1:32" ht="16.5" customHeight="1" x14ac:dyDescent="0.25">
      <c r="A58" s="48"/>
      <c r="B58" s="48"/>
      <c r="C58" s="43" t="s">
        <v>68</v>
      </c>
      <c r="D58" s="42"/>
      <c r="E58" s="41" t="s">
        <v>29</v>
      </c>
      <c r="F58" s="42"/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1</v>
      </c>
      <c r="O58" s="19">
        <v>1</v>
      </c>
      <c r="P58" s="19">
        <v>1</v>
      </c>
      <c r="Q58" s="19">
        <v>1</v>
      </c>
      <c r="R58" s="19">
        <v>1</v>
      </c>
      <c r="S58" s="19">
        <v>1</v>
      </c>
      <c r="T58" s="19">
        <v>1</v>
      </c>
      <c r="U58" s="19">
        <v>1</v>
      </c>
      <c r="V58" s="19">
        <v>1</v>
      </c>
      <c r="W58" s="19">
        <v>1</v>
      </c>
      <c r="X58" s="19">
        <v>1</v>
      </c>
      <c r="Y58" s="19">
        <v>1</v>
      </c>
      <c r="Z58" s="19">
        <v>1</v>
      </c>
      <c r="AA58" s="19">
        <v>1</v>
      </c>
      <c r="AB58" s="20">
        <v>0</v>
      </c>
      <c r="AC58" s="19">
        <v>0</v>
      </c>
      <c r="AD58" s="19">
        <v>0</v>
      </c>
      <c r="AE58" s="19">
        <v>0</v>
      </c>
      <c r="AF58" s="19">
        <v>0</v>
      </c>
    </row>
    <row r="59" spans="1:32" ht="16.5" customHeight="1" x14ac:dyDescent="0.25">
      <c r="A59" s="48"/>
      <c r="B59" s="48"/>
      <c r="C59" s="43" t="s">
        <v>69</v>
      </c>
      <c r="D59" s="42"/>
      <c r="E59" s="41" t="s">
        <v>31</v>
      </c>
      <c r="F59" s="42"/>
      <c r="G59" s="19">
        <v>1</v>
      </c>
      <c r="H59" s="19">
        <v>1</v>
      </c>
      <c r="I59" s="19">
        <v>1</v>
      </c>
      <c r="J59" s="19">
        <v>1</v>
      </c>
      <c r="K59" s="19">
        <v>1</v>
      </c>
      <c r="L59" s="19">
        <v>1</v>
      </c>
      <c r="M59" s="19">
        <v>1</v>
      </c>
      <c r="N59" s="19">
        <v>1</v>
      </c>
      <c r="O59" s="19">
        <v>1</v>
      </c>
      <c r="P59" s="19">
        <v>1</v>
      </c>
      <c r="Q59" s="19">
        <v>1</v>
      </c>
      <c r="R59" s="19">
        <v>1</v>
      </c>
      <c r="S59" s="19">
        <v>1</v>
      </c>
      <c r="T59" s="19">
        <v>1</v>
      </c>
      <c r="U59" s="19">
        <v>1</v>
      </c>
      <c r="V59" s="19">
        <v>1</v>
      </c>
      <c r="W59" s="19">
        <v>1</v>
      </c>
      <c r="X59" s="19">
        <v>1</v>
      </c>
      <c r="Y59" s="19">
        <v>1</v>
      </c>
      <c r="Z59" s="19">
        <v>1</v>
      </c>
      <c r="AA59" s="19">
        <v>1</v>
      </c>
      <c r="AB59" s="20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6.5" customHeight="1" x14ac:dyDescent="0.25">
      <c r="A60" s="48"/>
      <c r="B60" s="49"/>
      <c r="C60" s="43" t="s">
        <v>70</v>
      </c>
      <c r="D60" s="42"/>
      <c r="E60" s="41" t="s">
        <v>31</v>
      </c>
      <c r="F60" s="42"/>
      <c r="G60" s="19">
        <v>1</v>
      </c>
      <c r="H60" s="19">
        <v>1</v>
      </c>
      <c r="I60" s="19">
        <v>1</v>
      </c>
      <c r="J60" s="19">
        <v>1</v>
      </c>
      <c r="K60" s="19">
        <v>1</v>
      </c>
      <c r="L60" s="19">
        <v>1</v>
      </c>
      <c r="M60" s="19">
        <v>1</v>
      </c>
      <c r="N60" s="19">
        <v>1</v>
      </c>
      <c r="O60" s="19">
        <v>1</v>
      </c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>
        <v>1</v>
      </c>
      <c r="W60" s="19">
        <v>1</v>
      </c>
      <c r="X60" s="19">
        <v>1</v>
      </c>
      <c r="Y60" s="19">
        <v>1</v>
      </c>
      <c r="Z60" s="19">
        <v>1</v>
      </c>
      <c r="AA60" s="19">
        <v>1</v>
      </c>
      <c r="AB60" s="20">
        <v>0</v>
      </c>
      <c r="AC60" s="19">
        <v>0</v>
      </c>
      <c r="AD60" s="19">
        <v>0</v>
      </c>
      <c r="AE60" s="19">
        <v>0</v>
      </c>
      <c r="AF60" s="19">
        <v>0</v>
      </c>
    </row>
    <row r="61" spans="1:32" ht="16.5" customHeight="1" x14ac:dyDescent="0.25">
      <c r="A61" s="48"/>
      <c r="B61" s="47" t="s">
        <v>71</v>
      </c>
      <c r="C61" s="43" t="s">
        <v>72</v>
      </c>
      <c r="D61" s="42"/>
      <c r="E61" s="41" t="s">
        <v>73</v>
      </c>
      <c r="F61" s="42"/>
      <c r="G61" s="19">
        <v>1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v>1</v>
      </c>
      <c r="N61" s="19">
        <v>1</v>
      </c>
      <c r="O61" s="19">
        <v>1</v>
      </c>
      <c r="P61" s="19">
        <v>1</v>
      </c>
      <c r="Q61" s="19">
        <v>1</v>
      </c>
      <c r="R61" s="19">
        <v>1</v>
      </c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20">
        <v>0</v>
      </c>
      <c r="AD61" s="19">
        <v>0</v>
      </c>
      <c r="AE61" s="19">
        <v>0</v>
      </c>
      <c r="AF61" s="19">
        <v>0</v>
      </c>
    </row>
    <row r="62" spans="1:32" ht="16.5" customHeight="1" x14ac:dyDescent="0.25">
      <c r="A62" s="48"/>
      <c r="B62" s="48"/>
      <c r="C62" s="43" t="s">
        <v>74</v>
      </c>
      <c r="D62" s="42"/>
      <c r="E62" s="41" t="s">
        <v>73</v>
      </c>
      <c r="F62" s="42"/>
      <c r="G62" s="19">
        <v>2.5</v>
      </c>
      <c r="H62" s="19">
        <v>1.5</v>
      </c>
      <c r="I62" s="19">
        <v>1.5</v>
      </c>
      <c r="J62" s="19">
        <v>1.5</v>
      </c>
      <c r="K62" s="19">
        <v>1.5</v>
      </c>
      <c r="L62" s="19">
        <v>1.5</v>
      </c>
      <c r="M62" s="19">
        <v>1.5</v>
      </c>
      <c r="N62" s="19">
        <v>1.5</v>
      </c>
      <c r="O62" s="19">
        <v>1.5</v>
      </c>
      <c r="P62" s="19">
        <v>1.5</v>
      </c>
      <c r="Q62" s="19">
        <v>1.5</v>
      </c>
      <c r="R62" s="19">
        <v>1.5</v>
      </c>
      <c r="S62" s="19">
        <v>1.5</v>
      </c>
      <c r="T62" s="19">
        <v>1.5</v>
      </c>
      <c r="U62" s="19">
        <v>1.5</v>
      </c>
      <c r="V62" s="19">
        <v>1.5</v>
      </c>
      <c r="W62" s="19">
        <v>1.5</v>
      </c>
      <c r="X62" s="19">
        <v>1.5</v>
      </c>
      <c r="Y62" s="19">
        <v>1.5</v>
      </c>
      <c r="Z62" s="19">
        <v>1.5</v>
      </c>
      <c r="AA62" s="19">
        <v>1.5</v>
      </c>
      <c r="AB62" s="23">
        <v>1.5</v>
      </c>
      <c r="AC62" s="20">
        <v>0</v>
      </c>
      <c r="AD62" s="19">
        <v>0</v>
      </c>
      <c r="AE62" s="19">
        <v>0</v>
      </c>
      <c r="AF62" s="19">
        <v>0</v>
      </c>
    </row>
    <row r="63" spans="1:32" ht="16.5" customHeight="1" x14ac:dyDescent="0.25">
      <c r="A63" s="48"/>
      <c r="B63" s="48"/>
      <c r="C63" s="43"/>
      <c r="D63" s="42"/>
      <c r="E63" s="41"/>
      <c r="F63" s="4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22">
        <v>1</v>
      </c>
      <c r="AD63" s="19"/>
      <c r="AE63" s="19"/>
      <c r="AF63" s="19"/>
    </row>
    <row r="64" spans="1:32" ht="16.5" customHeight="1" x14ac:dyDescent="0.25">
      <c r="A64" s="48"/>
      <c r="B64" s="48"/>
      <c r="C64" s="43" t="s">
        <v>75</v>
      </c>
      <c r="D64" s="42"/>
      <c r="E64" s="41" t="s">
        <v>73</v>
      </c>
      <c r="F64" s="42"/>
      <c r="G64" s="19">
        <v>1.5</v>
      </c>
      <c r="H64" s="19">
        <v>1.5</v>
      </c>
      <c r="I64" s="19">
        <v>1.5</v>
      </c>
      <c r="J64" s="19">
        <v>1.5</v>
      </c>
      <c r="K64" s="19">
        <v>1.5</v>
      </c>
      <c r="L64" s="19">
        <v>1.5</v>
      </c>
      <c r="M64" s="19">
        <v>1.5</v>
      </c>
      <c r="N64" s="19">
        <v>1.5</v>
      </c>
      <c r="O64" s="19">
        <v>1.5</v>
      </c>
      <c r="P64" s="19">
        <v>1.5</v>
      </c>
      <c r="Q64" s="19">
        <v>1.5</v>
      </c>
      <c r="R64" s="19">
        <v>1.5</v>
      </c>
      <c r="S64" s="19">
        <v>1.5</v>
      </c>
      <c r="T64" s="19">
        <v>1.5</v>
      </c>
      <c r="U64" s="19">
        <v>1.5</v>
      </c>
      <c r="V64" s="19">
        <v>1.5</v>
      </c>
      <c r="W64" s="19">
        <v>1.5</v>
      </c>
      <c r="X64" s="19">
        <v>1.5</v>
      </c>
      <c r="Y64" s="19">
        <v>1.5</v>
      </c>
      <c r="Z64" s="19">
        <v>1.5</v>
      </c>
      <c r="AA64" s="19">
        <v>1.5</v>
      </c>
      <c r="AB64" s="23">
        <v>1.5</v>
      </c>
      <c r="AC64" s="20">
        <v>0</v>
      </c>
      <c r="AD64" s="19">
        <v>0</v>
      </c>
      <c r="AE64" s="19">
        <v>0</v>
      </c>
      <c r="AF64" s="19">
        <v>0</v>
      </c>
    </row>
    <row r="65" spans="1:32" ht="16.5" customHeight="1" x14ac:dyDescent="0.25">
      <c r="A65" s="48"/>
      <c r="B65" s="48"/>
      <c r="C65" s="43" t="s">
        <v>76</v>
      </c>
      <c r="D65" s="42"/>
      <c r="E65" s="41" t="s">
        <v>73</v>
      </c>
      <c r="F65" s="42"/>
      <c r="G65" s="19">
        <v>1</v>
      </c>
      <c r="H65" s="19">
        <v>1</v>
      </c>
      <c r="I65" s="19">
        <v>1</v>
      </c>
      <c r="J65" s="19">
        <v>1</v>
      </c>
      <c r="K65" s="19">
        <v>1</v>
      </c>
      <c r="L65" s="19">
        <v>1</v>
      </c>
      <c r="M65" s="19">
        <v>1</v>
      </c>
      <c r="N65" s="19">
        <v>1</v>
      </c>
      <c r="O65" s="19">
        <v>1</v>
      </c>
      <c r="P65" s="19">
        <v>1</v>
      </c>
      <c r="Q65" s="19">
        <v>1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19">
        <v>1</v>
      </c>
      <c r="Y65" s="19">
        <v>1</v>
      </c>
      <c r="Z65" s="19">
        <v>1</v>
      </c>
      <c r="AA65" s="19">
        <v>1</v>
      </c>
      <c r="AB65" s="19">
        <v>1</v>
      </c>
      <c r="AC65" s="19">
        <v>1</v>
      </c>
      <c r="AD65" s="19"/>
      <c r="AE65" s="19"/>
      <c r="AF65" s="19"/>
    </row>
    <row r="66" spans="1:32" ht="16.5" customHeight="1" x14ac:dyDescent="0.25">
      <c r="A66" s="48"/>
      <c r="B66" s="48"/>
      <c r="C66" s="43" t="s">
        <v>77</v>
      </c>
      <c r="D66" s="42"/>
      <c r="E66" s="41" t="s">
        <v>73</v>
      </c>
      <c r="F66" s="42"/>
      <c r="G66" s="19">
        <v>1.5</v>
      </c>
      <c r="H66" s="19">
        <v>1.5</v>
      </c>
      <c r="I66" s="19">
        <v>1.5</v>
      </c>
      <c r="J66" s="19">
        <v>1.5</v>
      </c>
      <c r="K66" s="19">
        <v>1.5</v>
      </c>
      <c r="L66" s="19">
        <v>1.5</v>
      </c>
      <c r="M66" s="19">
        <v>1.5</v>
      </c>
      <c r="N66" s="19">
        <v>1.5</v>
      </c>
      <c r="O66" s="19">
        <v>1.5</v>
      </c>
      <c r="P66" s="19">
        <v>1.5</v>
      </c>
      <c r="Q66" s="19">
        <v>1.5</v>
      </c>
      <c r="R66" s="19">
        <v>1.5</v>
      </c>
      <c r="S66" s="19">
        <v>1.5</v>
      </c>
      <c r="T66" s="19">
        <v>1.5</v>
      </c>
      <c r="U66" s="19">
        <v>1.5</v>
      </c>
      <c r="V66" s="19">
        <v>1.5</v>
      </c>
      <c r="W66" s="19">
        <v>1.5</v>
      </c>
      <c r="X66" s="19">
        <v>1.5</v>
      </c>
      <c r="Y66" s="19">
        <v>1.5</v>
      </c>
      <c r="Z66" s="19">
        <v>1.5</v>
      </c>
      <c r="AA66" s="19">
        <v>1.5</v>
      </c>
      <c r="AB66" s="23">
        <v>1.5</v>
      </c>
      <c r="AC66" s="19">
        <v>1.5</v>
      </c>
      <c r="AD66" s="20">
        <v>0</v>
      </c>
      <c r="AE66" s="19">
        <v>0</v>
      </c>
      <c r="AF66" s="19">
        <v>0</v>
      </c>
    </row>
    <row r="67" spans="1:32" ht="16.5" customHeight="1" x14ac:dyDescent="0.25">
      <c r="A67" s="48"/>
      <c r="B67" s="49"/>
      <c r="C67" s="43" t="s">
        <v>78</v>
      </c>
      <c r="D67" s="42"/>
      <c r="E67" s="41" t="s">
        <v>73</v>
      </c>
      <c r="F67" s="42"/>
      <c r="G67" s="19">
        <v>1.5</v>
      </c>
      <c r="H67" s="19">
        <v>1.5</v>
      </c>
      <c r="I67" s="19">
        <v>1.5</v>
      </c>
      <c r="J67" s="19">
        <v>1.5</v>
      </c>
      <c r="K67" s="19">
        <v>1.5</v>
      </c>
      <c r="L67" s="19">
        <v>1.5</v>
      </c>
      <c r="M67" s="19">
        <v>1.5</v>
      </c>
      <c r="N67" s="19">
        <v>1.5</v>
      </c>
      <c r="O67" s="19">
        <v>1.5</v>
      </c>
      <c r="P67" s="19">
        <v>1.5</v>
      </c>
      <c r="Q67" s="19">
        <v>1.5</v>
      </c>
      <c r="R67" s="19">
        <v>1.5</v>
      </c>
      <c r="S67" s="19">
        <v>1.5</v>
      </c>
      <c r="T67" s="19">
        <v>1.5</v>
      </c>
      <c r="U67" s="19">
        <v>1.5</v>
      </c>
      <c r="V67" s="19">
        <v>1.5</v>
      </c>
      <c r="W67" s="19">
        <v>1.5</v>
      </c>
      <c r="X67" s="19">
        <v>1.5</v>
      </c>
      <c r="Y67" s="19">
        <v>1.5</v>
      </c>
      <c r="Z67" s="19">
        <v>1.5</v>
      </c>
      <c r="AA67" s="19">
        <v>1.5</v>
      </c>
      <c r="AB67" s="23">
        <v>1.5</v>
      </c>
      <c r="AC67" s="19">
        <v>1.5</v>
      </c>
      <c r="AD67" s="20">
        <v>0</v>
      </c>
      <c r="AE67" s="19">
        <v>0</v>
      </c>
      <c r="AF67" s="19">
        <v>0</v>
      </c>
    </row>
    <row r="68" spans="1:32" ht="16.5" customHeight="1" x14ac:dyDescent="0.25">
      <c r="A68" s="48"/>
      <c r="B68" s="47" t="s">
        <v>79</v>
      </c>
      <c r="C68" s="43" t="s">
        <v>80</v>
      </c>
      <c r="D68" s="42"/>
      <c r="E68" s="41" t="s">
        <v>27</v>
      </c>
      <c r="F68" s="42"/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>
        <v>1</v>
      </c>
      <c r="AC68" s="19">
        <v>1</v>
      </c>
      <c r="AD68" s="19">
        <v>1</v>
      </c>
      <c r="AE68" s="20">
        <v>0</v>
      </c>
      <c r="AF68" s="19">
        <v>0</v>
      </c>
    </row>
    <row r="69" spans="1:32" ht="16.5" customHeight="1" x14ac:dyDescent="0.25">
      <c r="A69" s="48"/>
      <c r="B69" s="48"/>
      <c r="C69" s="43" t="s">
        <v>81</v>
      </c>
      <c r="D69" s="42"/>
      <c r="E69" s="41" t="s">
        <v>27</v>
      </c>
      <c r="F69" s="42"/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20">
        <v>0</v>
      </c>
      <c r="AF69" s="19">
        <v>0</v>
      </c>
    </row>
    <row r="70" spans="1:32" ht="16.5" customHeight="1" x14ac:dyDescent="0.25">
      <c r="A70" s="48"/>
      <c r="B70" s="48"/>
      <c r="C70" s="43" t="s">
        <v>82</v>
      </c>
      <c r="D70" s="42"/>
      <c r="E70" s="41" t="s">
        <v>27</v>
      </c>
      <c r="F70" s="42"/>
      <c r="G70" s="19">
        <v>3</v>
      </c>
      <c r="H70" s="19">
        <v>2</v>
      </c>
      <c r="I70" s="19">
        <v>2</v>
      </c>
      <c r="J70" s="19">
        <v>2</v>
      </c>
      <c r="K70" s="19">
        <v>2</v>
      </c>
      <c r="L70" s="19">
        <v>2</v>
      </c>
      <c r="M70" s="19">
        <v>2</v>
      </c>
      <c r="N70" s="19">
        <v>2</v>
      </c>
      <c r="O70" s="19">
        <v>2</v>
      </c>
      <c r="P70" s="19">
        <v>2</v>
      </c>
      <c r="Q70" s="19">
        <v>2</v>
      </c>
      <c r="R70" s="19">
        <v>2</v>
      </c>
      <c r="S70" s="19">
        <v>2</v>
      </c>
      <c r="T70" s="19">
        <v>2</v>
      </c>
      <c r="U70" s="19">
        <v>2</v>
      </c>
      <c r="V70" s="19">
        <v>2</v>
      </c>
      <c r="W70" s="19">
        <v>2</v>
      </c>
      <c r="X70" s="19">
        <v>2</v>
      </c>
      <c r="Y70" s="19">
        <v>2</v>
      </c>
      <c r="Z70" s="19">
        <v>2</v>
      </c>
      <c r="AA70" s="19">
        <v>2</v>
      </c>
      <c r="AB70" s="19">
        <v>2</v>
      </c>
      <c r="AC70" s="19">
        <v>2</v>
      </c>
      <c r="AD70" s="19">
        <v>2</v>
      </c>
      <c r="AE70" s="20">
        <v>0</v>
      </c>
      <c r="AF70" s="19">
        <v>0</v>
      </c>
    </row>
    <row r="71" spans="1:32" ht="16.5" customHeight="1" x14ac:dyDescent="0.25">
      <c r="A71" s="48"/>
      <c r="B71" s="48"/>
      <c r="C71" s="43"/>
      <c r="D71" s="42"/>
      <c r="E71" s="41"/>
      <c r="F71" s="4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2">
        <v>1</v>
      </c>
      <c r="AF71" s="19"/>
    </row>
    <row r="72" spans="1:32" ht="16.5" customHeight="1" x14ac:dyDescent="0.25">
      <c r="A72" s="48"/>
      <c r="B72" s="48"/>
      <c r="C72" s="43" t="s">
        <v>83</v>
      </c>
      <c r="D72" s="42"/>
      <c r="E72" s="41" t="s">
        <v>27</v>
      </c>
      <c r="F72" s="42"/>
      <c r="G72" s="19">
        <v>2</v>
      </c>
      <c r="H72" s="19">
        <v>2</v>
      </c>
      <c r="I72" s="19">
        <v>2</v>
      </c>
      <c r="J72" s="19">
        <v>2</v>
      </c>
      <c r="K72" s="19">
        <v>2</v>
      </c>
      <c r="L72" s="19">
        <v>2</v>
      </c>
      <c r="M72" s="19">
        <v>2</v>
      </c>
      <c r="N72" s="19">
        <v>2</v>
      </c>
      <c r="O72" s="19">
        <v>2</v>
      </c>
      <c r="P72" s="19">
        <v>2</v>
      </c>
      <c r="Q72" s="19">
        <v>2</v>
      </c>
      <c r="R72" s="19">
        <v>2</v>
      </c>
      <c r="S72" s="19">
        <v>2</v>
      </c>
      <c r="T72" s="19">
        <v>2</v>
      </c>
      <c r="U72" s="19">
        <v>2</v>
      </c>
      <c r="V72" s="19">
        <v>2</v>
      </c>
      <c r="W72" s="19">
        <v>2</v>
      </c>
      <c r="X72" s="19">
        <v>2</v>
      </c>
      <c r="Y72" s="19">
        <v>2</v>
      </c>
      <c r="Z72" s="19">
        <v>2</v>
      </c>
      <c r="AA72" s="19">
        <v>2</v>
      </c>
      <c r="AB72" s="19">
        <v>2</v>
      </c>
      <c r="AC72" s="19">
        <v>2</v>
      </c>
      <c r="AD72" s="19">
        <v>2</v>
      </c>
      <c r="AE72" s="20">
        <v>0</v>
      </c>
      <c r="AF72" s="19">
        <v>0</v>
      </c>
    </row>
    <row r="73" spans="1:32" ht="16.5" customHeight="1" x14ac:dyDescent="0.25">
      <c r="A73" s="48"/>
      <c r="B73" s="48"/>
      <c r="C73" s="43" t="s">
        <v>84</v>
      </c>
      <c r="D73" s="42"/>
      <c r="E73" s="41" t="s">
        <v>27</v>
      </c>
      <c r="F73" s="42"/>
      <c r="G73" s="19">
        <v>2</v>
      </c>
      <c r="H73" s="19">
        <v>2</v>
      </c>
      <c r="I73" s="19">
        <v>2</v>
      </c>
      <c r="J73" s="19">
        <v>2</v>
      </c>
      <c r="K73" s="19">
        <v>2</v>
      </c>
      <c r="L73" s="19">
        <v>2</v>
      </c>
      <c r="M73" s="19">
        <v>2</v>
      </c>
      <c r="N73" s="19">
        <v>2</v>
      </c>
      <c r="O73" s="19">
        <v>2</v>
      </c>
      <c r="P73" s="19">
        <v>2</v>
      </c>
      <c r="Q73" s="19">
        <v>2</v>
      </c>
      <c r="R73" s="19">
        <v>2</v>
      </c>
      <c r="S73" s="19">
        <v>2</v>
      </c>
      <c r="T73" s="19">
        <v>2</v>
      </c>
      <c r="U73" s="19">
        <v>2</v>
      </c>
      <c r="V73" s="19">
        <v>2</v>
      </c>
      <c r="W73" s="19">
        <v>2</v>
      </c>
      <c r="X73" s="19">
        <v>2</v>
      </c>
      <c r="Y73" s="19">
        <v>2</v>
      </c>
      <c r="Z73" s="19">
        <v>2</v>
      </c>
      <c r="AA73" s="19">
        <v>2</v>
      </c>
      <c r="AB73" s="19">
        <v>2</v>
      </c>
      <c r="AC73" s="19">
        <v>2</v>
      </c>
      <c r="AD73" s="19">
        <v>2</v>
      </c>
      <c r="AE73" s="20">
        <v>0</v>
      </c>
      <c r="AF73" s="19">
        <v>0</v>
      </c>
    </row>
    <row r="74" spans="1:32" ht="16.5" customHeight="1" x14ac:dyDescent="0.25">
      <c r="A74" s="48"/>
      <c r="B74" s="49"/>
      <c r="C74" s="43" t="s">
        <v>85</v>
      </c>
      <c r="D74" s="42"/>
      <c r="E74" s="41" t="s">
        <v>27</v>
      </c>
      <c r="F74" s="42"/>
      <c r="G74" s="19">
        <v>2</v>
      </c>
      <c r="H74" s="19">
        <v>2</v>
      </c>
      <c r="I74" s="19">
        <v>2</v>
      </c>
      <c r="J74" s="19">
        <v>2</v>
      </c>
      <c r="K74" s="19">
        <v>2</v>
      </c>
      <c r="L74" s="19">
        <v>2</v>
      </c>
      <c r="M74" s="19">
        <v>2</v>
      </c>
      <c r="N74" s="19">
        <v>2</v>
      </c>
      <c r="O74" s="19">
        <v>2</v>
      </c>
      <c r="P74" s="19">
        <v>2</v>
      </c>
      <c r="Q74" s="19">
        <v>2</v>
      </c>
      <c r="R74" s="19">
        <v>2</v>
      </c>
      <c r="S74" s="19">
        <v>2</v>
      </c>
      <c r="T74" s="19">
        <v>2</v>
      </c>
      <c r="U74" s="19">
        <v>2</v>
      </c>
      <c r="V74" s="19">
        <v>2</v>
      </c>
      <c r="W74" s="19">
        <v>2</v>
      </c>
      <c r="X74" s="19">
        <v>2</v>
      </c>
      <c r="Y74" s="19">
        <v>2</v>
      </c>
      <c r="Z74" s="19">
        <v>2</v>
      </c>
      <c r="AA74" s="19">
        <v>2</v>
      </c>
      <c r="AB74" s="19">
        <v>2</v>
      </c>
      <c r="AC74" s="19">
        <v>2</v>
      </c>
      <c r="AD74" s="19">
        <v>2</v>
      </c>
      <c r="AE74" s="20">
        <v>0</v>
      </c>
      <c r="AF74" s="19">
        <v>0</v>
      </c>
    </row>
    <row r="75" spans="1:32" ht="16.5" customHeight="1" x14ac:dyDescent="0.25">
      <c r="A75" s="48"/>
      <c r="B75" s="47" t="s">
        <v>86</v>
      </c>
      <c r="C75" s="43" t="s">
        <v>87</v>
      </c>
      <c r="D75" s="42"/>
      <c r="E75" s="41" t="s">
        <v>27</v>
      </c>
      <c r="F75" s="42"/>
      <c r="G75" s="19">
        <v>5</v>
      </c>
      <c r="H75" s="19">
        <v>5</v>
      </c>
      <c r="I75" s="19">
        <v>5</v>
      </c>
      <c r="J75" s="19">
        <v>5</v>
      </c>
      <c r="K75" s="19">
        <v>5</v>
      </c>
      <c r="L75" s="19">
        <v>5</v>
      </c>
      <c r="M75" s="19">
        <v>5</v>
      </c>
      <c r="N75" s="19">
        <v>5</v>
      </c>
      <c r="O75" s="19">
        <v>5</v>
      </c>
      <c r="P75" s="19">
        <v>5</v>
      </c>
      <c r="Q75" s="19">
        <v>5</v>
      </c>
      <c r="R75" s="19">
        <v>5</v>
      </c>
      <c r="S75" s="19">
        <v>5</v>
      </c>
      <c r="T75" s="19">
        <v>5</v>
      </c>
      <c r="U75" s="19">
        <v>5</v>
      </c>
      <c r="V75" s="19">
        <v>5</v>
      </c>
      <c r="W75" s="19">
        <v>5</v>
      </c>
      <c r="X75" s="19">
        <v>5</v>
      </c>
      <c r="Y75" s="19">
        <v>5</v>
      </c>
      <c r="Z75" s="19">
        <v>5</v>
      </c>
      <c r="AA75" s="19">
        <v>5</v>
      </c>
      <c r="AB75" s="19">
        <v>5</v>
      </c>
      <c r="AC75" s="19">
        <v>5</v>
      </c>
      <c r="AD75" s="19">
        <v>5</v>
      </c>
      <c r="AE75" s="19">
        <v>5</v>
      </c>
      <c r="AF75" s="20">
        <v>0</v>
      </c>
    </row>
    <row r="76" spans="1:32" ht="16.5" customHeight="1" x14ac:dyDescent="0.25">
      <c r="A76" s="48"/>
      <c r="B76" s="49"/>
      <c r="C76" s="43" t="s">
        <v>88</v>
      </c>
      <c r="D76" s="42"/>
      <c r="E76" s="41" t="s">
        <v>27</v>
      </c>
      <c r="F76" s="42"/>
      <c r="G76" s="19">
        <v>5</v>
      </c>
      <c r="H76" s="19">
        <v>5</v>
      </c>
      <c r="I76" s="19">
        <v>5</v>
      </c>
      <c r="J76" s="19">
        <v>5</v>
      </c>
      <c r="K76" s="19">
        <v>5</v>
      </c>
      <c r="L76" s="19">
        <v>5</v>
      </c>
      <c r="M76" s="19">
        <v>5</v>
      </c>
      <c r="N76" s="19">
        <v>5</v>
      </c>
      <c r="O76" s="19">
        <v>5</v>
      </c>
      <c r="P76" s="19">
        <v>5</v>
      </c>
      <c r="Q76" s="19">
        <v>5</v>
      </c>
      <c r="R76" s="19">
        <v>5</v>
      </c>
      <c r="S76" s="19">
        <v>5</v>
      </c>
      <c r="T76" s="19">
        <v>5</v>
      </c>
      <c r="U76" s="19">
        <v>5</v>
      </c>
      <c r="V76" s="19">
        <v>5</v>
      </c>
      <c r="W76" s="19">
        <v>5</v>
      </c>
      <c r="X76" s="19">
        <v>5</v>
      </c>
      <c r="Y76" s="19">
        <v>5</v>
      </c>
      <c r="Z76" s="19">
        <v>5</v>
      </c>
      <c r="AA76" s="19">
        <v>5</v>
      </c>
      <c r="AB76" s="19">
        <v>5</v>
      </c>
      <c r="AC76" s="19">
        <v>5</v>
      </c>
      <c r="AD76" s="19">
        <v>5</v>
      </c>
      <c r="AE76" s="19">
        <v>5</v>
      </c>
      <c r="AF76" s="20">
        <v>0</v>
      </c>
    </row>
    <row r="77" spans="1:32" ht="16.5" customHeight="1" x14ac:dyDescent="0.25">
      <c r="A77" s="48"/>
      <c r="B77" s="50" t="s">
        <v>21</v>
      </c>
      <c r="C77" s="51"/>
      <c r="D77" s="52"/>
      <c r="E77" s="44" t="s">
        <v>14</v>
      </c>
      <c r="F77" s="42"/>
      <c r="G77" s="41">
        <f>SUM(G16:G76)</f>
        <v>115</v>
      </c>
      <c r="H77" s="42"/>
      <c r="I77" s="19">
        <f t="shared" ref="I77:J77" si="1">SUM(I16:I76)</f>
        <v>120</v>
      </c>
      <c r="J77" s="19">
        <f t="shared" si="1"/>
        <v>108</v>
      </c>
      <c r="K77" s="19">
        <f>SUM(K16:K76)-K18</f>
        <v>106</v>
      </c>
      <c r="L77" s="19">
        <f t="shared" ref="L77:N77" si="2">SUM(L16:L76)</f>
        <v>104</v>
      </c>
      <c r="M77" s="19">
        <f t="shared" si="2"/>
        <v>102</v>
      </c>
      <c r="N77" s="19">
        <f t="shared" si="2"/>
        <v>96</v>
      </c>
      <c r="O77" s="19">
        <f>SUM(O16:O76)-O27</f>
        <v>90</v>
      </c>
      <c r="P77" s="19">
        <f t="shared" ref="P77:Q77" si="3">SUM(P16:P76)</f>
        <v>88</v>
      </c>
      <c r="Q77" s="19">
        <f t="shared" si="3"/>
        <v>85</v>
      </c>
      <c r="R77" s="19">
        <f>SUM(R16:R76)-R36</f>
        <v>76</v>
      </c>
      <c r="S77" s="19">
        <f t="shared" ref="S77:T77" si="4">SUM(S16:S76)</f>
        <v>72</v>
      </c>
      <c r="T77" s="19">
        <f t="shared" si="4"/>
        <v>69</v>
      </c>
      <c r="U77" s="19">
        <f>SUM(U16:U76)-U44</f>
        <v>65</v>
      </c>
      <c r="V77" s="19">
        <f t="shared" ref="V77:Z77" si="5">SUM(V16:V76)</f>
        <v>60</v>
      </c>
      <c r="W77" s="19">
        <f t="shared" si="5"/>
        <v>56</v>
      </c>
      <c r="X77" s="19">
        <f t="shared" si="5"/>
        <v>52</v>
      </c>
      <c r="Y77" s="19">
        <f t="shared" si="5"/>
        <v>48</v>
      </c>
      <c r="Z77" s="19">
        <f t="shared" si="5"/>
        <v>42</v>
      </c>
      <c r="AA77" s="19">
        <f>SUM(AA16:AA76)-AA54</f>
        <v>34</v>
      </c>
      <c r="AB77" s="19">
        <f t="shared" ref="AB77:AF77" si="6">SUM(AB16:AB76)</f>
        <v>28</v>
      </c>
      <c r="AC77" s="19">
        <f t="shared" si="6"/>
        <v>25</v>
      </c>
      <c r="AD77" s="19">
        <f t="shared" si="6"/>
        <v>20</v>
      </c>
      <c r="AE77" s="19">
        <f t="shared" si="6"/>
        <v>11</v>
      </c>
      <c r="AF77" s="19">
        <f t="shared" si="6"/>
        <v>0</v>
      </c>
    </row>
    <row r="78" spans="1:32" ht="16.5" customHeight="1" x14ac:dyDescent="0.25">
      <c r="A78" s="49"/>
      <c r="B78" s="53"/>
      <c r="C78" s="54"/>
      <c r="D78" s="55"/>
      <c r="E78" s="44" t="s">
        <v>15</v>
      </c>
      <c r="F78" s="42"/>
      <c r="G78" s="41">
        <f>SUM(H16:H76)</f>
        <v>120</v>
      </c>
      <c r="H78" s="42"/>
      <c r="I78" s="19">
        <f>SUM(I16:I76)</f>
        <v>120</v>
      </c>
      <c r="J78" s="19">
        <f>SUM(J16:J76)+K18</f>
        <v>110</v>
      </c>
      <c r="K78" s="19">
        <f>SUM(K16:K76)-K18</f>
        <v>106</v>
      </c>
      <c r="L78" s="19">
        <f t="shared" ref="L78:M78" si="7">SUM(L16:L76)</f>
        <v>104</v>
      </c>
      <c r="M78" s="19">
        <f t="shared" si="7"/>
        <v>102</v>
      </c>
      <c r="N78" s="19">
        <f>SUM(N16:N76)+O27</f>
        <v>100</v>
      </c>
      <c r="O78" s="19">
        <f>SUM(O16:O76)-O27</f>
        <v>90</v>
      </c>
      <c r="P78" s="19">
        <f>SUM(P16:P76)</f>
        <v>88</v>
      </c>
      <c r="Q78" s="19">
        <f>SUM(Q16:Q76)+R36-Q34</f>
        <v>86</v>
      </c>
      <c r="R78" s="19">
        <f>SUM(R16:R76)-R36</f>
        <v>76</v>
      </c>
      <c r="S78" s="19">
        <f>SUM(S16:S76)</f>
        <v>72</v>
      </c>
      <c r="T78" s="19">
        <f>SUM(T16:T76)+U44-T42-T40</f>
        <v>68</v>
      </c>
      <c r="U78" s="19">
        <f>SUM(U16:U76)-U46-U44</f>
        <v>64</v>
      </c>
      <c r="V78" s="19">
        <f t="shared" ref="V78:Y78" si="8">SUM(V16:V76)</f>
        <v>60</v>
      </c>
      <c r="W78" s="19">
        <f t="shared" si="8"/>
        <v>56</v>
      </c>
      <c r="X78" s="19">
        <f t="shared" si="8"/>
        <v>52</v>
      </c>
      <c r="Y78" s="19">
        <f t="shared" si="8"/>
        <v>48</v>
      </c>
      <c r="Z78" s="19">
        <f>SUM(Z16:Z76)+AA54</f>
        <v>44</v>
      </c>
      <c r="AA78" s="19">
        <f>SUM(AA16:AA76)-AA54</f>
        <v>34</v>
      </c>
      <c r="AB78" s="19">
        <f>SUM(AB16:AB76)</f>
        <v>28</v>
      </c>
      <c r="AC78" s="19">
        <f>SUM(AC16:AC76)-AC63</f>
        <v>24</v>
      </c>
      <c r="AD78" s="19">
        <f>SUM(AD16:AD76)</f>
        <v>20</v>
      </c>
      <c r="AE78" s="19">
        <f>SUM(AE16:AE76)-AE71</f>
        <v>10</v>
      </c>
      <c r="AF78" s="19">
        <f>SUM(AF16:AF76)</f>
        <v>0</v>
      </c>
    </row>
    <row r="79" spans="1:32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43">
    <mergeCell ref="C34:D34"/>
    <mergeCell ref="C35:D35"/>
    <mergeCell ref="C36:D36"/>
    <mergeCell ref="E36:F36"/>
    <mergeCell ref="C37:D37"/>
    <mergeCell ref="E37:F37"/>
    <mergeCell ref="E43:F43"/>
    <mergeCell ref="C43:D43"/>
    <mergeCell ref="E40:F40"/>
    <mergeCell ref="E41:F41"/>
    <mergeCell ref="E42:F42"/>
    <mergeCell ref="E44:F44"/>
    <mergeCell ref="C45:D45"/>
    <mergeCell ref="E45:F45"/>
    <mergeCell ref="C46:D46"/>
    <mergeCell ref="E46:F46"/>
    <mergeCell ref="C75:D75"/>
    <mergeCell ref="C76:D76"/>
    <mergeCell ref="E71:F71"/>
    <mergeCell ref="E72:F72"/>
    <mergeCell ref="C73:D73"/>
    <mergeCell ref="E73:F73"/>
    <mergeCell ref="C74:D74"/>
    <mergeCell ref="E74:F74"/>
    <mergeCell ref="E75:F75"/>
    <mergeCell ref="E76:F76"/>
    <mergeCell ref="E47:F47"/>
    <mergeCell ref="E48:F48"/>
    <mergeCell ref="E49:F49"/>
    <mergeCell ref="E50:F50"/>
    <mergeCell ref="E51:F51"/>
    <mergeCell ref="E52:F52"/>
    <mergeCell ref="E53:F53"/>
    <mergeCell ref="E54:F54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9:D29"/>
    <mergeCell ref="C30:D30"/>
    <mergeCell ref="C31:D31"/>
    <mergeCell ref="C32:D32"/>
    <mergeCell ref="B68:B74"/>
    <mergeCell ref="B75:B76"/>
    <mergeCell ref="B77:D78"/>
    <mergeCell ref="C40:D40"/>
    <mergeCell ref="C50:D50"/>
    <mergeCell ref="C51:D51"/>
    <mergeCell ref="C52:D52"/>
    <mergeCell ref="C47:D47"/>
    <mergeCell ref="C48:D48"/>
    <mergeCell ref="C49:D49"/>
    <mergeCell ref="C55:D55"/>
    <mergeCell ref="C56:D56"/>
    <mergeCell ref="C57:D57"/>
    <mergeCell ref="C53:D53"/>
    <mergeCell ref="C54:D54"/>
    <mergeCell ref="C65:D65"/>
    <mergeCell ref="C66:D66"/>
    <mergeCell ref="C67:D67"/>
    <mergeCell ref="C44:D44"/>
    <mergeCell ref="C33:D33"/>
    <mergeCell ref="A4:B4"/>
    <mergeCell ref="A16:A78"/>
    <mergeCell ref="B20:B27"/>
    <mergeCell ref="B28:B36"/>
    <mergeCell ref="B37:B54"/>
    <mergeCell ref="B55:B60"/>
    <mergeCell ref="B61:B67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27:D27"/>
    <mergeCell ref="C28:D28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E61:F61"/>
    <mergeCell ref="E62:F62"/>
    <mergeCell ref="G78:H78"/>
    <mergeCell ref="E66:F66"/>
    <mergeCell ref="E67:F67"/>
    <mergeCell ref="C68:D68"/>
    <mergeCell ref="E68:F68"/>
    <mergeCell ref="C69:D69"/>
    <mergeCell ref="E69:F69"/>
    <mergeCell ref="E70:F70"/>
    <mergeCell ref="C63:D63"/>
    <mergeCell ref="E63:F63"/>
    <mergeCell ref="C64:D64"/>
    <mergeCell ref="E64:F64"/>
    <mergeCell ref="E65:F65"/>
    <mergeCell ref="C70:D70"/>
    <mergeCell ref="C71:D71"/>
    <mergeCell ref="C72:D72"/>
    <mergeCell ref="G77:H77"/>
    <mergeCell ref="E77:F77"/>
    <mergeCell ref="E78:F7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topLeftCell="A47" workbookViewId="0">
      <selection activeCell="E26" sqref="E26:F26"/>
    </sheetView>
  </sheetViews>
  <sheetFormatPr defaultColWidth="14.42578125" defaultRowHeight="15" customHeight="1" x14ac:dyDescent="0.25"/>
  <cols>
    <col min="1" max="1" width="13.5703125" customWidth="1"/>
    <col min="2" max="2" width="21.140625" customWidth="1"/>
    <col min="3" max="3" width="55.8554687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19" width="6" customWidth="1"/>
    <col min="20" max="20" width="6.140625" customWidth="1"/>
    <col min="21" max="28" width="6" customWidth="1"/>
    <col min="29" max="29" width="6.140625" customWidth="1"/>
    <col min="30" max="30" width="6" customWidth="1"/>
    <col min="31" max="50" width="8.7109375" customWidth="1"/>
  </cols>
  <sheetData>
    <row r="1" spans="1:50" ht="16.5" x14ac:dyDescent="0.25">
      <c r="A1" s="45" t="s">
        <v>0</v>
      </c>
      <c r="B1" s="46"/>
      <c r="C1" s="40" t="s">
        <v>113</v>
      </c>
      <c r="D1" s="1"/>
      <c r="E1" s="2"/>
      <c r="F1" s="3" t="s">
        <v>2</v>
      </c>
    </row>
    <row r="2" spans="1:50" ht="14.25" customHeight="1" x14ac:dyDescent="0.25">
      <c r="A2" s="45" t="s">
        <v>3</v>
      </c>
      <c r="B2" s="46"/>
      <c r="C2" s="4" t="s">
        <v>89</v>
      </c>
      <c r="D2" s="1"/>
      <c r="E2" s="5"/>
      <c r="F2" s="6" t="s">
        <v>5</v>
      </c>
    </row>
    <row r="3" spans="1:50" ht="14.25" customHeight="1" x14ac:dyDescent="0.25">
      <c r="A3" s="45" t="s">
        <v>6</v>
      </c>
      <c r="B3" s="46"/>
      <c r="C3" s="7">
        <v>45622</v>
      </c>
      <c r="D3" s="1"/>
      <c r="E3" s="8"/>
      <c r="F3" s="6" t="s">
        <v>7</v>
      </c>
    </row>
    <row r="4" spans="1:50" ht="18" customHeight="1" x14ac:dyDescent="0.25">
      <c r="A4" s="45" t="s">
        <v>8</v>
      </c>
      <c r="B4" s="46"/>
      <c r="C4" s="7">
        <v>45643</v>
      </c>
      <c r="D4" s="1"/>
      <c r="E4" s="9"/>
      <c r="F4" s="6" t="s">
        <v>9</v>
      </c>
    </row>
    <row r="5" spans="1:50" ht="18" customHeight="1" x14ac:dyDescent="0.25">
      <c r="A5" s="1"/>
      <c r="B5" s="1"/>
      <c r="C5" s="1"/>
      <c r="D5" s="1"/>
      <c r="E5" s="10"/>
      <c r="F5" s="11" t="s">
        <v>10</v>
      </c>
    </row>
    <row r="6" spans="1:50" ht="14.25" customHeight="1" x14ac:dyDescent="0.25">
      <c r="A6" s="1"/>
      <c r="B6" s="64" t="s">
        <v>90</v>
      </c>
      <c r="C6" s="58"/>
      <c r="D6" s="58"/>
      <c r="E6" s="46"/>
    </row>
    <row r="7" spans="1:50" ht="14.25" customHeight="1" x14ac:dyDescent="0.25">
      <c r="A7" s="1"/>
      <c r="B7" s="12" t="s">
        <v>12</v>
      </c>
      <c r="C7" s="12" t="s">
        <v>13</v>
      </c>
      <c r="D7" s="12" t="s">
        <v>14</v>
      </c>
      <c r="E7" s="12" t="s">
        <v>15</v>
      </c>
    </row>
    <row r="8" spans="1:50" ht="14.25" customHeight="1" x14ac:dyDescent="0.25">
      <c r="A8" s="1"/>
      <c r="B8" s="13">
        <v>1</v>
      </c>
      <c r="C8" s="14" t="s">
        <v>16</v>
      </c>
      <c r="D8" s="4">
        <f ca="1">SUMIF($E$16:$F$78,"My",$G$16:$G$78)+SUMIF($E$16:$F$78,"All team",$G$16:$G$78)/4+SUMIF($E$16:$F$78,"Khánh, My",$G$16:$G$78)/2</f>
        <v>23</v>
      </c>
      <c r="E8" s="4">
        <f ca="1">SUMIF($E$16:$F$78,"My",$H$16:$H$78)+SUMIF($E$16:$F$78,"All team",$H$16:$H$78)/4</f>
        <v>23</v>
      </c>
    </row>
    <row r="9" spans="1:50" ht="14.25" customHeight="1" x14ac:dyDescent="0.25">
      <c r="A9" s="1"/>
      <c r="B9" s="13">
        <v>2</v>
      </c>
      <c r="C9" s="14" t="s">
        <v>17</v>
      </c>
      <c r="D9" s="4">
        <f ca="1">SUMIF($E$16:$F$78,"Thành",$G$16:$G$78)+SUMIF($E$16:$F$78,"All team",$G$16:$G$78)/4+SUMIF($E$16:$F$78,"Thảo, Thành",$G$16:$G$78)/2</f>
        <v>35.5</v>
      </c>
      <c r="E9" s="4">
        <f ca="1">SUMIF($E$16:$F$78,"Thành",$H$16:$H$78)+SUMIF($E$16:$F$78,"All team",$H$16:$H$78)/4+SUMIF($E$16:$F$78,"Thảo, Thành",$H$16:$H$78)/2</f>
        <v>35</v>
      </c>
    </row>
    <row r="10" spans="1:50" ht="14.25" customHeight="1" x14ac:dyDescent="0.25">
      <c r="A10" s="1"/>
      <c r="B10" s="13">
        <v>3</v>
      </c>
      <c r="C10" s="14" t="s">
        <v>18</v>
      </c>
      <c r="D10" s="4">
        <f ca="1">SUMIF($E$16:$F$78,"Khánh",$G$16:$G$78)+SUMIF($E$16:$F$78,"All team",$G$16:$G$78)/4+SUMIF($E$16:$F$78,"Khánh, My",$G$16:$G$78)/2</f>
        <v>24</v>
      </c>
      <c r="E10" s="4">
        <f ca="1">SUMIF($E$16:$F$78,"Khánh",$H$16:$H$78)+SUMIF($E$16:$F$78,"All team",$H$16:$H$78)/4</f>
        <v>26</v>
      </c>
    </row>
    <row r="11" spans="1:50" ht="14.25" customHeight="1" x14ac:dyDescent="0.25">
      <c r="A11" s="1"/>
      <c r="B11" s="13">
        <v>4</v>
      </c>
      <c r="C11" s="14" t="s">
        <v>19</v>
      </c>
      <c r="D11" s="4">
        <f ca="1">SUMIF($E$16:$F$78,"Thảo",$G$16:$G$78)+SUMIF($E$16:$F$78,"All team",$G$16:$G$78)/4+SUMIF($E$16:$F$78,"Thảo, Thành",$G$16:$G$78)/2</f>
        <v>35.5</v>
      </c>
      <c r="E11" s="4">
        <f ca="1">SUMIF($E$16:$F$78,"Thảo",$H$16:$H$78)+SUMIF($E$16:$F$78,"All team",$H$16:$H$78)/4+SUMIF($E$16:$F$78,"Thảo, Thành",$H$16:$H$78)/2</f>
        <v>35</v>
      </c>
    </row>
    <row r="12" spans="1:50" ht="14.25" customHeight="1" x14ac:dyDescent="0.25">
      <c r="A12" s="1"/>
      <c r="B12" s="13">
        <v>5</v>
      </c>
      <c r="C12" s="14" t="s">
        <v>20</v>
      </c>
      <c r="D12" s="4">
        <f ca="1">SUMIF($E$16:$F$78,"Đạt",$G$16:$G$78)</f>
        <v>0</v>
      </c>
      <c r="E12" s="4">
        <f ca="1">SUMIF($E$16:$F$78,"Đạt",$H$16:$H$78)</f>
        <v>0</v>
      </c>
    </row>
    <row r="13" spans="1:50" ht="14.25" customHeight="1" x14ac:dyDescent="0.25">
      <c r="A13" s="1"/>
      <c r="B13" s="57" t="s">
        <v>21</v>
      </c>
      <c r="C13" s="46"/>
      <c r="D13" s="15">
        <f t="shared" ref="D13:E13" ca="1" si="0">SUM(D8:D12)</f>
        <v>118</v>
      </c>
      <c r="E13" s="15">
        <f t="shared" ca="1" si="0"/>
        <v>119</v>
      </c>
    </row>
    <row r="14" spans="1:50" ht="14.25" customHeight="1" x14ac:dyDescent="0.25"/>
    <row r="15" spans="1:50" ht="63.75" customHeight="1" x14ac:dyDescent="0.25">
      <c r="A15" s="24" t="s">
        <v>22</v>
      </c>
      <c r="B15" s="24" t="s">
        <v>23</v>
      </c>
      <c r="C15" s="65" t="s">
        <v>24</v>
      </c>
      <c r="D15" s="42"/>
      <c r="E15" s="65" t="s">
        <v>25</v>
      </c>
      <c r="F15" s="42"/>
      <c r="G15" s="17" t="s">
        <v>14</v>
      </c>
      <c r="H15" s="17" t="s">
        <v>15</v>
      </c>
      <c r="I15" s="18">
        <v>45622</v>
      </c>
      <c r="J15" s="18">
        <v>45623</v>
      </c>
      <c r="K15" s="18">
        <v>45624</v>
      </c>
      <c r="L15" s="18">
        <v>45625</v>
      </c>
      <c r="M15" s="18">
        <v>45626</v>
      </c>
      <c r="N15" s="25">
        <v>45627</v>
      </c>
      <c r="O15" s="18">
        <v>45628</v>
      </c>
      <c r="P15" s="18">
        <v>45629</v>
      </c>
      <c r="Q15" s="18">
        <v>45630</v>
      </c>
      <c r="R15" s="18">
        <v>45631</v>
      </c>
      <c r="S15" s="18">
        <v>45632</v>
      </c>
      <c r="T15" s="18">
        <v>45633</v>
      </c>
      <c r="U15" s="18">
        <v>45634</v>
      </c>
      <c r="V15" s="18">
        <v>45635</v>
      </c>
      <c r="W15" s="18">
        <v>45636</v>
      </c>
      <c r="X15" s="18">
        <v>45637</v>
      </c>
      <c r="Y15" s="18">
        <v>45638</v>
      </c>
      <c r="Z15" s="18">
        <v>45639</v>
      </c>
      <c r="AA15" s="18">
        <v>45640</v>
      </c>
      <c r="AB15" s="18">
        <v>45641</v>
      </c>
      <c r="AC15" s="18">
        <v>45642</v>
      </c>
      <c r="AD15" s="18">
        <v>45643</v>
      </c>
      <c r="AE15" s="26"/>
      <c r="AF15" s="26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4.25" customHeight="1" x14ac:dyDescent="0.25">
      <c r="A16" s="47" t="s">
        <v>89</v>
      </c>
      <c r="B16" s="43" t="s">
        <v>26</v>
      </c>
      <c r="C16" s="56"/>
      <c r="D16" s="42"/>
      <c r="E16" s="41" t="s">
        <v>27</v>
      </c>
      <c r="F16" s="42"/>
      <c r="G16" s="19">
        <v>10</v>
      </c>
      <c r="H16" s="19">
        <v>10</v>
      </c>
      <c r="I16" s="19">
        <v>10</v>
      </c>
      <c r="J16" s="20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</row>
    <row r="17" spans="1:30" ht="14.25" customHeight="1" x14ac:dyDescent="0.25">
      <c r="A17" s="48"/>
      <c r="B17" s="43" t="s">
        <v>91</v>
      </c>
      <c r="C17" s="56"/>
      <c r="D17" s="42"/>
      <c r="E17" s="41" t="s">
        <v>29</v>
      </c>
      <c r="F17" s="42"/>
      <c r="G17" s="19">
        <v>2</v>
      </c>
      <c r="H17" s="19">
        <v>4</v>
      </c>
      <c r="I17" s="19">
        <v>4</v>
      </c>
      <c r="J17" s="19">
        <v>2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</row>
    <row r="18" spans="1:30" ht="14.25" customHeight="1" x14ac:dyDescent="0.25">
      <c r="A18" s="48"/>
      <c r="B18" s="41"/>
      <c r="C18" s="56"/>
      <c r="D18" s="42"/>
      <c r="E18" s="41"/>
      <c r="F18" s="42"/>
      <c r="G18" s="19"/>
      <c r="H18" s="19"/>
      <c r="I18" s="19"/>
      <c r="J18" s="19"/>
      <c r="K18" s="21">
        <v>2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4.25" customHeight="1" x14ac:dyDescent="0.25">
      <c r="A19" s="48"/>
      <c r="B19" s="43" t="s">
        <v>30</v>
      </c>
      <c r="C19" s="56"/>
      <c r="D19" s="42"/>
      <c r="E19" s="41" t="s">
        <v>50</v>
      </c>
      <c r="F19" s="42"/>
      <c r="G19" s="19">
        <v>6</v>
      </c>
      <c r="H19" s="19">
        <v>4</v>
      </c>
      <c r="I19" s="19">
        <v>4</v>
      </c>
      <c r="J19" s="19">
        <v>4</v>
      </c>
      <c r="K19" s="19">
        <v>4</v>
      </c>
      <c r="L19" s="20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</row>
    <row r="20" spans="1:30" ht="14.25" customHeight="1" x14ac:dyDescent="0.25">
      <c r="A20" s="48"/>
      <c r="B20" s="41"/>
      <c r="C20" s="56"/>
      <c r="D20" s="42"/>
      <c r="E20" s="41"/>
      <c r="F20" s="42"/>
      <c r="G20" s="19"/>
      <c r="H20" s="19"/>
      <c r="I20" s="19"/>
      <c r="J20" s="19"/>
      <c r="K20" s="19"/>
      <c r="L20" s="22">
        <v>2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7.25" customHeight="1" x14ac:dyDescent="0.25">
      <c r="A21" s="48"/>
      <c r="B21" s="47" t="s">
        <v>32</v>
      </c>
      <c r="C21" s="43" t="s">
        <v>92</v>
      </c>
      <c r="D21" s="42"/>
      <c r="E21" s="41" t="s">
        <v>31</v>
      </c>
      <c r="F21" s="42"/>
      <c r="G21" s="28">
        <v>0.25</v>
      </c>
      <c r="H21" s="28">
        <v>0.25</v>
      </c>
      <c r="I21" s="28">
        <v>0.25</v>
      </c>
      <c r="J21" s="28">
        <v>0.25</v>
      </c>
      <c r="K21" s="28">
        <v>0.25</v>
      </c>
      <c r="L21" s="28">
        <v>0.25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</row>
    <row r="22" spans="1:30" ht="14.25" customHeight="1" x14ac:dyDescent="0.25">
      <c r="A22" s="48"/>
      <c r="B22" s="48"/>
      <c r="C22" s="43" t="s">
        <v>93</v>
      </c>
      <c r="D22" s="42"/>
      <c r="E22" s="41" t="s">
        <v>31</v>
      </c>
      <c r="F22" s="42"/>
      <c r="G22" s="28">
        <v>0.25</v>
      </c>
      <c r="H22" s="28">
        <v>0.25</v>
      </c>
      <c r="I22" s="28">
        <v>0.25</v>
      </c>
      <c r="J22" s="28">
        <v>0.25</v>
      </c>
      <c r="K22" s="28">
        <v>0.25</v>
      </c>
      <c r="L22" s="28">
        <v>0.25</v>
      </c>
      <c r="M22" s="20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</row>
    <row r="23" spans="1:30" ht="14.25" customHeight="1" x14ac:dyDescent="0.25">
      <c r="A23" s="48"/>
      <c r="B23" s="48"/>
      <c r="C23" s="43" t="s">
        <v>114</v>
      </c>
      <c r="D23" s="42"/>
      <c r="E23" s="41" t="s">
        <v>31</v>
      </c>
      <c r="F23" s="42"/>
      <c r="G23" s="28">
        <v>0.25</v>
      </c>
      <c r="H23" s="28">
        <v>0.25</v>
      </c>
      <c r="I23" s="28">
        <v>0.25</v>
      </c>
      <c r="J23" s="28">
        <v>0.25</v>
      </c>
      <c r="K23" s="28">
        <v>0.25</v>
      </c>
      <c r="L23" s="28">
        <v>0.25</v>
      </c>
      <c r="M23" s="20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</row>
    <row r="24" spans="1:30" ht="14.25" customHeight="1" x14ac:dyDescent="0.25">
      <c r="A24" s="48"/>
      <c r="B24" s="48"/>
      <c r="C24" s="43" t="s">
        <v>115</v>
      </c>
      <c r="D24" s="42"/>
      <c r="E24" s="41" t="s">
        <v>31</v>
      </c>
      <c r="F24" s="42"/>
      <c r="G24" s="28">
        <v>0.25</v>
      </c>
      <c r="H24" s="28">
        <v>0.25</v>
      </c>
      <c r="I24" s="28">
        <v>0.25</v>
      </c>
      <c r="J24" s="28">
        <v>0.25</v>
      </c>
      <c r="K24" s="28">
        <v>0.25</v>
      </c>
      <c r="L24" s="28">
        <v>0.25</v>
      </c>
      <c r="M24" s="20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</row>
    <row r="25" spans="1:30" ht="14.25" customHeight="1" x14ac:dyDescent="0.25">
      <c r="A25" s="48"/>
      <c r="B25" s="48"/>
      <c r="C25" s="43" t="s">
        <v>116</v>
      </c>
      <c r="D25" s="42"/>
      <c r="E25" s="41" t="s">
        <v>31</v>
      </c>
      <c r="F25" s="42"/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20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</row>
    <row r="26" spans="1:30" ht="14.25" customHeight="1" x14ac:dyDescent="0.25">
      <c r="A26" s="48"/>
      <c r="B26" s="48"/>
      <c r="C26" s="43" t="s">
        <v>117</v>
      </c>
      <c r="D26" s="42"/>
      <c r="E26" s="41" t="s">
        <v>31</v>
      </c>
      <c r="F26" s="42"/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20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</row>
    <row r="27" spans="1:30" ht="14.25" customHeight="1" x14ac:dyDescent="0.25">
      <c r="A27" s="48"/>
      <c r="B27" s="48"/>
      <c r="C27" s="43" t="s">
        <v>94</v>
      </c>
      <c r="D27" s="42"/>
      <c r="E27" s="41" t="s">
        <v>27</v>
      </c>
      <c r="F27" s="42"/>
      <c r="G27" s="19">
        <v>5</v>
      </c>
      <c r="H27" s="19">
        <v>10</v>
      </c>
      <c r="I27" s="19">
        <v>10</v>
      </c>
      <c r="J27" s="19">
        <v>10</v>
      </c>
      <c r="K27" s="19">
        <v>10</v>
      </c>
      <c r="L27" s="19">
        <v>10</v>
      </c>
      <c r="M27" s="19">
        <v>10</v>
      </c>
      <c r="N27" s="19">
        <v>5</v>
      </c>
      <c r="O27" s="20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</row>
    <row r="28" spans="1:30" ht="14.25" customHeight="1" x14ac:dyDescent="0.25">
      <c r="A28" s="48"/>
      <c r="B28" s="49"/>
      <c r="C28" s="41"/>
      <c r="D28" s="42"/>
      <c r="E28" s="41"/>
      <c r="F28" s="42"/>
      <c r="G28" s="19"/>
      <c r="H28" s="19"/>
      <c r="I28" s="19"/>
      <c r="J28" s="19"/>
      <c r="K28" s="19"/>
      <c r="L28" s="19"/>
      <c r="M28" s="19"/>
      <c r="N28" s="29"/>
      <c r="O28" s="21">
        <v>5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4.25" customHeight="1" x14ac:dyDescent="0.25">
      <c r="A29" s="48"/>
      <c r="B29" s="47" t="s">
        <v>40</v>
      </c>
      <c r="C29" s="43" t="s">
        <v>95</v>
      </c>
      <c r="D29" s="42"/>
      <c r="E29" s="41" t="s">
        <v>29</v>
      </c>
      <c r="F29" s="42"/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20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</row>
    <row r="30" spans="1:30" ht="14.25" customHeight="1" x14ac:dyDescent="0.25">
      <c r="A30" s="48"/>
      <c r="B30" s="48"/>
      <c r="C30" s="43" t="s">
        <v>96</v>
      </c>
      <c r="D30" s="42"/>
      <c r="E30" s="41" t="s">
        <v>29</v>
      </c>
      <c r="F30" s="42"/>
      <c r="G30" s="19">
        <v>3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20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</row>
    <row r="31" spans="1:30" ht="14.25" customHeight="1" x14ac:dyDescent="0.25">
      <c r="A31" s="48"/>
      <c r="B31" s="48"/>
      <c r="C31" s="41"/>
      <c r="D31" s="42"/>
      <c r="E31" s="41"/>
      <c r="F31" s="42"/>
      <c r="G31" s="19"/>
      <c r="H31" s="19"/>
      <c r="I31" s="19"/>
      <c r="J31" s="19"/>
      <c r="K31" s="19"/>
      <c r="L31" s="19"/>
      <c r="M31" s="19"/>
      <c r="N31" s="19"/>
      <c r="O31" s="29"/>
      <c r="P31" s="22">
        <v>2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14.25" customHeight="1" x14ac:dyDescent="0.25">
      <c r="A32" s="48"/>
      <c r="B32" s="48"/>
      <c r="C32" s="43" t="s">
        <v>118</v>
      </c>
      <c r="D32" s="42"/>
      <c r="E32" s="41" t="s">
        <v>29</v>
      </c>
      <c r="F32" s="42"/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20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</row>
    <row r="33" spans="1:30" ht="14.25" customHeight="1" x14ac:dyDescent="0.25">
      <c r="A33" s="48"/>
      <c r="B33" s="48"/>
      <c r="C33" s="43" t="s">
        <v>119</v>
      </c>
      <c r="D33" s="74"/>
      <c r="E33" s="41" t="s">
        <v>29</v>
      </c>
      <c r="F33" s="42"/>
      <c r="G33" s="19">
        <v>1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>
        <v>1</v>
      </c>
      <c r="O33" s="19">
        <v>1</v>
      </c>
      <c r="P33" s="20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</row>
    <row r="34" spans="1:30" ht="14.25" customHeight="1" x14ac:dyDescent="0.25">
      <c r="A34" s="48"/>
      <c r="B34" s="48"/>
      <c r="C34" s="43" t="s">
        <v>120</v>
      </c>
      <c r="D34" s="42"/>
      <c r="E34" s="41" t="s">
        <v>31</v>
      </c>
      <c r="F34" s="42"/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20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</row>
    <row r="35" spans="1:30" ht="14.25" customHeight="1" x14ac:dyDescent="0.25">
      <c r="A35" s="48"/>
      <c r="B35" s="48"/>
      <c r="C35" s="43" t="s">
        <v>121</v>
      </c>
      <c r="D35" s="42"/>
      <c r="E35" s="41" t="s">
        <v>31</v>
      </c>
      <c r="F35" s="42"/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20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</row>
    <row r="36" spans="1:30" ht="14.25" customHeight="1" x14ac:dyDescent="0.25">
      <c r="A36" s="48"/>
      <c r="B36" s="48"/>
      <c r="C36" s="43" t="s">
        <v>97</v>
      </c>
      <c r="D36" s="42"/>
      <c r="E36" s="41" t="s">
        <v>27</v>
      </c>
      <c r="F36" s="42"/>
      <c r="G36" s="19">
        <v>7</v>
      </c>
      <c r="H36" s="19">
        <v>10</v>
      </c>
      <c r="I36" s="19">
        <v>10</v>
      </c>
      <c r="J36" s="19">
        <v>10</v>
      </c>
      <c r="K36" s="19">
        <v>10</v>
      </c>
      <c r="L36" s="19">
        <v>10</v>
      </c>
      <c r="M36" s="19">
        <v>10</v>
      </c>
      <c r="N36" s="19">
        <v>10</v>
      </c>
      <c r="O36" s="19">
        <v>10</v>
      </c>
      <c r="P36" s="19">
        <v>10</v>
      </c>
      <c r="Q36" s="19">
        <v>7</v>
      </c>
      <c r="R36" s="20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</row>
    <row r="37" spans="1:30" ht="14.25" customHeight="1" x14ac:dyDescent="0.25">
      <c r="A37" s="48"/>
      <c r="B37" s="49"/>
      <c r="C37" s="41"/>
      <c r="D37" s="42"/>
      <c r="E37" s="41"/>
      <c r="F37" s="4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9"/>
      <c r="R37" s="21">
        <v>3</v>
      </c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14.25" customHeight="1" x14ac:dyDescent="0.25">
      <c r="A38" s="48"/>
      <c r="B38" s="47" t="s">
        <v>48</v>
      </c>
      <c r="C38" s="43" t="s">
        <v>100</v>
      </c>
      <c r="D38" s="42"/>
      <c r="E38" s="41" t="s">
        <v>50</v>
      </c>
      <c r="F38" s="42"/>
      <c r="G38" s="19">
        <v>1</v>
      </c>
      <c r="H38" s="19">
        <v>2</v>
      </c>
      <c r="I38" s="19">
        <v>2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2</v>
      </c>
      <c r="Q38" s="19">
        <v>2</v>
      </c>
      <c r="R38" s="19">
        <v>1</v>
      </c>
      <c r="S38" s="20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</row>
    <row r="39" spans="1:30" ht="14.25" customHeight="1" x14ac:dyDescent="0.25">
      <c r="A39" s="48"/>
      <c r="B39" s="48"/>
      <c r="C39" s="41"/>
      <c r="D39" s="42"/>
      <c r="E39" s="41"/>
      <c r="F39" s="42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9"/>
      <c r="S39" s="21">
        <v>1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14.25" customHeight="1" x14ac:dyDescent="0.25">
      <c r="A40" s="48"/>
      <c r="B40" s="48"/>
      <c r="C40" s="43" t="s">
        <v>101</v>
      </c>
      <c r="D40" s="42"/>
      <c r="E40" s="41" t="s">
        <v>52</v>
      </c>
      <c r="F40" s="42"/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19">
        <v>2</v>
      </c>
      <c r="M40" s="19">
        <v>2</v>
      </c>
      <c r="N40" s="19">
        <v>2</v>
      </c>
      <c r="O40" s="19">
        <v>2</v>
      </c>
      <c r="P40" s="19">
        <v>2</v>
      </c>
      <c r="Q40" s="19">
        <v>2</v>
      </c>
      <c r="R40" s="19">
        <v>2</v>
      </c>
      <c r="S40" s="20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</row>
    <row r="41" spans="1:30" ht="14.25" customHeight="1" x14ac:dyDescent="0.25">
      <c r="A41" s="48"/>
      <c r="B41" s="48"/>
      <c r="C41" s="43" t="s">
        <v>98</v>
      </c>
      <c r="D41" s="42"/>
      <c r="E41" s="41" t="s">
        <v>50</v>
      </c>
      <c r="F41" s="42"/>
      <c r="G41" s="19">
        <v>2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19">
        <v>2</v>
      </c>
      <c r="R41" s="19">
        <v>2</v>
      </c>
      <c r="S41" s="20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</row>
    <row r="42" spans="1:30" ht="14.25" customHeight="1" x14ac:dyDescent="0.25">
      <c r="A42" s="48"/>
      <c r="B42" s="48"/>
      <c r="C42" s="43" t="s">
        <v>99</v>
      </c>
      <c r="D42" s="42"/>
      <c r="E42" s="41" t="s">
        <v>52</v>
      </c>
      <c r="F42" s="42"/>
      <c r="G42" s="19">
        <v>6</v>
      </c>
      <c r="H42" s="19">
        <v>4</v>
      </c>
      <c r="I42" s="19">
        <v>4</v>
      </c>
      <c r="J42" s="19"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2</v>
      </c>
      <c r="T42" s="20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</row>
    <row r="43" spans="1:30" ht="14.25" customHeight="1" x14ac:dyDescent="0.25">
      <c r="A43" s="48"/>
      <c r="B43" s="48"/>
      <c r="C43" s="62"/>
      <c r="D43" s="42"/>
      <c r="E43" s="41"/>
      <c r="F43" s="42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9"/>
      <c r="T43" s="22">
        <v>2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14.25" customHeight="1" x14ac:dyDescent="0.25">
      <c r="A44" s="48"/>
      <c r="B44" s="48"/>
      <c r="C44" s="43" t="s">
        <v>122</v>
      </c>
      <c r="D44" s="42"/>
      <c r="E44" s="41" t="s">
        <v>50</v>
      </c>
      <c r="F44" s="42"/>
      <c r="G44" s="19">
        <v>2</v>
      </c>
      <c r="H44" s="19">
        <v>2</v>
      </c>
      <c r="I44" s="19">
        <v>2</v>
      </c>
      <c r="J44" s="19">
        <v>2</v>
      </c>
      <c r="K44" s="19">
        <v>2</v>
      </c>
      <c r="L44" s="19">
        <v>2</v>
      </c>
      <c r="M44" s="19">
        <v>2</v>
      </c>
      <c r="N44" s="19">
        <v>2</v>
      </c>
      <c r="O44" s="19">
        <v>2</v>
      </c>
      <c r="P44" s="19">
        <v>2</v>
      </c>
      <c r="Q44" s="19">
        <v>2</v>
      </c>
      <c r="R44" s="19">
        <v>2</v>
      </c>
      <c r="S44" s="19">
        <v>2</v>
      </c>
      <c r="T44" s="20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</row>
    <row r="45" spans="1:30" ht="14.25" customHeight="1" x14ac:dyDescent="0.25">
      <c r="A45" s="48"/>
      <c r="B45" s="48"/>
      <c r="C45" s="43" t="s">
        <v>123</v>
      </c>
      <c r="D45" s="42"/>
      <c r="E45" s="41" t="s">
        <v>52</v>
      </c>
      <c r="F45" s="42"/>
      <c r="G45" s="19">
        <v>2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19">
        <v>2</v>
      </c>
      <c r="T45" s="20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</row>
    <row r="46" spans="1:30" ht="14.25" customHeight="1" x14ac:dyDescent="0.25">
      <c r="A46" s="48"/>
      <c r="B46" s="48"/>
      <c r="C46" s="43" t="s">
        <v>125</v>
      </c>
      <c r="D46" s="42"/>
      <c r="E46" s="41" t="s">
        <v>50</v>
      </c>
      <c r="F46" s="42"/>
      <c r="G46" s="19">
        <v>2</v>
      </c>
      <c r="H46" s="19">
        <v>2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19">
        <v>2</v>
      </c>
      <c r="P46" s="19">
        <v>2</v>
      </c>
      <c r="Q46" s="19">
        <v>2</v>
      </c>
      <c r="R46" s="19">
        <v>2</v>
      </c>
      <c r="S46" s="19">
        <v>2</v>
      </c>
      <c r="T46" s="19">
        <v>2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</row>
    <row r="47" spans="1:30" ht="14.25" customHeight="1" x14ac:dyDescent="0.25">
      <c r="A47" s="48"/>
      <c r="B47" s="48"/>
      <c r="C47" s="43" t="s">
        <v>124</v>
      </c>
      <c r="D47" s="42"/>
      <c r="E47" s="41" t="s">
        <v>52</v>
      </c>
      <c r="F47" s="42"/>
      <c r="G47" s="19">
        <v>2</v>
      </c>
      <c r="H47" s="19">
        <v>2</v>
      </c>
      <c r="I47" s="19">
        <v>2</v>
      </c>
      <c r="J47" s="19">
        <v>2</v>
      </c>
      <c r="K47" s="19">
        <v>2</v>
      </c>
      <c r="L47" s="19">
        <v>2</v>
      </c>
      <c r="M47" s="19">
        <v>2</v>
      </c>
      <c r="N47" s="19">
        <v>2</v>
      </c>
      <c r="O47" s="19">
        <v>2</v>
      </c>
      <c r="P47" s="19">
        <v>2</v>
      </c>
      <c r="Q47" s="19">
        <v>2</v>
      </c>
      <c r="R47" s="19">
        <v>2</v>
      </c>
      <c r="S47" s="19">
        <v>2</v>
      </c>
      <c r="T47" s="19">
        <v>2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</row>
    <row r="48" spans="1:30" ht="14.25" customHeight="1" x14ac:dyDescent="0.25">
      <c r="A48" s="48"/>
      <c r="B48" s="48"/>
      <c r="C48" s="43" t="s">
        <v>126</v>
      </c>
      <c r="D48" s="42"/>
      <c r="E48" s="41" t="s">
        <v>50</v>
      </c>
      <c r="F48" s="42"/>
      <c r="G48" s="19">
        <v>3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R48" s="19">
        <v>2</v>
      </c>
      <c r="S48" s="19">
        <v>2</v>
      </c>
      <c r="T48" s="19">
        <v>2</v>
      </c>
      <c r="U48" s="19">
        <v>2</v>
      </c>
      <c r="V48" s="20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</row>
    <row r="49" spans="1:30" ht="14.25" customHeight="1" x14ac:dyDescent="0.25">
      <c r="A49" s="48"/>
      <c r="B49" s="48"/>
      <c r="C49" s="41"/>
      <c r="D49" s="42"/>
      <c r="E49" s="41"/>
      <c r="F49" s="42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9"/>
      <c r="V49" s="22">
        <v>1</v>
      </c>
      <c r="W49" s="19"/>
      <c r="X49" s="19"/>
      <c r="Y49" s="19"/>
      <c r="Z49" s="19"/>
      <c r="AA49" s="19"/>
      <c r="AB49" s="19"/>
      <c r="AC49" s="19"/>
      <c r="AD49" s="19"/>
    </row>
    <row r="50" spans="1:30" ht="14.25" customHeight="1" x14ac:dyDescent="0.25">
      <c r="A50" s="48"/>
      <c r="B50" s="48"/>
      <c r="C50" s="43" t="s">
        <v>127</v>
      </c>
      <c r="D50" s="42"/>
      <c r="E50" s="41" t="s">
        <v>52</v>
      </c>
      <c r="F50" s="42"/>
      <c r="G50" s="19">
        <v>4</v>
      </c>
      <c r="H50" s="19">
        <v>4</v>
      </c>
      <c r="I50" s="19">
        <v>4</v>
      </c>
      <c r="J50" s="19">
        <v>4</v>
      </c>
      <c r="K50" s="19">
        <v>4</v>
      </c>
      <c r="L50" s="19">
        <v>4</v>
      </c>
      <c r="M50" s="19">
        <v>4</v>
      </c>
      <c r="N50" s="19">
        <v>4</v>
      </c>
      <c r="O50" s="19">
        <v>4</v>
      </c>
      <c r="P50" s="19">
        <v>4</v>
      </c>
      <c r="Q50" s="19">
        <v>4</v>
      </c>
      <c r="R50" s="19">
        <v>4</v>
      </c>
      <c r="S50" s="19">
        <v>4</v>
      </c>
      <c r="T50" s="19">
        <v>4</v>
      </c>
      <c r="U50" s="19">
        <v>4</v>
      </c>
      <c r="V50" s="19">
        <v>2</v>
      </c>
      <c r="W50" s="20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</row>
    <row r="51" spans="1:30" ht="14.25" customHeight="1" x14ac:dyDescent="0.25">
      <c r="A51" s="48"/>
      <c r="B51" s="48"/>
      <c r="C51" s="43" t="s">
        <v>128</v>
      </c>
      <c r="D51" s="42"/>
      <c r="E51" s="41" t="s">
        <v>50</v>
      </c>
      <c r="F51" s="42"/>
      <c r="G51" s="19">
        <v>2</v>
      </c>
      <c r="H51" s="19">
        <v>2</v>
      </c>
      <c r="I51" s="19">
        <v>2</v>
      </c>
      <c r="J51" s="19">
        <v>2</v>
      </c>
      <c r="K51" s="19">
        <v>2</v>
      </c>
      <c r="L51" s="19">
        <v>2</v>
      </c>
      <c r="M51" s="19">
        <v>2</v>
      </c>
      <c r="N51" s="19">
        <v>2</v>
      </c>
      <c r="O51" s="19">
        <v>2</v>
      </c>
      <c r="P51" s="19">
        <v>2</v>
      </c>
      <c r="Q51" s="19">
        <v>2</v>
      </c>
      <c r="R51" s="19">
        <v>2</v>
      </c>
      <c r="S51" s="19">
        <v>2</v>
      </c>
      <c r="T51" s="19">
        <v>2</v>
      </c>
      <c r="U51" s="19">
        <v>2</v>
      </c>
      <c r="V51" s="19">
        <v>2</v>
      </c>
      <c r="W51" s="20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</row>
    <row r="52" spans="1:30" ht="14.25" customHeight="1" x14ac:dyDescent="0.25">
      <c r="A52" s="48"/>
      <c r="B52" s="48"/>
      <c r="C52" s="43" t="s">
        <v>129</v>
      </c>
      <c r="D52" s="42"/>
      <c r="E52" s="41" t="s">
        <v>52</v>
      </c>
      <c r="F52" s="42"/>
      <c r="G52" s="19">
        <v>2</v>
      </c>
      <c r="H52" s="19">
        <v>2</v>
      </c>
      <c r="I52" s="19">
        <v>2</v>
      </c>
      <c r="J52" s="19"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19">
        <v>2</v>
      </c>
      <c r="Q52" s="19">
        <v>2</v>
      </c>
      <c r="R52" s="19">
        <v>2</v>
      </c>
      <c r="S52" s="19">
        <v>2</v>
      </c>
      <c r="T52" s="19">
        <v>2</v>
      </c>
      <c r="U52" s="19">
        <v>2</v>
      </c>
      <c r="V52" s="19">
        <v>2</v>
      </c>
      <c r="W52" s="19">
        <v>2</v>
      </c>
      <c r="X52" s="20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</row>
    <row r="53" spans="1:30" ht="14.25" customHeight="1" x14ac:dyDescent="0.25">
      <c r="A53" s="48"/>
      <c r="B53" s="49"/>
      <c r="C53" s="43" t="s">
        <v>63</v>
      </c>
      <c r="D53" s="42"/>
      <c r="E53" s="41" t="s">
        <v>27</v>
      </c>
      <c r="F53" s="42"/>
      <c r="G53" s="19">
        <v>10</v>
      </c>
      <c r="H53" s="19">
        <v>10</v>
      </c>
      <c r="I53" s="19">
        <v>10</v>
      </c>
      <c r="J53" s="19">
        <v>10</v>
      </c>
      <c r="K53" s="19">
        <v>10</v>
      </c>
      <c r="L53" s="19">
        <v>10</v>
      </c>
      <c r="M53" s="19">
        <v>10</v>
      </c>
      <c r="N53" s="19">
        <v>10</v>
      </c>
      <c r="O53" s="19">
        <v>10</v>
      </c>
      <c r="P53" s="19">
        <v>10</v>
      </c>
      <c r="Q53" s="19">
        <v>10</v>
      </c>
      <c r="R53" s="19">
        <v>10</v>
      </c>
      <c r="S53" s="19">
        <v>10</v>
      </c>
      <c r="T53" s="19">
        <v>10</v>
      </c>
      <c r="U53" s="19">
        <v>10</v>
      </c>
      <c r="V53" s="19">
        <v>10</v>
      </c>
      <c r="W53" s="19">
        <v>10</v>
      </c>
      <c r="X53" s="19">
        <v>10</v>
      </c>
      <c r="Y53" s="20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</row>
    <row r="54" spans="1:30" ht="14.25" customHeight="1" x14ac:dyDescent="0.25">
      <c r="A54" s="48"/>
      <c r="B54" s="47" t="s">
        <v>64</v>
      </c>
      <c r="C54" s="43" t="s">
        <v>102</v>
      </c>
      <c r="D54" s="42"/>
      <c r="E54" s="41" t="s">
        <v>31</v>
      </c>
      <c r="F54" s="42"/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  <c r="P54" s="19">
        <v>1</v>
      </c>
      <c r="Q54" s="19">
        <v>1</v>
      </c>
      <c r="R54" s="19">
        <v>1</v>
      </c>
      <c r="S54" s="19">
        <v>1</v>
      </c>
      <c r="T54" s="19">
        <v>1</v>
      </c>
      <c r="U54" s="19">
        <v>1</v>
      </c>
      <c r="V54" s="19">
        <v>1</v>
      </c>
      <c r="W54" s="19">
        <v>1</v>
      </c>
      <c r="X54" s="19">
        <v>1</v>
      </c>
      <c r="Y54" s="19">
        <v>1</v>
      </c>
      <c r="Z54" s="20">
        <v>0</v>
      </c>
      <c r="AA54" s="19">
        <v>0</v>
      </c>
      <c r="AB54" s="19">
        <v>0</v>
      </c>
      <c r="AC54" s="19">
        <v>0</v>
      </c>
      <c r="AD54" s="19">
        <v>0</v>
      </c>
    </row>
    <row r="55" spans="1:30" ht="14.25" customHeight="1" x14ac:dyDescent="0.25">
      <c r="A55" s="48"/>
      <c r="B55" s="48"/>
      <c r="C55" s="43" t="s">
        <v>130</v>
      </c>
      <c r="D55" s="42"/>
      <c r="E55" s="41" t="s">
        <v>31</v>
      </c>
      <c r="F55" s="42"/>
      <c r="G55" s="19">
        <v>3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19">
        <v>1</v>
      </c>
      <c r="Q55" s="19">
        <v>1</v>
      </c>
      <c r="R55" s="19">
        <v>1</v>
      </c>
      <c r="S55" s="19">
        <v>1</v>
      </c>
      <c r="T55" s="19">
        <v>1</v>
      </c>
      <c r="U55" s="19">
        <v>1</v>
      </c>
      <c r="V55" s="19">
        <v>1</v>
      </c>
      <c r="W55" s="19">
        <v>1</v>
      </c>
      <c r="X55" s="19">
        <v>1</v>
      </c>
      <c r="Y55" s="19">
        <v>1</v>
      </c>
      <c r="Z55" s="20">
        <v>0</v>
      </c>
      <c r="AA55" s="19">
        <v>0</v>
      </c>
      <c r="AB55" s="19">
        <v>0</v>
      </c>
      <c r="AC55" s="19">
        <v>0</v>
      </c>
      <c r="AD55" s="19">
        <v>0</v>
      </c>
    </row>
    <row r="56" spans="1:30" ht="14.25" customHeight="1" x14ac:dyDescent="0.25">
      <c r="A56" s="48"/>
      <c r="B56" s="48"/>
      <c r="C56" s="41"/>
      <c r="D56" s="42"/>
      <c r="E56" s="41"/>
      <c r="F56" s="4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29"/>
      <c r="Z56" s="22">
        <v>2</v>
      </c>
      <c r="AA56" s="19"/>
      <c r="AB56" s="19"/>
      <c r="AC56" s="19"/>
      <c r="AD56" s="19"/>
    </row>
    <row r="57" spans="1:30" ht="14.25" customHeight="1" x14ac:dyDescent="0.25">
      <c r="A57" s="48"/>
      <c r="B57" s="48"/>
      <c r="C57" s="43" t="s">
        <v>131</v>
      </c>
      <c r="D57" s="42"/>
      <c r="E57" s="41" t="s">
        <v>29</v>
      </c>
      <c r="F57" s="42"/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20">
        <v>0</v>
      </c>
      <c r="AA57" s="19">
        <v>0</v>
      </c>
      <c r="AB57" s="19">
        <v>0</v>
      </c>
      <c r="AC57" s="19">
        <v>0</v>
      </c>
      <c r="AD57" s="19">
        <v>0</v>
      </c>
    </row>
    <row r="58" spans="1:30" ht="14.25" customHeight="1" x14ac:dyDescent="0.25">
      <c r="A58" s="48"/>
      <c r="B58" s="48"/>
      <c r="C58" s="43" t="s">
        <v>132</v>
      </c>
      <c r="D58" s="42"/>
      <c r="E58" s="41" t="s">
        <v>31</v>
      </c>
      <c r="F58" s="42"/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1</v>
      </c>
      <c r="O58" s="19">
        <v>1</v>
      </c>
      <c r="P58" s="19">
        <v>1</v>
      </c>
      <c r="Q58" s="19">
        <v>1</v>
      </c>
      <c r="R58" s="19">
        <v>1</v>
      </c>
      <c r="S58" s="19">
        <v>1</v>
      </c>
      <c r="T58" s="19">
        <v>1</v>
      </c>
      <c r="U58" s="19">
        <v>1</v>
      </c>
      <c r="V58" s="19">
        <v>1</v>
      </c>
      <c r="W58" s="19">
        <v>1</v>
      </c>
      <c r="X58" s="19">
        <v>1</v>
      </c>
      <c r="Y58" s="19">
        <v>1</v>
      </c>
      <c r="Z58" s="20">
        <v>0</v>
      </c>
      <c r="AA58" s="19">
        <v>0</v>
      </c>
      <c r="AB58" s="19">
        <v>0</v>
      </c>
      <c r="AC58" s="19">
        <v>0</v>
      </c>
      <c r="AD58" s="19">
        <v>0</v>
      </c>
    </row>
    <row r="59" spans="1:30" ht="14.25" customHeight="1" x14ac:dyDescent="0.25">
      <c r="A59" s="48"/>
      <c r="B59" s="48"/>
      <c r="C59" s="43" t="s">
        <v>133</v>
      </c>
      <c r="D59" s="42"/>
      <c r="E59" s="41" t="s">
        <v>29</v>
      </c>
      <c r="F59" s="42"/>
      <c r="G59" s="19">
        <v>1</v>
      </c>
      <c r="H59" s="19">
        <v>1</v>
      </c>
      <c r="I59" s="19">
        <v>1</v>
      </c>
      <c r="J59" s="19">
        <v>1</v>
      </c>
      <c r="K59" s="19">
        <v>1</v>
      </c>
      <c r="L59" s="19">
        <v>1</v>
      </c>
      <c r="M59" s="19">
        <v>1</v>
      </c>
      <c r="N59" s="19">
        <v>1</v>
      </c>
      <c r="O59" s="19">
        <v>1</v>
      </c>
      <c r="P59" s="19">
        <v>1</v>
      </c>
      <c r="Q59" s="19">
        <v>1</v>
      </c>
      <c r="R59" s="19">
        <v>1</v>
      </c>
      <c r="S59" s="19">
        <v>1</v>
      </c>
      <c r="T59" s="19">
        <v>1</v>
      </c>
      <c r="U59" s="19">
        <v>1</v>
      </c>
      <c r="V59" s="19">
        <v>1</v>
      </c>
      <c r="W59" s="19">
        <v>1</v>
      </c>
      <c r="X59" s="19">
        <v>1</v>
      </c>
      <c r="Y59" s="19">
        <v>1</v>
      </c>
      <c r="Z59" s="20">
        <v>0</v>
      </c>
      <c r="AA59" s="19">
        <v>0</v>
      </c>
      <c r="AB59" s="19">
        <v>0</v>
      </c>
      <c r="AC59" s="19">
        <v>0</v>
      </c>
      <c r="AD59" s="19">
        <v>0</v>
      </c>
    </row>
    <row r="60" spans="1:30" ht="14.25" customHeight="1" x14ac:dyDescent="0.25">
      <c r="A60" s="48"/>
      <c r="B60" s="49"/>
      <c r="C60" s="43" t="s">
        <v>134</v>
      </c>
      <c r="D60" s="42"/>
      <c r="E60" s="41" t="s">
        <v>29</v>
      </c>
      <c r="F60" s="42"/>
      <c r="G60" s="19">
        <v>1</v>
      </c>
      <c r="H60" s="19">
        <v>1</v>
      </c>
      <c r="I60" s="19">
        <v>1</v>
      </c>
      <c r="J60" s="19">
        <v>1</v>
      </c>
      <c r="K60" s="19">
        <v>1</v>
      </c>
      <c r="L60" s="19">
        <v>1</v>
      </c>
      <c r="M60" s="19">
        <v>1</v>
      </c>
      <c r="N60" s="19">
        <v>1</v>
      </c>
      <c r="O60" s="19">
        <v>1</v>
      </c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>
        <v>1</v>
      </c>
      <c r="W60" s="19">
        <v>1</v>
      </c>
      <c r="X60" s="19">
        <v>1</v>
      </c>
      <c r="Y60" s="19">
        <v>1</v>
      </c>
      <c r="Z60" s="20">
        <v>0</v>
      </c>
      <c r="AA60" s="19">
        <v>0</v>
      </c>
      <c r="AB60" s="19">
        <v>0</v>
      </c>
      <c r="AC60" s="19">
        <v>0</v>
      </c>
      <c r="AD60" s="19">
        <v>0</v>
      </c>
    </row>
    <row r="61" spans="1:30" ht="14.25" customHeight="1" x14ac:dyDescent="0.25">
      <c r="A61" s="48"/>
      <c r="B61" s="47" t="s">
        <v>71</v>
      </c>
      <c r="C61" s="43" t="s">
        <v>103</v>
      </c>
      <c r="D61" s="42"/>
      <c r="E61" s="41" t="s">
        <v>73</v>
      </c>
      <c r="F61" s="42"/>
      <c r="G61" s="19">
        <v>1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v>1</v>
      </c>
      <c r="N61" s="19">
        <v>1</v>
      </c>
      <c r="O61" s="19">
        <v>1</v>
      </c>
      <c r="P61" s="19">
        <v>1</v>
      </c>
      <c r="Q61" s="19">
        <v>1</v>
      </c>
      <c r="R61" s="19">
        <v>1</v>
      </c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>
        <v>1</v>
      </c>
      <c r="AA61" s="20">
        <v>0</v>
      </c>
      <c r="AB61" s="19">
        <v>0</v>
      </c>
      <c r="AC61" s="19">
        <v>0</v>
      </c>
      <c r="AD61" s="19">
        <v>0</v>
      </c>
    </row>
    <row r="62" spans="1:30" ht="14.25" customHeight="1" x14ac:dyDescent="0.25">
      <c r="A62" s="48"/>
      <c r="B62" s="48"/>
      <c r="C62" s="43" t="s">
        <v>104</v>
      </c>
      <c r="D62" s="42"/>
      <c r="E62" s="41" t="s">
        <v>73</v>
      </c>
      <c r="F62" s="42"/>
      <c r="G62" s="19">
        <v>4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19">
        <v>2</v>
      </c>
      <c r="Q62" s="19">
        <v>2</v>
      </c>
      <c r="R62" s="19">
        <v>2</v>
      </c>
      <c r="S62" s="19">
        <v>2</v>
      </c>
      <c r="T62" s="19">
        <v>2</v>
      </c>
      <c r="U62" s="19">
        <v>2</v>
      </c>
      <c r="V62" s="19">
        <v>2</v>
      </c>
      <c r="W62" s="19">
        <v>2</v>
      </c>
      <c r="X62" s="19">
        <v>2</v>
      </c>
      <c r="Y62" s="19">
        <v>2</v>
      </c>
      <c r="Z62" s="19">
        <v>2</v>
      </c>
      <c r="AA62" s="20">
        <v>0</v>
      </c>
      <c r="AB62" s="19">
        <v>0</v>
      </c>
      <c r="AC62" s="19">
        <v>0</v>
      </c>
      <c r="AD62" s="19">
        <v>0</v>
      </c>
    </row>
    <row r="63" spans="1:30" ht="14.25" customHeight="1" x14ac:dyDescent="0.25">
      <c r="A63" s="48"/>
      <c r="B63" s="48"/>
      <c r="C63" s="62"/>
      <c r="D63" s="42"/>
      <c r="E63" s="41"/>
      <c r="F63" s="4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29"/>
      <c r="AA63" s="22">
        <v>2</v>
      </c>
      <c r="AB63" s="19"/>
      <c r="AC63" s="19"/>
      <c r="AD63" s="19"/>
    </row>
    <row r="64" spans="1:30" ht="14.25" customHeight="1" x14ac:dyDescent="0.25">
      <c r="A64" s="48"/>
      <c r="B64" s="48"/>
      <c r="C64" s="43" t="s">
        <v>135</v>
      </c>
      <c r="D64" s="42"/>
      <c r="E64" s="41" t="s">
        <v>73</v>
      </c>
      <c r="F64" s="42"/>
      <c r="G64" s="19">
        <v>1</v>
      </c>
      <c r="H64" s="19">
        <v>1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1</v>
      </c>
      <c r="P64" s="19">
        <v>1</v>
      </c>
      <c r="Q64" s="19">
        <v>1</v>
      </c>
      <c r="R64" s="19">
        <v>1</v>
      </c>
      <c r="S64" s="19">
        <v>1</v>
      </c>
      <c r="T64" s="19">
        <v>1</v>
      </c>
      <c r="U64" s="19">
        <v>1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20">
        <v>0</v>
      </c>
      <c r="AB64" s="19">
        <v>0</v>
      </c>
      <c r="AC64" s="19">
        <v>0</v>
      </c>
      <c r="AD64" s="19">
        <v>0</v>
      </c>
    </row>
    <row r="65" spans="1:30" ht="14.25" customHeight="1" x14ac:dyDescent="0.25">
      <c r="A65" s="48"/>
      <c r="B65" s="48"/>
      <c r="C65" s="43" t="s">
        <v>136</v>
      </c>
      <c r="D65" s="42"/>
      <c r="E65" s="41" t="s">
        <v>73</v>
      </c>
      <c r="F65" s="42"/>
      <c r="G65" s="19">
        <v>1</v>
      </c>
      <c r="H65" s="19">
        <v>1</v>
      </c>
      <c r="I65" s="19">
        <v>1</v>
      </c>
      <c r="J65" s="19">
        <v>1</v>
      </c>
      <c r="K65" s="19">
        <v>1</v>
      </c>
      <c r="L65" s="19">
        <v>1</v>
      </c>
      <c r="M65" s="19">
        <v>1</v>
      </c>
      <c r="N65" s="19">
        <v>1</v>
      </c>
      <c r="O65" s="19">
        <v>1</v>
      </c>
      <c r="P65" s="19">
        <v>1</v>
      </c>
      <c r="Q65" s="19">
        <v>1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19">
        <v>1</v>
      </c>
      <c r="Y65" s="19">
        <v>1</v>
      </c>
      <c r="Z65" s="19">
        <v>1</v>
      </c>
      <c r="AA65" s="19">
        <v>1</v>
      </c>
      <c r="AB65" s="20">
        <v>0</v>
      </c>
      <c r="AC65" s="19">
        <v>0</v>
      </c>
      <c r="AD65" s="19">
        <v>0</v>
      </c>
    </row>
    <row r="66" spans="1:30" ht="14.25" customHeight="1" x14ac:dyDescent="0.25">
      <c r="A66" s="48"/>
      <c r="B66" s="48"/>
      <c r="C66" s="43" t="s">
        <v>137</v>
      </c>
      <c r="D66" s="42"/>
      <c r="E66" s="41" t="s">
        <v>73</v>
      </c>
      <c r="F66" s="42"/>
      <c r="G66" s="19">
        <v>1</v>
      </c>
      <c r="H66" s="19">
        <v>2</v>
      </c>
      <c r="I66" s="19">
        <v>2</v>
      </c>
      <c r="J66" s="19">
        <v>2</v>
      </c>
      <c r="K66" s="19">
        <v>2</v>
      </c>
      <c r="L66" s="19">
        <v>2</v>
      </c>
      <c r="M66" s="19">
        <v>2</v>
      </c>
      <c r="N66" s="19">
        <v>2</v>
      </c>
      <c r="O66" s="19">
        <v>2</v>
      </c>
      <c r="P66" s="19">
        <v>2</v>
      </c>
      <c r="Q66" s="19">
        <v>2</v>
      </c>
      <c r="R66" s="19">
        <v>2</v>
      </c>
      <c r="S66" s="19">
        <v>2</v>
      </c>
      <c r="T66" s="19">
        <v>2</v>
      </c>
      <c r="U66" s="19">
        <v>2</v>
      </c>
      <c r="V66" s="19">
        <v>2</v>
      </c>
      <c r="W66" s="19">
        <v>2</v>
      </c>
      <c r="X66" s="19">
        <v>2</v>
      </c>
      <c r="Y66" s="19">
        <v>2</v>
      </c>
      <c r="Z66" s="19">
        <v>2</v>
      </c>
      <c r="AA66" s="19">
        <v>1</v>
      </c>
      <c r="AB66" s="20">
        <v>0</v>
      </c>
      <c r="AC66" s="19">
        <v>0</v>
      </c>
      <c r="AD66" s="19">
        <v>0</v>
      </c>
    </row>
    <row r="67" spans="1:30" ht="14.25" customHeight="1" x14ac:dyDescent="0.25">
      <c r="A67" s="48"/>
      <c r="B67" s="48"/>
      <c r="C67" s="62"/>
      <c r="D67" s="42"/>
      <c r="E67" s="41"/>
      <c r="F67" s="42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29"/>
      <c r="AB67" s="21">
        <v>1</v>
      </c>
      <c r="AC67" s="19"/>
      <c r="AD67" s="19"/>
    </row>
    <row r="68" spans="1:30" ht="14.25" customHeight="1" x14ac:dyDescent="0.25">
      <c r="A68" s="48"/>
      <c r="B68" s="49"/>
      <c r="C68" s="43" t="s">
        <v>138</v>
      </c>
      <c r="D68" s="42"/>
      <c r="E68" s="41" t="s">
        <v>73</v>
      </c>
      <c r="F68" s="42"/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20">
        <v>0</v>
      </c>
      <c r="AC68" s="19">
        <v>0</v>
      </c>
      <c r="AD68" s="19">
        <v>0</v>
      </c>
    </row>
    <row r="69" spans="1:30" ht="14.25" customHeight="1" x14ac:dyDescent="0.25">
      <c r="A69" s="48"/>
      <c r="B69" s="47" t="s">
        <v>79</v>
      </c>
      <c r="C69" s="43" t="s">
        <v>105</v>
      </c>
      <c r="D69" s="42"/>
      <c r="E69" s="41" t="s">
        <v>27</v>
      </c>
      <c r="F69" s="42"/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19">
        <v>1</v>
      </c>
      <c r="AA69" s="19">
        <v>1</v>
      </c>
      <c r="AB69" s="19">
        <v>1</v>
      </c>
      <c r="AC69" s="20">
        <v>0</v>
      </c>
      <c r="AD69" s="19">
        <v>0</v>
      </c>
    </row>
    <row r="70" spans="1:30" ht="14.25" customHeight="1" x14ac:dyDescent="0.25">
      <c r="A70" s="48"/>
      <c r="B70" s="48"/>
      <c r="C70" s="43" t="s">
        <v>106</v>
      </c>
      <c r="D70" s="42"/>
      <c r="E70" s="41" t="s">
        <v>27</v>
      </c>
      <c r="F70" s="42"/>
      <c r="G70" s="19">
        <v>3</v>
      </c>
      <c r="H70" s="19">
        <v>2</v>
      </c>
      <c r="I70" s="19">
        <v>2</v>
      </c>
      <c r="J70" s="19">
        <v>2</v>
      </c>
      <c r="K70" s="19">
        <v>2</v>
      </c>
      <c r="L70" s="19">
        <v>2</v>
      </c>
      <c r="M70" s="19">
        <v>2</v>
      </c>
      <c r="N70" s="19">
        <v>2</v>
      </c>
      <c r="O70" s="19">
        <v>2</v>
      </c>
      <c r="P70" s="19">
        <v>2</v>
      </c>
      <c r="Q70" s="19">
        <v>2</v>
      </c>
      <c r="R70" s="19">
        <v>2</v>
      </c>
      <c r="S70" s="19">
        <v>2</v>
      </c>
      <c r="T70" s="19">
        <v>2</v>
      </c>
      <c r="U70" s="19">
        <v>2</v>
      </c>
      <c r="V70" s="19">
        <v>2</v>
      </c>
      <c r="W70" s="19">
        <v>2</v>
      </c>
      <c r="X70" s="19">
        <v>2</v>
      </c>
      <c r="Y70" s="19">
        <v>2</v>
      </c>
      <c r="Z70" s="19">
        <v>2</v>
      </c>
      <c r="AA70" s="19">
        <v>2</v>
      </c>
      <c r="AB70" s="19">
        <v>2</v>
      </c>
      <c r="AC70" s="20">
        <v>0</v>
      </c>
      <c r="AD70" s="19">
        <v>0</v>
      </c>
    </row>
    <row r="71" spans="1:30" ht="14.25" customHeight="1" x14ac:dyDescent="0.25">
      <c r="A71" s="48"/>
      <c r="B71" s="48"/>
      <c r="C71" s="41"/>
      <c r="D71" s="42"/>
      <c r="E71" s="41"/>
      <c r="F71" s="4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29"/>
      <c r="AC71" s="22">
        <v>1</v>
      </c>
      <c r="AD71" s="19"/>
    </row>
    <row r="72" spans="1:30" ht="14.25" customHeight="1" x14ac:dyDescent="0.25">
      <c r="A72" s="48"/>
      <c r="B72" s="48"/>
      <c r="C72" s="43" t="s">
        <v>139</v>
      </c>
      <c r="D72" s="42"/>
      <c r="E72" s="41" t="s">
        <v>27</v>
      </c>
      <c r="F72" s="42"/>
      <c r="G72" s="19">
        <v>2</v>
      </c>
      <c r="H72" s="19">
        <v>2</v>
      </c>
      <c r="I72" s="19">
        <v>2</v>
      </c>
      <c r="J72" s="19">
        <v>2</v>
      </c>
      <c r="K72" s="19">
        <v>2</v>
      </c>
      <c r="L72" s="19">
        <v>2</v>
      </c>
      <c r="M72" s="19">
        <v>2</v>
      </c>
      <c r="N72" s="19">
        <v>2</v>
      </c>
      <c r="O72" s="19">
        <v>2</v>
      </c>
      <c r="P72" s="19">
        <v>2</v>
      </c>
      <c r="Q72" s="19">
        <v>2</v>
      </c>
      <c r="R72" s="19">
        <v>2</v>
      </c>
      <c r="S72" s="19">
        <v>2</v>
      </c>
      <c r="T72" s="19">
        <v>2</v>
      </c>
      <c r="U72" s="19">
        <v>2</v>
      </c>
      <c r="V72" s="19">
        <v>2</v>
      </c>
      <c r="W72" s="19">
        <v>2</v>
      </c>
      <c r="X72" s="19">
        <v>2</v>
      </c>
      <c r="Y72" s="19">
        <v>2</v>
      </c>
      <c r="Z72" s="19">
        <v>2</v>
      </c>
      <c r="AA72" s="19">
        <v>2</v>
      </c>
      <c r="AB72" s="19">
        <v>2</v>
      </c>
      <c r="AC72" s="20">
        <v>0</v>
      </c>
      <c r="AD72" s="19">
        <v>0</v>
      </c>
    </row>
    <row r="73" spans="1:30" ht="14.25" customHeight="1" x14ac:dyDescent="0.25">
      <c r="A73" s="48"/>
      <c r="B73" s="48"/>
      <c r="C73" s="43" t="s">
        <v>140</v>
      </c>
      <c r="D73" s="42"/>
      <c r="E73" s="41" t="s">
        <v>27</v>
      </c>
      <c r="F73" s="42"/>
      <c r="G73" s="19">
        <v>1</v>
      </c>
      <c r="H73" s="19">
        <v>2</v>
      </c>
      <c r="I73" s="19">
        <v>2</v>
      </c>
      <c r="J73" s="19">
        <v>2</v>
      </c>
      <c r="K73" s="19">
        <v>2</v>
      </c>
      <c r="L73" s="19">
        <v>2</v>
      </c>
      <c r="M73" s="19">
        <v>2</v>
      </c>
      <c r="N73" s="19">
        <v>2</v>
      </c>
      <c r="O73" s="19">
        <v>2</v>
      </c>
      <c r="P73" s="19">
        <v>2</v>
      </c>
      <c r="Q73" s="19">
        <v>2</v>
      </c>
      <c r="R73" s="19">
        <v>2</v>
      </c>
      <c r="S73" s="19">
        <v>2</v>
      </c>
      <c r="T73" s="19">
        <v>2</v>
      </c>
      <c r="U73" s="19">
        <v>2</v>
      </c>
      <c r="V73" s="19">
        <v>2</v>
      </c>
      <c r="W73" s="19">
        <v>2</v>
      </c>
      <c r="X73" s="19">
        <v>2</v>
      </c>
      <c r="Y73" s="19">
        <v>2</v>
      </c>
      <c r="Z73" s="19">
        <v>2</v>
      </c>
      <c r="AA73" s="19">
        <v>2</v>
      </c>
      <c r="AB73" s="19">
        <v>1</v>
      </c>
      <c r="AC73" s="20">
        <v>0</v>
      </c>
      <c r="AD73" s="19">
        <v>0</v>
      </c>
    </row>
    <row r="74" spans="1:30" ht="14.25" customHeight="1" x14ac:dyDescent="0.25">
      <c r="A74" s="48"/>
      <c r="B74" s="48"/>
      <c r="C74" s="41"/>
      <c r="D74" s="42"/>
      <c r="E74" s="41"/>
      <c r="F74" s="4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29"/>
      <c r="AC74" s="21">
        <v>1</v>
      </c>
      <c r="AD74" s="19"/>
    </row>
    <row r="75" spans="1:30" ht="14.25" customHeight="1" x14ac:dyDescent="0.25">
      <c r="A75" s="48"/>
      <c r="B75" s="48"/>
      <c r="C75" s="43" t="s">
        <v>141</v>
      </c>
      <c r="D75" s="42"/>
      <c r="E75" s="41" t="s">
        <v>27</v>
      </c>
      <c r="F75" s="42"/>
      <c r="G75" s="19">
        <v>2</v>
      </c>
      <c r="H75" s="19">
        <v>2</v>
      </c>
      <c r="I75" s="19">
        <v>2</v>
      </c>
      <c r="J75" s="19">
        <v>2</v>
      </c>
      <c r="K75" s="19">
        <v>2</v>
      </c>
      <c r="L75" s="19">
        <v>2</v>
      </c>
      <c r="M75" s="19">
        <v>2</v>
      </c>
      <c r="N75" s="19">
        <v>2</v>
      </c>
      <c r="O75" s="19">
        <v>2</v>
      </c>
      <c r="P75" s="19">
        <v>2</v>
      </c>
      <c r="Q75" s="19">
        <v>2</v>
      </c>
      <c r="R75" s="19">
        <v>2</v>
      </c>
      <c r="S75" s="19">
        <v>2</v>
      </c>
      <c r="T75" s="19">
        <v>2</v>
      </c>
      <c r="U75" s="19">
        <v>2</v>
      </c>
      <c r="V75" s="19">
        <v>2</v>
      </c>
      <c r="W75" s="19">
        <v>2</v>
      </c>
      <c r="X75" s="19">
        <v>2</v>
      </c>
      <c r="Y75" s="19">
        <v>2</v>
      </c>
      <c r="Z75" s="19">
        <v>2</v>
      </c>
      <c r="AA75" s="19">
        <v>2</v>
      </c>
      <c r="AB75" s="19">
        <v>2</v>
      </c>
      <c r="AC75" s="20">
        <v>0</v>
      </c>
      <c r="AD75" s="19">
        <v>0</v>
      </c>
    </row>
    <row r="76" spans="1:30" ht="14.25" customHeight="1" x14ac:dyDescent="0.25">
      <c r="A76" s="48"/>
      <c r="B76" s="49"/>
      <c r="C76" s="43" t="s">
        <v>142</v>
      </c>
      <c r="D76" s="42"/>
      <c r="E76" s="41" t="s">
        <v>27</v>
      </c>
      <c r="F76" s="42"/>
      <c r="G76" s="19">
        <v>1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19">
        <v>1</v>
      </c>
      <c r="V76" s="19">
        <v>1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20">
        <v>0</v>
      </c>
      <c r="AD76" s="19">
        <v>0</v>
      </c>
    </row>
    <row r="77" spans="1:30" ht="14.25" customHeight="1" x14ac:dyDescent="0.25">
      <c r="A77" s="48"/>
      <c r="B77" s="47" t="s">
        <v>107</v>
      </c>
      <c r="C77" s="43" t="s">
        <v>108</v>
      </c>
      <c r="D77" s="42"/>
      <c r="E77" s="41" t="s">
        <v>27</v>
      </c>
      <c r="F77" s="42"/>
      <c r="G77" s="19">
        <v>5</v>
      </c>
      <c r="H77" s="19">
        <v>5</v>
      </c>
      <c r="I77" s="19">
        <v>5</v>
      </c>
      <c r="J77" s="19">
        <v>5</v>
      </c>
      <c r="K77" s="19">
        <v>5</v>
      </c>
      <c r="L77" s="19">
        <v>5</v>
      </c>
      <c r="M77" s="19">
        <v>5</v>
      </c>
      <c r="N77" s="19">
        <v>5</v>
      </c>
      <c r="O77" s="19">
        <v>5</v>
      </c>
      <c r="P77" s="19">
        <v>5</v>
      </c>
      <c r="Q77" s="19">
        <v>5</v>
      </c>
      <c r="R77" s="19">
        <v>5</v>
      </c>
      <c r="S77" s="19">
        <v>5</v>
      </c>
      <c r="T77" s="19">
        <v>5</v>
      </c>
      <c r="U77" s="19">
        <v>5</v>
      </c>
      <c r="V77" s="19">
        <v>5</v>
      </c>
      <c r="W77" s="19">
        <v>5</v>
      </c>
      <c r="X77" s="19">
        <v>5</v>
      </c>
      <c r="Y77" s="19">
        <v>5</v>
      </c>
      <c r="Z77" s="19">
        <v>5</v>
      </c>
      <c r="AA77" s="19">
        <v>5</v>
      </c>
      <c r="AB77" s="19">
        <v>5</v>
      </c>
      <c r="AC77" s="19">
        <v>5</v>
      </c>
      <c r="AD77" s="20">
        <v>0</v>
      </c>
    </row>
    <row r="78" spans="1:30" ht="14.25" customHeight="1" x14ac:dyDescent="0.25">
      <c r="A78" s="48"/>
      <c r="B78" s="49"/>
      <c r="C78" s="43" t="s">
        <v>109</v>
      </c>
      <c r="D78" s="42"/>
      <c r="E78" s="41" t="s">
        <v>27</v>
      </c>
      <c r="F78" s="42"/>
      <c r="G78" s="19">
        <v>5</v>
      </c>
      <c r="H78" s="19">
        <v>5</v>
      </c>
      <c r="I78" s="19">
        <v>5</v>
      </c>
      <c r="J78" s="19">
        <v>5</v>
      </c>
      <c r="K78" s="19">
        <v>5</v>
      </c>
      <c r="L78" s="19">
        <v>5</v>
      </c>
      <c r="M78" s="19">
        <v>5</v>
      </c>
      <c r="N78" s="19">
        <v>5</v>
      </c>
      <c r="O78" s="19">
        <v>5</v>
      </c>
      <c r="P78" s="19">
        <v>5</v>
      </c>
      <c r="Q78" s="19">
        <v>5</v>
      </c>
      <c r="R78" s="19">
        <v>5</v>
      </c>
      <c r="S78" s="19">
        <v>5</v>
      </c>
      <c r="T78" s="19">
        <v>5</v>
      </c>
      <c r="U78" s="19">
        <v>5</v>
      </c>
      <c r="V78" s="19">
        <v>5</v>
      </c>
      <c r="W78" s="19">
        <v>5</v>
      </c>
      <c r="X78" s="19">
        <v>5</v>
      </c>
      <c r="Y78" s="19">
        <v>5</v>
      </c>
      <c r="Z78" s="19">
        <v>5</v>
      </c>
      <c r="AA78" s="19">
        <v>5</v>
      </c>
      <c r="AB78" s="19">
        <v>5</v>
      </c>
      <c r="AC78" s="19">
        <v>5</v>
      </c>
      <c r="AD78" s="20">
        <v>0</v>
      </c>
    </row>
    <row r="79" spans="1:30" ht="14.25" customHeight="1" x14ac:dyDescent="0.25">
      <c r="A79" s="48"/>
      <c r="B79" s="63" t="s">
        <v>21</v>
      </c>
      <c r="C79" s="51"/>
      <c r="D79" s="52"/>
      <c r="E79" s="44" t="s">
        <v>14</v>
      </c>
      <c r="F79" s="42"/>
      <c r="G79" s="41">
        <f>SUM(G16:G78)</f>
        <v>118</v>
      </c>
      <c r="H79" s="42"/>
      <c r="I79" s="19">
        <f t="shared" ref="I79:J79" si="1">SUM(I16:I78)</f>
        <v>119</v>
      </c>
      <c r="J79" s="19">
        <f t="shared" si="1"/>
        <v>107</v>
      </c>
      <c r="K79" s="19">
        <f>SUM(K16:K78)-K18</f>
        <v>105</v>
      </c>
      <c r="L79" s="19">
        <f t="shared" ref="L79:N79" si="2">SUM(L16:L78)</f>
        <v>103</v>
      </c>
      <c r="M79" s="19">
        <f t="shared" si="2"/>
        <v>100</v>
      </c>
      <c r="N79" s="19">
        <f t="shared" si="2"/>
        <v>93</v>
      </c>
      <c r="O79" s="19">
        <f>SUM(O16:O78)-O28</f>
        <v>88</v>
      </c>
      <c r="P79" s="19">
        <f t="shared" ref="P79:Q79" si="3">SUM(P16:P78)</f>
        <v>86</v>
      </c>
      <c r="Q79" s="19">
        <f t="shared" si="3"/>
        <v>79</v>
      </c>
      <c r="R79" s="19">
        <f>SUM(R16:R78)-R37</f>
        <v>71</v>
      </c>
      <c r="S79" s="19">
        <f>SUM(S16:S78)-S39</f>
        <v>64</v>
      </c>
      <c r="T79" s="19">
        <f t="shared" ref="T79:AA79" si="4">SUM(T16:T78)</f>
        <v>60</v>
      </c>
      <c r="U79" s="19">
        <f t="shared" si="4"/>
        <v>54</v>
      </c>
      <c r="V79" s="19">
        <f t="shared" si="4"/>
        <v>51</v>
      </c>
      <c r="W79" s="19">
        <f t="shared" si="4"/>
        <v>46</v>
      </c>
      <c r="X79" s="19">
        <f t="shared" si="4"/>
        <v>44</v>
      </c>
      <c r="Y79" s="19">
        <f t="shared" si="4"/>
        <v>34</v>
      </c>
      <c r="Z79" s="19">
        <f t="shared" si="4"/>
        <v>30</v>
      </c>
      <c r="AA79" s="19">
        <f t="shared" si="4"/>
        <v>25</v>
      </c>
      <c r="AB79" s="19">
        <f>SUM(AB16:AB78)-AB67</f>
        <v>19</v>
      </c>
      <c r="AC79" s="19">
        <f>SUM(AC16:AC78)-AC74</f>
        <v>11</v>
      </c>
      <c r="AD79" s="19">
        <f>SUM(AD16:AD78)</f>
        <v>0</v>
      </c>
    </row>
    <row r="80" spans="1:30" ht="14.25" customHeight="1" x14ac:dyDescent="0.25">
      <c r="A80" s="49"/>
      <c r="B80" s="53"/>
      <c r="C80" s="54"/>
      <c r="D80" s="55"/>
      <c r="E80" s="44" t="s">
        <v>15</v>
      </c>
      <c r="F80" s="42"/>
      <c r="G80" s="41">
        <f>SUM(H16:H78)</f>
        <v>119</v>
      </c>
      <c r="H80" s="42"/>
      <c r="I80" s="19">
        <f>SUM(I16:I78)</f>
        <v>119</v>
      </c>
      <c r="J80" s="19">
        <f>SUM(J16:J78)+K18</f>
        <v>109</v>
      </c>
      <c r="K80" s="19">
        <f>SUM(K16:K78)-K18</f>
        <v>105</v>
      </c>
      <c r="L80" s="19">
        <f>SUM(L16:L78)-L20</f>
        <v>101</v>
      </c>
      <c r="M80" s="19">
        <f>SUM(M16:M78)</f>
        <v>100</v>
      </c>
      <c r="N80" s="19">
        <f>SUM(N16:N78)+O28</f>
        <v>98</v>
      </c>
      <c r="O80" s="19">
        <f>SUM(O16:O78)-O28</f>
        <v>88</v>
      </c>
      <c r="P80" s="19">
        <f>SUM(P16:P78)-P31</f>
        <v>84</v>
      </c>
      <c r="Q80" s="19">
        <f>SUM(Q16:Q78)+R37</f>
        <v>82</v>
      </c>
      <c r="R80" s="19">
        <f>SUM(R16:R78)-R37+S39</f>
        <v>72</v>
      </c>
      <c r="S80" s="19">
        <f>SUM(S16:S78)-S39</f>
        <v>64</v>
      </c>
      <c r="T80" s="19">
        <f>SUM(T16:T78)-T43</f>
        <v>58</v>
      </c>
      <c r="U80" s="19">
        <f>SUM(U16:U78)</f>
        <v>54</v>
      </c>
      <c r="V80" s="19">
        <f>SUM(V16:V78)-V49</f>
        <v>50</v>
      </c>
      <c r="W80" s="19">
        <f t="shared" ref="W80:Y80" si="5">SUM(W16:W78)</f>
        <v>46</v>
      </c>
      <c r="X80" s="19">
        <f t="shared" si="5"/>
        <v>44</v>
      </c>
      <c r="Y80" s="19">
        <f t="shared" si="5"/>
        <v>34</v>
      </c>
      <c r="Z80" s="19">
        <f>SUM(Z16:Z78)-Z56</f>
        <v>28</v>
      </c>
      <c r="AA80" s="19">
        <f>SUM(AA16:AA78)+AB67-AA63</f>
        <v>24</v>
      </c>
      <c r="AB80" s="19">
        <f>SUM(AB16:AB78)-AB67+AC74</f>
        <v>20</v>
      </c>
      <c r="AC80" s="19">
        <f>SUM(AC16:AC78)-AC74-AC71</f>
        <v>10</v>
      </c>
      <c r="AD80" s="19">
        <f>SUM(AD16:AD78)</f>
        <v>0</v>
      </c>
    </row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spans="3:4" ht="14.25" customHeight="1" x14ac:dyDescent="0.25"/>
    <row r="98" spans="3:4" ht="14.25" customHeight="1" x14ac:dyDescent="0.25"/>
    <row r="99" spans="3:4" ht="14.25" customHeight="1" x14ac:dyDescent="0.25"/>
    <row r="100" spans="3:4" ht="14.25" customHeight="1" x14ac:dyDescent="0.25"/>
    <row r="101" spans="3:4" ht="14.25" customHeight="1" x14ac:dyDescent="0.25">
      <c r="C101" s="60"/>
      <c r="D101" s="61"/>
    </row>
    <row r="102" spans="3:4" ht="14.25" customHeight="1" x14ac:dyDescent="0.25"/>
    <row r="103" spans="3:4" ht="14.25" customHeight="1" x14ac:dyDescent="0.25"/>
    <row r="104" spans="3:4" ht="14.25" customHeight="1" x14ac:dyDescent="0.25"/>
    <row r="105" spans="3:4" ht="14.25" customHeight="1" x14ac:dyDescent="0.25"/>
    <row r="106" spans="3:4" ht="14.25" customHeight="1" x14ac:dyDescent="0.25"/>
    <row r="107" spans="3:4" ht="14.25" customHeight="1" x14ac:dyDescent="0.25"/>
    <row r="108" spans="3:4" ht="14.25" customHeight="1" x14ac:dyDescent="0.25"/>
    <row r="109" spans="3:4" ht="14.25" customHeight="1" x14ac:dyDescent="0.25"/>
    <row r="110" spans="3:4" ht="14.25" customHeight="1" x14ac:dyDescent="0.25"/>
    <row r="111" spans="3:4" ht="14.25" customHeight="1" x14ac:dyDescent="0.25"/>
    <row r="112" spans="3:4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8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44:D44"/>
    <mergeCell ref="E44:F44"/>
    <mergeCell ref="C45:D45"/>
    <mergeCell ref="E45:F45"/>
    <mergeCell ref="C46:D46"/>
    <mergeCell ref="E46:F46"/>
    <mergeCell ref="B69:B76"/>
    <mergeCell ref="B77:B78"/>
    <mergeCell ref="A4:B4"/>
    <mergeCell ref="A16:A80"/>
    <mergeCell ref="B21:B28"/>
    <mergeCell ref="B29:B37"/>
    <mergeCell ref="B38:B53"/>
    <mergeCell ref="B54:B60"/>
    <mergeCell ref="B61:B68"/>
    <mergeCell ref="B17:D17"/>
    <mergeCell ref="E17:F17"/>
    <mergeCell ref="B18:D18"/>
    <mergeCell ref="E18:F18"/>
    <mergeCell ref="E19:F19"/>
    <mergeCell ref="B19:D19"/>
    <mergeCell ref="B20:D20"/>
    <mergeCell ref="E20:F20"/>
    <mergeCell ref="C21:D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C75:D75"/>
    <mergeCell ref="E71:F71"/>
    <mergeCell ref="E72:F72"/>
    <mergeCell ref="C73:D73"/>
    <mergeCell ref="E73:F73"/>
    <mergeCell ref="C74:D74"/>
    <mergeCell ref="E74:F74"/>
    <mergeCell ref="E75:F75"/>
    <mergeCell ref="E34:F34"/>
    <mergeCell ref="E35:F35"/>
    <mergeCell ref="E27:F27"/>
    <mergeCell ref="E28:F28"/>
    <mergeCell ref="E29:F29"/>
    <mergeCell ref="E30:F30"/>
    <mergeCell ref="E31:F31"/>
    <mergeCell ref="E32:F3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101:D101"/>
    <mergeCell ref="C70:D70"/>
    <mergeCell ref="C71:D71"/>
    <mergeCell ref="C72:D72"/>
    <mergeCell ref="G79:H79"/>
    <mergeCell ref="G80:H80"/>
    <mergeCell ref="E66:F66"/>
    <mergeCell ref="E67:F67"/>
    <mergeCell ref="C68:D68"/>
    <mergeCell ref="E68:F68"/>
    <mergeCell ref="C69:D69"/>
    <mergeCell ref="E69:F69"/>
    <mergeCell ref="E70:F70"/>
    <mergeCell ref="C76:D76"/>
    <mergeCell ref="C77:D77"/>
    <mergeCell ref="C78:D78"/>
    <mergeCell ref="B79:D80"/>
    <mergeCell ref="E76:F76"/>
    <mergeCell ref="E77:F77"/>
    <mergeCell ref="E78:F78"/>
    <mergeCell ref="E79:F79"/>
    <mergeCell ref="E80:F80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N11" sqref="N11"/>
    </sheetView>
  </sheetViews>
  <sheetFormatPr defaultColWidth="14.42578125" defaultRowHeight="15" customHeight="1" x14ac:dyDescent="0.25"/>
  <cols>
    <col min="1" max="1" width="8.7109375" customWidth="1"/>
    <col min="2" max="11" width="10" customWidth="1"/>
    <col min="12" max="26" width="8.7109375" customWidth="1"/>
  </cols>
  <sheetData>
    <row r="1" spans="1:11" ht="14.25" customHeight="1" x14ac:dyDescent="0.25">
      <c r="A1" s="68" t="s">
        <v>110</v>
      </c>
      <c r="B1" s="69"/>
      <c r="C1" s="69"/>
      <c r="D1" s="69"/>
      <c r="E1" s="69"/>
      <c r="F1" s="69"/>
      <c r="G1" s="69"/>
      <c r="H1" s="69"/>
      <c r="I1" s="69"/>
      <c r="J1" s="69"/>
      <c r="K1" s="67"/>
    </row>
    <row r="2" spans="1:11" ht="14.25" customHeight="1" x14ac:dyDescent="0.25">
      <c r="A2" s="70"/>
      <c r="B2" s="72" t="s">
        <v>31</v>
      </c>
      <c r="C2" s="42"/>
      <c r="D2" s="72" t="s">
        <v>50</v>
      </c>
      <c r="E2" s="42"/>
      <c r="F2" s="72" t="s">
        <v>29</v>
      </c>
      <c r="G2" s="42"/>
      <c r="H2" s="72" t="s">
        <v>52</v>
      </c>
      <c r="I2" s="42"/>
      <c r="J2" s="72" t="s">
        <v>111</v>
      </c>
      <c r="K2" s="73"/>
    </row>
    <row r="3" spans="1:11" ht="14.25" customHeight="1" x14ac:dyDescent="0.25">
      <c r="A3" s="71"/>
      <c r="B3" s="30" t="s">
        <v>14</v>
      </c>
      <c r="C3" s="30" t="s">
        <v>15</v>
      </c>
      <c r="D3" s="30" t="s">
        <v>14</v>
      </c>
      <c r="E3" s="30" t="s">
        <v>15</v>
      </c>
      <c r="F3" s="30" t="s">
        <v>14</v>
      </c>
      <c r="G3" s="30" t="s">
        <v>15</v>
      </c>
      <c r="H3" s="30" t="s">
        <v>14</v>
      </c>
      <c r="I3" s="30" t="s">
        <v>15</v>
      </c>
      <c r="J3" s="30" t="s">
        <v>14</v>
      </c>
      <c r="K3" s="31" t="s">
        <v>15</v>
      </c>
    </row>
    <row r="4" spans="1:11" ht="14.25" customHeight="1" x14ac:dyDescent="0.25">
      <c r="A4" s="32" t="s">
        <v>4</v>
      </c>
      <c r="B4" s="33">
        <f ca="1">'Sprint 1'!$D$8</f>
        <v>18.75</v>
      </c>
      <c r="C4" s="33">
        <f ca="1">'Sprint 1'!$E$8</f>
        <v>20.5</v>
      </c>
      <c r="D4" s="33">
        <f ca="1">'Sprint 1'!$D$9</f>
        <v>36.75</v>
      </c>
      <c r="E4" s="33">
        <f ca="1">'Sprint 1'!$E$9</f>
        <v>38</v>
      </c>
      <c r="F4" s="33">
        <f ca="1">'Sprint 1'!$D$10</f>
        <v>23.75</v>
      </c>
      <c r="G4" s="33">
        <f ca="1">'Sprint 1'!$E$10</f>
        <v>26.5</v>
      </c>
      <c r="H4" s="33">
        <f ca="1">'Sprint 1'!$D$11</f>
        <v>35.75</v>
      </c>
      <c r="I4" s="33">
        <f ca="1">'Sprint 1'!$E$11</f>
        <v>35</v>
      </c>
      <c r="J4" s="33">
        <f ca="1">'Sprint 1'!$D$12</f>
        <v>0</v>
      </c>
      <c r="K4" s="33">
        <f ca="1">'Sprint 1'!$E$12</f>
        <v>0</v>
      </c>
    </row>
    <row r="5" spans="1:11" ht="14.25" customHeight="1" x14ac:dyDescent="0.25">
      <c r="A5" s="32" t="s">
        <v>89</v>
      </c>
      <c r="B5" s="33">
        <f ca="1">'Sprint 2'!$D$8</f>
        <v>23</v>
      </c>
      <c r="C5" s="33">
        <f ca="1">'Sprint 2'!$E$8</f>
        <v>23</v>
      </c>
      <c r="D5" s="33">
        <f ca="1">'Sprint 2'!$D$9</f>
        <v>35.5</v>
      </c>
      <c r="E5" s="33">
        <f ca="1">'Sprint 2'!$E$9</f>
        <v>35</v>
      </c>
      <c r="F5" s="33">
        <f ca="1">'Sprint 2'!$D$10</f>
        <v>24</v>
      </c>
      <c r="G5" s="33">
        <f ca="1">'Sprint 2'!$E$10</f>
        <v>26</v>
      </c>
      <c r="H5" s="33">
        <f ca="1">'Sprint 2'!$D$11</f>
        <v>35.5</v>
      </c>
      <c r="I5" s="33">
        <f ca="1">'Sprint 2'!$E$11</f>
        <v>35</v>
      </c>
      <c r="J5" s="33">
        <f ca="1">'Sprint 2'!$D$12</f>
        <v>0</v>
      </c>
      <c r="K5" s="33">
        <f ca="1">'Sprint 2'!$E$12</f>
        <v>0</v>
      </c>
    </row>
    <row r="6" spans="1:11" ht="14.25" customHeight="1" x14ac:dyDescent="0.25">
      <c r="A6" s="34" t="s">
        <v>21</v>
      </c>
      <c r="B6" s="35">
        <f t="shared" ref="B6:K6" ca="1" si="0">SUM(B4:B5)</f>
        <v>41.75</v>
      </c>
      <c r="C6" s="35">
        <f t="shared" ca="1" si="0"/>
        <v>43.5</v>
      </c>
      <c r="D6" s="35">
        <f t="shared" ca="1" si="0"/>
        <v>72.25</v>
      </c>
      <c r="E6" s="35">
        <f t="shared" ca="1" si="0"/>
        <v>73</v>
      </c>
      <c r="F6" s="35">
        <f t="shared" ca="1" si="0"/>
        <v>47.75</v>
      </c>
      <c r="G6" s="35">
        <f t="shared" ca="1" si="0"/>
        <v>52.5</v>
      </c>
      <c r="H6" s="35">
        <f t="shared" ca="1" si="0"/>
        <v>71.25</v>
      </c>
      <c r="I6" s="35">
        <f t="shared" ca="1" si="0"/>
        <v>70</v>
      </c>
      <c r="J6" s="35">
        <f t="shared" ca="1" si="0"/>
        <v>0</v>
      </c>
      <c r="K6" s="35">
        <f t="shared" ca="1" si="0"/>
        <v>0</v>
      </c>
    </row>
    <row r="7" spans="1:11" ht="14.25" customHeight="1" x14ac:dyDescent="0.25"/>
    <row r="8" spans="1:11" ht="14.25" customHeight="1" x14ac:dyDescent="0.25"/>
    <row r="9" spans="1:11" ht="14.25" customHeight="1" x14ac:dyDescent="0.25">
      <c r="E9" s="66" t="s">
        <v>112</v>
      </c>
      <c r="F9" s="67"/>
    </row>
    <row r="10" spans="1:11" ht="14.25" customHeight="1" x14ac:dyDescent="0.25">
      <c r="E10" s="36" t="s">
        <v>14</v>
      </c>
      <c r="F10" s="37">
        <f ca="1">SUMIF($B$3:$K$3,"Thực tế",$B$6:$K$6)</f>
        <v>233</v>
      </c>
    </row>
    <row r="11" spans="1:11" ht="14.25" customHeight="1" x14ac:dyDescent="0.25">
      <c r="E11" s="38" t="s">
        <v>15</v>
      </c>
      <c r="F11" s="39">
        <f ca="1">SUMIF($B$3:$K$3,"Ước tính",$B$6:$K$6)</f>
        <v>239</v>
      </c>
    </row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Thành</cp:lastModifiedBy>
  <dcterms:modified xsi:type="dcterms:W3CDTF">2024-12-24T19:39:17Z</dcterms:modified>
</cp:coreProperties>
</file>