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MARY" state="visible" r:id="rId4"/>
    <sheet sheetId="2" name="Declaration Checking" state="visible" r:id="rId5"/>
    <sheet sheetId="3" name="Declaration Summary" state="visible" r:id="rId6"/>
    <sheet sheetId="4" name="Details" state="visible" r:id="rId7"/>
  </sheets>
  <calcPr calcId="171027"/>
</workbook>
</file>

<file path=xl/sharedStrings.xml><?xml version="1.0" encoding="utf-8"?>
<sst xmlns="http://schemas.openxmlformats.org/spreadsheetml/2006/main" count="539" uniqueCount="133">
  <si>
    <t>Customs Declaration Report</t>
  </si>
  <si>
    <t>Job No: IMP1900009</t>
  </si>
  <si>
    <t>BL No: MAAV14028400</t>
  </si>
  <si>
    <t>Shipper: NMIPL</t>
  </si>
  <si>
    <t>Consignee: TCM</t>
  </si>
  <si>
    <t>ETA: 20/05/2019</t>
  </si>
  <si>
    <t>Reference No: IMTCMIN1905001</t>
  </si>
  <si>
    <t>Import Date: 20/05/2019</t>
  </si>
  <si>
    <t>Ex-Change Rate: USD - 4.1916</t>
  </si>
  <si>
    <t>Gross Weight: 5199</t>
  </si>
  <si>
    <t>Volume: 31.163</t>
  </si>
  <si>
    <t>No</t>
  </si>
  <si>
    <t>Invoice No</t>
  </si>
  <si>
    <t>Model Name</t>
  </si>
  <si>
    <t>Qty</t>
  </si>
  <si>
    <t>FOB (USD)</t>
  </si>
  <si>
    <t>Freight (USD)</t>
  </si>
  <si>
    <t>Insurance (USD)</t>
  </si>
  <si>
    <t>FOB (MLY)</t>
  </si>
  <si>
    <t>Freight (MLY)</t>
  </si>
  <si>
    <t>Insurance (MLY)</t>
  </si>
  <si>
    <t>Total CIF (MLY)</t>
  </si>
  <si>
    <t>Total Duty (MLY)</t>
  </si>
  <si>
    <t>NMAP19YMLY5002</t>
  </si>
  <si>
    <t>BDUARBAN17E3A</t>
  </si>
  <si>
    <t>NMAP19YMLY5003</t>
  </si>
  <si>
    <t>BDUARGAN17E3AA</t>
  </si>
  <si>
    <t>Invoice No: NMAP19YMLY5002</t>
  </si>
  <si>
    <t>Reference No</t>
  </si>
  <si>
    <t>Dec Type</t>
  </si>
  <si>
    <t>Form No</t>
  </si>
  <si>
    <t>Duty Amount (MYR)</t>
  </si>
  <si>
    <t>SST (MYR)</t>
  </si>
  <si>
    <t>Total Duty (MYR)</t>
  </si>
  <si>
    <t>NMAP19YMLY5002A</t>
  </si>
  <si>
    <t>FTA</t>
  </si>
  <si>
    <t>00269207</t>
  </si>
  <si>
    <t>NMAP19YMLY5002B</t>
  </si>
  <si>
    <t>NMAP19YMLY5002C</t>
  </si>
  <si>
    <t>MOF</t>
  </si>
  <si>
    <t>0.9331/78(SJ.1)JLD.14(SK.8)(6)</t>
  </si>
  <si>
    <t>NMAP19YMLY5002D</t>
  </si>
  <si>
    <t>PAID DUTY</t>
  </si>
  <si>
    <t/>
  </si>
  <si>
    <t>NMAP19YMLY5002E</t>
  </si>
  <si>
    <t>NMAP19YMLY5002F</t>
  </si>
  <si>
    <t>Total</t>
  </si>
  <si>
    <t>Invoice No: NMAP19YMLY5003</t>
  </si>
  <si>
    <t>NMAP19YMLY5003A</t>
  </si>
  <si>
    <t>00269208</t>
  </si>
  <si>
    <t>NMAP19YMLY5003B</t>
  </si>
  <si>
    <t>NMAP19YMLY5003C</t>
  </si>
  <si>
    <t>NMAP19YMLY5003D</t>
  </si>
  <si>
    <t>NMAP19YMLY5003E</t>
  </si>
  <si>
    <t>NMAP19YMLY5003F</t>
  </si>
  <si>
    <t>Model Code</t>
  </si>
  <si>
    <t>SMK Number</t>
  </si>
  <si>
    <t>L02B 1.5E AT</t>
  </si>
  <si>
    <t>L02B 1.5VL AT</t>
  </si>
  <si>
    <t>Total Sum</t>
  </si>
  <si>
    <t>Invoice No.</t>
  </si>
  <si>
    <t>Part No</t>
  </si>
  <si>
    <t>Parts Name</t>
  </si>
  <si>
    <t>P/C</t>
  </si>
  <si>
    <t>Total Quantity</t>
  </si>
  <si>
    <t>Total N. Weight</t>
  </si>
  <si>
    <t>Unit Price (USD)</t>
  </si>
  <si>
    <t>Unit Price (MYR)</t>
  </si>
  <si>
    <t>Freight (MYR)</t>
  </si>
  <si>
    <t>Insurance (MYR)</t>
  </si>
  <si>
    <t>CIF (MYR)</t>
  </si>
  <si>
    <t>Form Type</t>
  </si>
  <si>
    <t>HS Code</t>
  </si>
  <si>
    <t>%Rate</t>
  </si>
  <si>
    <t>Cusdec Code</t>
  </si>
  <si>
    <t>Cusdec Rate</t>
  </si>
  <si>
    <t>%SST Rate</t>
  </si>
  <si>
    <t>SST Amount (MYR)</t>
  </si>
  <si>
    <t>112371HC3A</t>
  </si>
  <si>
    <t>STAY ASSY-ENG MTG,RH</t>
  </si>
  <si>
    <t>0000000000</t>
  </si>
  <si>
    <t>349391HA1A</t>
  </si>
  <si>
    <t>BRKT-CABLE MTG</t>
  </si>
  <si>
    <t>349391HB0A</t>
  </si>
  <si>
    <t>360101HD0A</t>
  </si>
  <si>
    <t>DVC ASSY-PKB</t>
  </si>
  <si>
    <t>430421HA0A</t>
  </si>
  <si>
    <t>SPDL-RR</t>
  </si>
  <si>
    <t>465011HC0A</t>
  </si>
  <si>
    <t>PEDAL COMPL-BRAKE,W/</t>
  </si>
  <si>
    <t>546131HA0A</t>
  </si>
  <si>
    <t>BUSH-STAB</t>
  </si>
  <si>
    <t>112371HS3A</t>
  </si>
  <si>
    <t>654003BB0B</t>
  </si>
  <si>
    <t>HINGE ASSY-HOOD,RH</t>
  </si>
  <si>
    <t>656013BB2B</t>
  </si>
  <si>
    <t>LOCK ASSY-HOOD</t>
  </si>
  <si>
    <t>656036W80A</t>
  </si>
  <si>
    <t>CRANK ASSY-BELL,HOOD</t>
  </si>
  <si>
    <t>657713BB0C</t>
  </si>
  <si>
    <t>ROD-HOOD SUPT</t>
  </si>
  <si>
    <t>805153BB0A</t>
  </si>
  <si>
    <t>ROD-KEY LOCK,LH</t>
  </si>
  <si>
    <t>848953BB0A</t>
  </si>
  <si>
    <t>EMBLEM-TRUNK LID</t>
  </si>
  <si>
    <t>654013BB0A</t>
  </si>
  <si>
    <t>HINGE ASSY-HOOD,LH</t>
  </si>
  <si>
    <t>964011HD2A</t>
  </si>
  <si>
    <t>SUNVISOR ASSY-LH</t>
  </si>
  <si>
    <t>964001HD0A</t>
  </si>
  <si>
    <t>SUNVISOR ASSY-RH</t>
  </si>
  <si>
    <t>656013BB0B</t>
  </si>
  <si>
    <t>964011HP2A</t>
  </si>
  <si>
    <t>265573HN0A</t>
  </si>
  <si>
    <t>GR0MT-RR COMB LAMP</t>
  </si>
  <si>
    <t>8708299900</t>
  </si>
  <si>
    <t>402101HA9D</t>
  </si>
  <si>
    <t>BRG ASSY-FR WHEEL</t>
  </si>
  <si>
    <t>432101HA9D</t>
  </si>
  <si>
    <t>BRG ASSY-RR WHEEL</t>
  </si>
  <si>
    <t>546221HA0B</t>
  </si>
  <si>
    <t>WASH-SPL</t>
  </si>
  <si>
    <t>963018CE0A</t>
  </si>
  <si>
    <t>MIRROR ASSY-DOOR,RH</t>
  </si>
  <si>
    <t>963028CE0A</t>
  </si>
  <si>
    <t>MIRROR ASSY-DOOR,LH</t>
  </si>
  <si>
    <t>963211HD0A</t>
  </si>
  <si>
    <t>MIRROR ASSY-INSIDE</t>
  </si>
  <si>
    <t>963737341R</t>
  </si>
  <si>
    <t>SHELL-MIRROR, OTR LH</t>
  </si>
  <si>
    <t>8708299300</t>
  </si>
  <si>
    <t>963748965R</t>
  </si>
  <si>
    <t>SHELL-MIRROR,OTR 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</si>
</sst>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b/>
      <u/>
      <sz val="11"/>
      <name val="Calibri"/>
    </font>
    <font>
      <b/>
      <sz val="9"/>
      <name val="Calibri"/>
    </font>
    <font>
      <sz val="9"/>
      <name val="Calibri"/>
    </font>
    <font>
      <b/>
      <sz val="1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00BFBFBF"/>
        <bgColor rgb="00BFBFB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4" fontId="3" fillId="0" borderId="3" xfId="0" applyNumberFormat="1" applyFont="1" applyBorder="1" applyAlignment="1">
      <alignment horizontal="right" vertical="center"/>
    </xf>
    <xf numFmtId="4" fontId="3" fillId="0" borderId="4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4" fontId="3" fillId="0" borderId="5" xfId="0" applyNumberFormat="1" applyFont="1" applyBorder="1" applyAlignment="1">
      <alignment horizontal="right" vertical="center"/>
    </xf>
    <xf numFmtId="4" fontId="3" fillId="0" borderId="6" xfId="0" applyNumberFormat="1" applyFont="1" applyBorder="1" applyAlignment="1">
      <alignment horizontal="righ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4" fontId="3" fillId="0" borderId="0" xfId="0" applyNumberFormat="1" applyFont="1" applyAlignment="1">
      <alignment horizontal="right" vertical="center"/>
    </xf>
    <xf numFmtId="4" fontId="3" fillId="0" borderId="9" xfId="0" applyNumberFormat="1" applyFont="1" applyBorder="1" applyAlignment="1">
      <alignment horizontal="righ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4" fontId="2" fillId="0" borderId="10" xfId="0" applyNumberFormat="1" applyFont="1" applyBorder="1" applyAlignment="1">
      <alignment horizontal="right" vertical="center"/>
    </xf>
    <xf numFmtId="4" fontId="2" fillId="0" borderId="11" xfId="0" applyNumberFormat="1" applyFont="1" applyBorder="1" applyAlignment="1">
      <alignment horizontal="right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4" fontId="2" fillId="0" borderId="14" xfId="0" applyNumberFormat="1" applyFont="1" applyBorder="1" applyAlignment="1">
      <alignment horizontal="right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4" fontId="2" fillId="0" borderId="12" xfId="0" applyNumberFormat="1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4" fontId="5" fillId="2" borderId="3" xfId="0" applyNumberFormat="1" applyFont="1" applyFill="1" applyBorder="1" applyAlignment="1">
      <alignment horizontal="right" vertical="center"/>
    </xf>
    <xf numFmtId="0" fontId="5" fillId="0" borderId="3" xfId="0" applyFont="1" applyBorder="1" applyAlignment="1">
      <alignment horizontal="left" vertical="center"/>
    </xf>
    <xf numFmtId="4" fontId="5" fillId="0" borderId="3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summary" displayName="summary" ref="A7:L9" totalsRowShown="1" headerRowCount="1">
  <autoFilter ref="A7:L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No" totalsRowLabel="Total"/>
    <tableColumn id="2" name="Invoice No" totalsRowFunction="none"/>
    <tableColumn id="3" name="Model Name" totalsRowFunction="none"/>
    <tableColumn id="4" name="Qty" totalsRowFunction="none"/>
    <tableColumn id="5" name="FOB (USD)" totalsRowFunction="none"/>
    <tableColumn id="6" name="Freight (USD)" totalsRowFunction="none"/>
    <tableColumn id="7" name="Insurance (USD)" totalsRowFunction="none"/>
    <tableColumn id="8" name="FOB (MLY)" totalsRowFunction="none"/>
    <tableColumn id="9" name="Freight (MLY)" totalsRowFunction="none"/>
    <tableColumn id="10" name="Insurance (MLY)" totalsRowFunction="none"/>
    <tableColumn id="11" name="Total CIF (MLY)" totalsRowFunction="none"/>
    <tableColumn id="12" name="Total Duty (MLY)" totalsRowFunction="none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invoiceNMAP19YMLY5002" displayName="invoiceNMAP19YMLY5002" ref="A2:L9" totalsRowCount="1" headerRowCount="1">
  <autoFilter ref="A2:L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Reference No" totalsRowLabel="Total"/>
    <tableColumn id="2" name="Dec Type" totalsRowFunction="none"/>
    <tableColumn id="3" name="Form No" totalsRowFunction="none"/>
    <tableColumn id="4" name="FOB (USD)" totalsRowFunction="custom"/>
    <tableColumn id="5" name="Freight (USD)" totalsRowFunction="custom"/>
    <tableColumn id="6" name="FOB (MLY)" totalsRowFunction="custom"/>
    <tableColumn id="7" name="Freight (MLY)" totalsRowFunction="custom"/>
    <tableColumn id="8" name="Insurance (MLY)" totalsRowFunction="custom"/>
    <tableColumn id="9" name="Total CIF (MLY)" totalsRowFunction="custom"/>
    <tableColumn id="10" name="Duty Amount (MYR)" totalsRowFunction="custom"/>
    <tableColumn id="11" name="SST (MYR)" totalsRowFunction="custom"/>
    <tableColumn id="12" name="Total Duty (MYR)" totalsRowFunction="custom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name="invoiceNMAP19YMLY5003" displayName="invoiceNMAP19YMLY5003" ref="A12:L19" totalsRowCount="1" headerRowCount="1">
  <autoFilter ref="A12:L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Reference No" totalsRowLabel="Total"/>
    <tableColumn id="2" name="Dec Type" totalsRowFunction="none"/>
    <tableColumn id="3" name="Form No" totalsRowFunction="none"/>
    <tableColumn id="4" name="FOB (USD)" totalsRowFunction="custom"/>
    <tableColumn id="5" name="Freight (USD)" totalsRowFunction="custom"/>
    <tableColumn id="6" name="FOB (MLY)" totalsRowFunction="custom"/>
    <tableColumn id="7" name="Freight (MLY)" totalsRowFunction="custom"/>
    <tableColumn id="8" name="Insurance (MLY)" totalsRowFunction="custom"/>
    <tableColumn id="9" name="Total CIF (MLY)" totalsRowFunction="custom"/>
    <tableColumn id="10" name="Duty Amount (MYR)" totalsRowFunction="custom"/>
    <tableColumn id="11" name="SST (MYR)" totalsRowFunction="custom"/>
    <tableColumn id="12" name="Total Duty (MYR)" totalsRowFunction="custom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name="declarationSummary" displayName="declarationSummary" ref="A1:J14" totalsRowCount="1" headerRowCount="1">
  <autoFilter ref="A1:J1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Invoice No" totalsRowLabel="Total Sum"/>
    <tableColumn id="2" name="Model Code" totalsRowFunction="none"/>
    <tableColumn id="3" name="Reference No" totalsRowFunction="none"/>
    <tableColumn id="4" name="Total CIF (MLY)" totalsRowFunction="custom"/>
    <tableColumn id="5" name="Duty Amount (MYR)" totalsRowFunction="custom"/>
    <tableColumn id="6" name="SST (MYR)" totalsRowFunction="custom"/>
    <tableColumn id="7" name="Total Duty (MYR)" totalsRowFunction="custom"/>
    <tableColumn id="8" name="Dec Type" totalsRowFunction="none"/>
    <tableColumn id="9" name="Form No" totalsRowFunction="none"/>
    <tableColumn id="10" name="SMK Number" totalsRowFunction="none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name="detail" displayName="detail" ref="A1:Y53" totalsRowShown="1" headerRowCount="1">
  <autoFilter ref="A1:Y5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</autoFilter>
  <tableColumns count="25">
    <tableColumn id="1" name="No" totalsRowLabel="Total"/>
    <tableColumn id="2" name="Invoice No." totalsRowFunction="none"/>
    <tableColumn id="3" name="Model Name" totalsRowFunction="none"/>
    <tableColumn id="4" name="Part No" totalsRowFunction="none"/>
    <tableColumn id="5" name="Parts Name" totalsRowFunction="none"/>
    <tableColumn id="6" name="P/C" totalsRowFunction="none"/>
    <tableColumn id="7" name="Total Quantity" totalsRowFunction="none"/>
    <tableColumn id="8" name="Total N. Weight" totalsRowFunction="none"/>
    <tableColumn id="9" name="Unit Price (USD)" totalsRowFunction="none"/>
    <tableColumn id="10" name="Freight (USD)" totalsRowFunction="none"/>
    <tableColumn id="11" name="Insurance (USD)" totalsRowFunction="none"/>
    <tableColumn id="12" name="Unit Price (MYR)" totalsRowFunction="none"/>
    <tableColumn id="13" name="Freight (MYR)" totalsRowFunction="none"/>
    <tableColumn id="14" name="Insurance (MYR)" totalsRowFunction="none"/>
    <tableColumn id="15" name="CIF (MYR)" totalsRowFunction="none"/>
    <tableColumn id="16" name="Form Type" totalsRowFunction="none"/>
    <tableColumn id="17" name="HS Code" totalsRowFunction="none"/>
    <tableColumn id="18" name="%Rate" totalsRowFunction="none"/>
    <tableColumn id="19" name="Cusdec Code" totalsRowFunction="none"/>
    <tableColumn id="20" name="Cusdec Rate" totalsRowFunction="none"/>
    <tableColumn id="21" name="%SST Rate" totalsRowFunction="none"/>
    <tableColumn id="22" name="Form No" totalsRowFunction="none"/>
    <tableColumn id="23" name="Duty Amount (MYR)" totalsRowFunction="none"/>
    <tableColumn id="24" name="SST Amount (MYR)" totalsRowFunction="none"/>
    <tableColumn id="25" name="Total Duty (MYR)" totalsRowFunction="none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FormatPr defaultRowHeight="15" outlineLevelRow="0" outlineLevelCol="0" x14ac:dyDescent="55"/>
  <cols>
    <col min="1" max="1" width="5.78" customWidth="1"/>
    <col min="2" max="2" width="14.78" customWidth="1"/>
    <col min="3" max="3" width="20.78" customWidth="1"/>
    <col min="4" max="4" width="10.78" customWidth="1"/>
    <col min="5" max="11" width="12.78" customWidth="1"/>
    <col min="12" max="12" width="13.78" customWidth="1"/>
  </cols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0" x14ac:dyDescent="0.25">
      <c r="A3" s="2" t="s">
        <v>1</v>
      </c>
      <c r="D3" s="2" t="s">
        <v>2</v>
      </c>
      <c r="F3" s="2" t="s">
        <v>3</v>
      </c>
      <c r="H3" s="2" t="s">
        <v>4</v>
      </c>
      <c r="J3" s="2" t="s">
        <v>5</v>
      </c>
    </row>
    <row r="5" spans="1:10" x14ac:dyDescent="0.25">
      <c r="A5" s="2" t="s">
        <v>6</v>
      </c>
      <c r="D5" s="2" t="s">
        <v>7</v>
      </c>
      <c r="F5" s="2" t="s">
        <v>8</v>
      </c>
      <c r="H5" s="2" t="s">
        <v>9</v>
      </c>
      <c r="J5" s="2" t="s">
        <v>10</v>
      </c>
    </row>
    <row r="7" spans="1:12" x14ac:dyDescent="0.25">
      <c r="A7" s="3" t="s">
        <v>11</v>
      </c>
      <c r="B7" s="4" t="s">
        <v>12</v>
      </c>
      <c r="C7" s="4" t="s">
        <v>13</v>
      </c>
      <c r="D7" s="5" t="s">
        <v>14</v>
      </c>
      <c r="E7" s="4" t="s">
        <v>15</v>
      </c>
      <c r="F7" s="4" t="s">
        <v>16</v>
      </c>
      <c r="G7" s="6" t="s">
        <v>17</v>
      </c>
      <c r="H7" s="4" t="s">
        <v>18</v>
      </c>
      <c r="I7" s="4" t="s">
        <v>19</v>
      </c>
      <c r="J7" s="4" t="s">
        <v>20</v>
      </c>
      <c r="K7" s="6" t="s">
        <v>21</v>
      </c>
      <c r="L7" s="6" t="s">
        <v>22</v>
      </c>
    </row>
    <row r="8" spans="1:12" x14ac:dyDescent="0.25">
      <c r="A8" s="7">
        <v>1</v>
      </c>
      <c r="B8" s="8" t="s">
        <v>23</v>
      </c>
      <c r="C8" s="8" t="s">
        <v>24</v>
      </c>
      <c r="D8" s="9">
        <v>3840</v>
      </c>
      <c r="E8" s="10">
        <v>16503.6</v>
      </c>
      <c r="F8" s="10">
        <v>165</v>
      </c>
      <c r="G8" s="11">
        <v>8.278461685275312</v>
      </c>
      <c r="H8" s="10">
        <v>69176.48976</v>
      </c>
      <c r="I8" s="10">
        <v>691.614</v>
      </c>
      <c r="J8" s="10">
        <v>34.7</v>
      </c>
      <c r="K8" s="11">
        <v>69902.80376</v>
      </c>
      <c r="L8" s="11">
        <v>1851.1307445206137</v>
      </c>
    </row>
    <row r="9" spans="1:12" x14ac:dyDescent="0.25">
      <c r="A9" s="12">
        <v>2</v>
      </c>
      <c r="B9" s="13" t="s">
        <v>25</v>
      </c>
      <c r="C9" s="13" t="s">
        <v>26</v>
      </c>
      <c r="D9" s="14">
        <v>1920</v>
      </c>
      <c r="E9" s="15">
        <v>8528.4</v>
      </c>
      <c r="F9" s="15">
        <v>165</v>
      </c>
      <c r="G9" s="16">
        <v>4.7714476572192</v>
      </c>
      <c r="H9" s="15">
        <v>35747.64144</v>
      </c>
      <c r="I9" s="15">
        <v>691.614</v>
      </c>
      <c r="J9" s="15">
        <v>20</v>
      </c>
      <c r="K9" s="16">
        <v>36459.25544</v>
      </c>
      <c r="L9" s="16">
        <v>934.1818510797805</v>
      </c>
    </row>
  </sheetData>
  <mergeCells count="1">
    <mergeCell ref="A1:L1"/>
  </mergeCells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FormatPr defaultRowHeight="15" outlineLevelRow="0" outlineLevelCol="0" x14ac:dyDescent="55"/>
  <cols>
    <col min="1" max="1" width="17.78" customWidth="1"/>
    <col min="2" max="2" width="10.78" customWidth="1"/>
    <col min="3" max="3" width="21.78" customWidth="1"/>
    <col min="4" max="9" width="12.78" customWidth="1"/>
    <col min="10" max="10" width="15.78" customWidth="1"/>
    <col min="11" max="11" width="8.43" customWidth="1"/>
    <col min="12" max="12" width="13.78" customWidth="1"/>
  </cols>
  <sheetData>
    <row r="1" spans="1:1" x14ac:dyDescent="0.25">
      <c r="A1" s="2" t="s">
        <v>27</v>
      </c>
    </row>
    <row r="2" spans="1:12" x14ac:dyDescent="0.25">
      <c r="A2" s="17" t="s">
        <v>28</v>
      </c>
      <c r="B2" s="17" t="s">
        <v>29</v>
      </c>
      <c r="C2" s="18" t="s">
        <v>30</v>
      </c>
      <c r="D2" s="17" t="s">
        <v>15</v>
      </c>
      <c r="E2" s="18" t="s">
        <v>16</v>
      </c>
      <c r="F2" s="17" t="s">
        <v>18</v>
      </c>
      <c r="G2" s="17" t="s">
        <v>19</v>
      </c>
      <c r="H2" s="17" t="s">
        <v>20</v>
      </c>
      <c r="I2" s="18" t="s">
        <v>21</v>
      </c>
      <c r="J2" s="17" t="s">
        <v>31</v>
      </c>
      <c r="K2" s="18" t="s">
        <v>32</v>
      </c>
      <c r="L2" s="18" t="s">
        <v>33</v>
      </c>
    </row>
    <row r="3" spans="1:12" x14ac:dyDescent="0.25">
      <c r="A3" s="19" t="s">
        <v>34</v>
      </c>
      <c r="B3" s="19" t="s">
        <v>35</v>
      </c>
      <c r="C3" s="20" t="s">
        <v>36</v>
      </c>
      <c r="D3" s="21">
        <v>4770</v>
      </c>
      <c r="E3" s="22">
        <v>47.6895949974551</v>
      </c>
      <c r="F3" s="21">
        <v>19993.932</v>
      </c>
      <c r="G3" s="21">
        <v>199.8957063913328</v>
      </c>
      <c r="H3" s="21">
        <v>10.029266341889043</v>
      </c>
      <c r="I3" s="22">
        <v>20203.85697273322</v>
      </c>
      <c r="J3" s="21">
        <v>0</v>
      </c>
      <c r="K3" s="22">
        <v>0</v>
      </c>
      <c r="L3" s="22">
        <v>0</v>
      </c>
    </row>
    <row r="4" spans="1:12" x14ac:dyDescent="0.25">
      <c r="A4" s="19" t="s">
        <v>37</v>
      </c>
      <c r="B4" s="19" t="s">
        <v>35</v>
      </c>
      <c r="C4" s="20" t="s">
        <v>36</v>
      </c>
      <c r="D4" s="21">
        <v>828</v>
      </c>
      <c r="E4" s="22">
        <v>8.278193848614848</v>
      </c>
      <c r="F4" s="21">
        <v>3470.6448</v>
      </c>
      <c r="G4" s="21">
        <v>34.69887733585399</v>
      </c>
      <c r="H4" s="21">
        <v>1.7409292517996073</v>
      </c>
      <c r="I4" s="22">
        <v>3507.0846065876535</v>
      </c>
      <c r="J4" s="21">
        <v>0</v>
      </c>
      <c r="K4" s="22">
        <v>0</v>
      </c>
      <c r="L4" s="22">
        <v>0</v>
      </c>
    </row>
    <row r="5" spans="1:12" x14ac:dyDescent="0.25">
      <c r="A5" s="19" t="s">
        <v>38</v>
      </c>
      <c r="B5" s="19" t="s">
        <v>39</v>
      </c>
      <c r="C5" s="20" t="s">
        <v>40</v>
      </c>
      <c r="D5" s="21">
        <v>55.2</v>
      </c>
      <c r="E5" s="22">
        <v>0.5518795899076565</v>
      </c>
      <c r="F5" s="21">
        <v>231.37632</v>
      </c>
      <c r="G5" s="21">
        <v>2.313258489056933</v>
      </c>
      <c r="H5" s="21">
        <v>0.11606195011997382</v>
      </c>
      <c r="I5" s="22">
        <v>233.8056404391769</v>
      </c>
      <c r="J5" s="21">
        <v>23.38056404391769</v>
      </c>
      <c r="K5" s="22">
        <v>0</v>
      </c>
      <c r="L5" s="22">
        <v>23.38056404391769</v>
      </c>
    </row>
    <row r="6" spans="1:12" x14ac:dyDescent="0.25">
      <c r="A6" s="19" t="s">
        <v>41</v>
      </c>
      <c r="B6" s="19" t="s">
        <v>42</v>
      </c>
      <c r="C6" s="20" t="s">
        <v>43</v>
      </c>
      <c r="D6" s="21">
        <v>2616</v>
      </c>
      <c r="E6" s="22">
        <v>26.1542936086672</v>
      </c>
      <c r="F6" s="21">
        <v>10965.2256</v>
      </c>
      <c r="G6" s="21">
        <v>109.62833709008943</v>
      </c>
      <c r="H6" s="21">
        <v>5.50032720133789</v>
      </c>
      <c r="I6" s="22">
        <v>11080.354264291427</v>
      </c>
      <c r="J6" s="21">
        <v>5.08273131389515</v>
      </c>
      <c r="K6" s="22">
        <v>0</v>
      </c>
      <c r="L6" s="22">
        <v>5.08273131389515</v>
      </c>
    </row>
    <row r="7" spans="1:12" x14ac:dyDescent="0.25">
      <c r="A7" s="19" t="s">
        <v>44</v>
      </c>
      <c r="B7" s="19" t="s">
        <v>42</v>
      </c>
      <c r="C7" s="20" t="s">
        <v>43</v>
      </c>
      <c r="D7" s="21">
        <v>7862.4</v>
      </c>
      <c r="E7" s="22">
        <v>78.60684941467316</v>
      </c>
      <c r="F7" s="21">
        <v>32956.03584</v>
      </c>
      <c r="G7" s="21">
        <v>329.48847000654405</v>
      </c>
      <c r="H7" s="21">
        <v>16.53125863447975</v>
      </c>
      <c r="I7" s="22">
        <v>33302.05556864102</v>
      </c>
      <c r="J7" s="21">
        <v>1665.102778432051</v>
      </c>
      <c r="K7" s="22">
        <v>0</v>
      </c>
      <c r="L7" s="22">
        <v>1665.102778432051</v>
      </c>
    </row>
    <row r="8" spans="1:12" x14ac:dyDescent="0.25">
      <c r="A8" s="19" t="s">
        <v>45</v>
      </c>
      <c r="B8" s="19" t="s">
        <v>39</v>
      </c>
      <c r="C8" s="20" t="s">
        <v>40</v>
      </c>
      <c r="D8" s="21">
        <v>372</v>
      </c>
      <c r="E8" s="22">
        <v>3.719188540682033</v>
      </c>
      <c r="F8" s="21">
        <v>1559.2752</v>
      </c>
      <c r="G8" s="21">
        <v>15.58935068712281</v>
      </c>
      <c r="H8" s="21">
        <v>0.7821566203737367</v>
      </c>
      <c r="I8" s="22">
        <v>1575.6467073074966</v>
      </c>
      <c r="J8" s="21">
        <v>157.56467073074967</v>
      </c>
      <c r="K8" s="22">
        <v>0</v>
      </c>
      <c r="L8" s="22">
        <v>157.56467073074967</v>
      </c>
    </row>
    <row r="9" spans="1:12" x14ac:dyDescent="0.25">
      <c r="A9" s="23" t="s">
        <v>46</v>
      </c>
      <c r="B9" s="23"/>
      <c r="C9" s="24"/>
      <c r="D9" s="25">
        <f>SUBTOTAL(109,[FOB (USD)])</f>
        <v>16503.6</v>
      </c>
      <c r="E9" s="26">
        <f>SUBTOTAL(109,[Freight (USD)])</f>
        <v>165.00000000000003</v>
      </c>
      <c r="F9" s="25">
        <f>SUBTOTAL(109,[FOB (MLY)])</f>
        <v>69176.48976</v>
      </c>
      <c r="G9" s="25">
        <f>SUBTOTAL(109,[Freight (MLY)])</f>
        <v>691.6139999999999</v>
      </c>
      <c r="H9" s="25">
        <f>SUBTOTAL(109,[Insurance (MLY)])</f>
        <v>34.699999999999996</v>
      </c>
      <c r="I9" s="26">
        <f>SUBTOTAL(109,[Total CIF (MLY)])</f>
        <v>69902.80376</v>
      </c>
      <c r="J9" s="25">
        <f>SUBTOTAL(109,[Duty Amount (MYR)])</f>
        <v>1851.1307445206135</v>
      </c>
      <c r="K9" s="26">
        <f>SUBTOTAL(109,[SST (MYR)])</f>
        <v>0</v>
      </c>
      <c r="L9" s="26">
        <f>SUBTOTAL(109,[Total Duty (MYR)])</f>
        <v>1851.1307445206135</v>
      </c>
    </row>
    <row r="11" spans="1:1" x14ac:dyDescent="0.25">
      <c r="A11" s="2" t="s">
        <v>47</v>
      </c>
    </row>
    <row r="12" spans="1:12" x14ac:dyDescent="0.25">
      <c r="A12" s="17" t="s">
        <v>28</v>
      </c>
      <c r="B12" s="17" t="s">
        <v>29</v>
      </c>
      <c r="C12" s="18" t="s">
        <v>30</v>
      </c>
      <c r="D12" s="17" t="s">
        <v>15</v>
      </c>
      <c r="E12" s="18" t="s">
        <v>16</v>
      </c>
      <c r="F12" s="17" t="s">
        <v>18</v>
      </c>
      <c r="G12" s="17" t="s">
        <v>19</v>
      </c>
      <c r="H12" s="17" t="s">
        <v>20</v>
      </c>
      <c r="I12" s="18" t="s">
        <v>21</v>
      </c>
      <c r="J12" s="17" t="s">
        <v>31</v>
      </c>
      <c r="K12" s="18" t="s">
        <v>32</v>
      </c>
      <c r="L12" s="18" t="s">
        <v>33</v>
      </c>
    </row>
    <row r="13" spans="1:12" x14ac:dyDescent="0.25">
      <c r="A13" s="19" t="s">
        <v>48</v>
      </c>
      <c r="B13" s="19" t="s">
        <v>35</v>
      </c>
      <c r="C13" s="20" t="s">
        <v>49</v>
      </c>
      <c r="D13" s="21">
        <v>2661.6</v>
      </c>
      <c r="E13" s="22">
        <v>51.494301392992824</v>
      </c>
      <c r="F13" s="21">
        <v>11156.36256</v>
      </c>
      <c r="G13" s="21">
        <v>215.84351371886873</v>
      </c>
      <c r="H13" s="21">
        <v>6.241733502180948</v>
      </c>
      <c r="I13" s="22">
        <v>11378.44780722105</v>
      </c>
      <c r="J13" s="21">
        <v>0</v>
      </c>
      <c r="K13" s="22">
        <v>0</v>
      </c>
      <c r="L13" s="22">
        <v>0</v>
      </c>
    </row>
    <row r="14" spans="1:12" x14ac:dyDescent="0.25">
      <c r="A14" s="19" t="s">
        <v>50</v>
      </c>
      <c r="B14" s="19" t="s">
        <v>35</v>
      </c>
      <c r="C14" s="20" t="s">
        <v>49</v>
      </c>
      <c r="D14" s="21">
        <v>414</v>
      </c>
      <c r="E14" s="22">
        <v>8.009708737864077</v>
      </c>
      <c r="F14" s="21">
        <v>1735.3224</v>
      </c>
      <c r="G14" s="21">
        <v>33.57349514563107</v>
      </c>
      <c r="H14" s="21">
        <v>0.970873786407767</v>
      </c>
      <c r="I14" s="22">
        <v>1769.866768932039</v>
      </c>
      <c r="J14" s="21">
        <v>0</v>
      </c>
      <c r="K14" s="22">
        <v>0</v>
      </c>
      <c r="L14" s="22">
        <v>0</v>
      </c>
    </row>
    <row r="15" spans="1:12" x14ac:dyDescent="0.25">
      <c r="A15" s="19" t="s">
        <v>51</v>
      </c>
      <c r="B15" s="19" t="s">
        <v>39</v>
      </c>
      <c r="C15" s="20" t="s">
        <v>40</v>
      </c>
      <c r="D15" s="21">
        <v>27.6</v>
      </c>
      <c r="E15" s="22">
        <v>0.5339805825242718</v>
      </c>
      <c r="F15" s="21">
        <v>115.68816</v>
      </c>
      <c r="G15" s="21">
        <v>2.238233009708738</v>
      </c>
      <c r="H15" s="21">
        <v>0.06472491909385113</v>
      </c>
      <c r="I15" s="22">
        <v>117.9911179288026</v>
      </c>
      <c r="J15" s="21">
        <v>11.79911179288026</v>
      </c>
      <c r="K15" s="22">
        <v>0</v>
      </c>
      <c r="L15" s="22">
        <v>11.79911179288026</v>
      </c>
    </row>
    <row r="16" spans="1:12" x14ac:dyDescent="0.25">
      <c r="A16" s="19" t="s">
        <v>52</v>
      </c>
      <c r="B16" s="19" t="s">
        <v>42</v>
      </c>
      <c r="C16" s="20" t="s">
        <v>43</v>
      </c>
      <c r="D16" s="21">
        <v>1308</v>
      </c>
      <c r="E16" s="22">
        <v>25.30603630223723</v>
      </c>
      <c r="F16" s="21">
        <v>5482.6128</v>
      </c>
      <c r="G16" s="21">
        <v>106.07278176445757</v>
      </c>
      <c r="H16" s="21">
        <v>3.067398339665119</v>
      </c>
      <c r="I16" s="22">
        <v>5591.752980104123</v>
      </c>
      <c r="J16" s="21">
        <v>2.5650243028000563</v>
      </c>
      <c r="K16" s="22">
        <v>0</v>
      </c>
      <c r="L16" s="22">
        <v>2.5650243028000563</v>
      </c>
    </row>
    <row r="17" spans="1:12" x14ac:dyDescent="0.25">
      <c r="A17" s="19" t="s">
        <v>53</v>
      </c>
      <c r="B17" s="19" t="s">
        <v>42</v>
      </c>
      <c r="C17" s="20" t="s">
        <v>43</v>
      </c>
      <c r="D17" s="21">
        <v>3931.2</v>
      </c>
      <c r="E17" s="22">
        <v>76.05740818910932</v>
      </c>
      <c r="F17" s="21">
        <v>16478.01792</v>
      </c>
      <c r="G17" s="21">
        <v>318.8022321654707</v>
      </c>
      <c r="H17" s="21">
        <v>9.2190797804981</v>
      </c>
      <c r="I17" s="22">
        <v>16806.039231945968</v>
      </c>
      <c r="J17" s="21">
        <v>840.3019615972985</v>
      </c>
      <c r="K17" s="22">
        <v>0</v>
      </c>
      <c r="L17" s="22">
        <v>840.3019615972985</v>
      </c>
    </row>
    <row r="18" spans="1:12" x14ac:dyDescent="0.25">
      <c r="A18" s="19" t="s">
        <v>54</v>
      </c>
      <c r="B18" s="19" t="s">
        <v>39</v>
      </c>
      <c r="C18" s="20" t="s">
        <v>40</v>
      </c>
      <c r="D18" s="21">
        <v>186</v>
      </c>
      <c r="E18" s="22">
        <v>3.598564795272267</v>
      </c>
      <c r="F18" s="21">
        <v>779.6376</v>
      </c>
      <c r="G18" s="21">
        <v>15.083744195863233</v>
      </c>
      <c r="H18" s="21">
        <v>0.43618967215421417</v>
      </c>
      <c r="I18" s="22">
        <v>795.1575338680175</v>
      </c>
      <c r="J18" s="21">
        <v>79.51575338680175</v>
      </c>
      <c r="K18" s="22">
        <v>0</v>
      </c>
      <c r="L18" s="22">
        <v>79.51575338680175</v>
      </c>
    </row>
    <row r="19" spans="1:12" x14ac:dyDescent="0.25">
      <c r="A19" s="23" t="s">
        <v>46</v>
      </c>
      <c r="B19" s="23"/>
      <c r="C19" s="24"/>
      <c r="D19" s="25">
        <f>SUBTOTAL(109,[FOB (USD)])</f>
        <v>8528.4</v>
      </c>
      <c r="E19" s="26">
        <f>SUBTOTAL(109,[Freight (USD)])</f>
        <v>164.99999999999997</v>
      </c>
      <c r="F19" s="25">
        <f>SUBTOTAL(109,[FOB (MLY)])</f>
        <v>35747.64144</v>
      </c>
      <c r="G19" s="25">
        <f>SUBTOTAL(109,[Freight (MLY)])</f>
        <v>691.614</v>
      </c>
      <c r="H19" s="25">
        <f>SUBTOTAL(109,[Insurance (MLY)])</f>
        <v>20</v>
      </c>
      <c r="I19" s="26">
        <f>SUBTOTAL(109,[Total CIF (MLY)])</f>
        <v>36459.25544</v>
      </c>
      <c r="J19" s="25">
        <f>SUBTOTAL(109,[Duty Amount (MYR)])</f>
        <v>934.1818510797806</v>
      </c>
      <c r="K19" s="26">
        <f>SUBTOTAL(109,[SST (MYR)])</f>
        <v>0</v>
      </c>
      <c r="L19" s="26">
        <f>SUBTOTAL(109,[Total Duty (MYR)])</f>
        <v>934.1818510797806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FormatPr defaultRowHeight="15" outlineLevelRow="0" outlineLevelCol="0" x14ac:dyDescent="55"/>
  <cols>
    <col min="1" max="1" width="14.78" customWidth="1"/>
    <col min="2" max="2" width="12.78" customWidth="1"/>
    <col min="3" max="3" width="15.78" customWidth="1"/>
    <col min="4" max="4" width="12.78" customWidth="1"/>
    <col min="5" max="5" width="16.78" customWidth="1"/>
    <col min="6" max="6" width="8.78" customWidth="1"/>
    <col min="7" max="7" width="14.78" customWidth="1"/>
    <col min="8" max="8" width="9.85" customWidth="1"/>
    <col min="9" max="9" width="22.14" customWidth="1"/>
    <col min="10" max="10" width="11.43" customWidth="1"/>
  </cols>
  <sheetData>
    <row r="1" spans="1:10" x14ac:dyDescent="0.25">
      <c r="A1" s="27" t="s">
        <v>12</v>
      </c>
      <c r="B1" s="27" t="s">
        <v>55</v>
      </c>
      <c r="C1" s="27" t="s">
        <v>28</v>
      </c>
      <c r="D1" s="27" t="s">
        <v>21</v>
      </c>
      <c r="E1" s="27" t="s">
        <v>31</v>
      </c>
      <c r="F1" s="27" t="s">
        <v>32</v>
      </c>
      <c r="G1" s="27" t="s">
        <v>33</v>
      </c>
      <c r="H1" s="27" t="s">
        <v>29</v>
      </c>
      <c r="I1" s="27" t="s">
        <v>30</v>
      </c>
      <c r="J1" s="28" t="s">
        <v>56</v>
      </c>
    </row>
    <row r="2" spans="1:10" x14ac:dyDescent="0.25">
      <c r="A2" s="29" t="str">
        <f>LEFT(C2, 14)</f>
        <v>NMAP19YMLY5002</v>
      </c>
      <c r="B2" s="29" t="s">
        <v>57</v>
      </c>
      <c r="C2" s="29" t="s">
        <v>34</v>
      </c>
      <c r="D2" s="30">
        <v>20203.85697273322</v>
      </c>
      <c r="E2" s="30">
        <v>0</v>
      </c>
      <c r="F2" s="30">
        <v>0</v>
      </c>
      <c r="G2" s="30">
        <v>0</v>
      </c>
      <c r="H2" s="29" t="s">
        <v>35</v>
      </c>
      <c r="I2" s="29" t="s">
        <v>36</v>
      </c>
      <c r="J2" s="31"/>
    </row>
    <row r="3" spans="1:10" x14ac:dyDescent="0.25">
      <c r="A3" s="29" t="str">
        <f>LEFT(C3, 14)</f>
        <v>NMAP19YMLY5002</v>
      </c>
      <c r="B3" s="29" t="s">
        <v>57</v>
      </c>
      <c r="C3" s="29" t="s">
        <v>37</v>
      </c>
      <c r="D3" s="30">
        <v>3507.0846065876535</v>
      </c>
      <c r="E3" s="30">
        <v>0</v>
      </c>
      <c r="F3" s="30">
        <v>0</v>
      </c>
      <c r="G3" s="30">
        <v>0</v>
      </c>
      <c r="H3" s="29" t="s">
        <v>35</v>
      </c>
      <c r="I3" s="29" t="s">
        <v>36</v>
      </c>
      <c r="J3" s="31"/>
    </row>
    <row r="4" spans="1:10" x14ac:dyDescent="0.25">
      <c r="A4" s="29" t="str">
        <f>LEFT(C4, 14)</f>
        <v>NMAP19YMLY5002</v>
      </c>
      <c r="B4" s="29" t="s">
        <v>57</v>
      </c>
      <c r="C4" s="29" t="s">
        <v>38</v>
      </c>
      <c r="D4" s="30">
        <v>233.8056404391769</v>
      </c>
      <c r="E4" s="30">
        <v>23.38056404391769</v>
      </c>
      <c r="F4" s="30">
        <v>0</v>
      </c>
      <c r="G4" s="30">
        <v>23.38056404391769</v>
      </c>
      <c r="H4" s="29" t="s">
        <v>39</v>
      </c>
      <c r="I4" s="29" t="s">
        <v>40</v>
      </c>
      <c r="J4" s="31"/>
    </row>
    <row r="5" spans="1:10" x14ac:dyDescent="0.25">
      <c r="A5" s="29" t="str">
        <f>LEFT(C5, 14)</f>
        <v>NMAP19YMLY5002</v>
      </c>
      <c r="B5" s="29" t="s">
        <v>57</v>
      </c>
      <c r="C5" s="29" t="s">
        <v>41</v>
      </c>
      <c r="D5" s="30">
        <v>11080.354264291427</v>
      </c>
      <c r="E5" s="30">
        <v>5.08273131389515</v>
      </c>
      <c r="F5" s="30">
        <v>0</v>
      </c>
      <c r="G5" s="30">
        <v>5.08273131389515</v>
      </c>
      <c r="H5" s="29" t="s">
        <v>42</v>
      </c>
      <c r="I5" s="29" t="s">
        <v>43</v>
      </c>
      <c r="J5" s="31"/>
    </row>
    <row r="6" spans="1:10" x14ac:dyDescent="0.25">
      <c r="A6" s="29" t="str">
        <f>LEFT(C6, 14)</f>
        <v>NMAP19YMLY5002</v>
      </c>
      <c r="B6" s="29" t="s">
        <v>57</v>
      </c>
      <c r="C6" s="29" t="s">
        <v>44</v>
      </c>
      <c r="D6" s="30">
        <v>33302.05556864102</v>
      </c>
      <c r="E6" s="30">
        <v>1665.102778432051</v>
      </c>
      <c r="F6" s="30">
        <v>0</v>
      </c>
      <c r="G6" s="30">
        <v>1665.102778432051</v>
      </c>
      <c r="H6" s="29" t="s">
        <v>42</v>
      </c>
      <c r="I6" s="29" t="s">
        <v>43</v>
      </c>
      <c r="J6" s="31"/>
    </row>
    <row r="7" spans="1:10" x14ac:dyDescent="0.25">
      <c r="A7" s="32" t="str">
        <f>LEFT(C7, 14)</f>
        <v>NMAP19YMLY5002</v>
      </c>
      <c r="B7" s="32" t="s">
        <v>57</v>
      </c>
      <c r="C7" s="32" t="s">
        <v>45</v>
      </c>
      <c r="D7" s="33">
        <v>1575.6467073074966</v>
      </c>
      <c r="E7" s="33">
        <v>157.56467073074967</v>
      </c>
      <c r="F7" s="33">
        <v>0</v>
      </c>
      <c r="G7" s="33">
        <v>157.56467073074967</v>
      </c>
      <c r="H7" s="32" t="s">
        <v>39</v>
      </c>
      <c r="I7" s="32" t="s">
        <v>40</v>
      </c>
      <c r="J7" s="34"/>
    </row>
    <row r="8" spans="1:10" x14ac:dyDescent="0.25">
      <c r="A8" s="29" t="str">
        <f>LEFT(C8, 14)</f>
        <v>NMAP19YMLY5003</v>
      </c>
      <c r="B8" s="29" t="s">
        <v>58</v>
      </c>
      <c r="C8" s="29" t="s">
        <v>48</v>
      </c>
      <c r="D8" s="30">
        <v>11378.44780722105</v>
      </c>
      <c r="E8" s="30">
        <v>0</v>
      </c>
      <c r="F8" s="30">
        <v>0</v>
      </c>
      <c r="G8" s="30">
        <v>0</v>
      </c>
      <c r="H8" s="29" t="s">
        <v>35</v>
      </c>
      <c r="I8" s="29" t="s">
        <v>49</v>
      </c>
      <c r="J8" s="31"/>
    </row>
    <row r="9" spans="1:10" x14ac:dyDescent="0.25">
      <c r="A9" s="29" t="str">
        <f>LEFT(C9, 14)</f>
        <v>NMAP19YMLY5003</v>
      </c>
      <c r="B9" s="29" t="s">
        <v>58</v>
      </c>
      <c r="C9" s="29" t="s">
        <v>50</v>
      </c>
      <c r="D9" s="30">
        <v>1769.866768932039</v>
      </c>
      <c r="E9" s="30">
        <v>0</v>
      </c>
      <c r="F9" s="30">
        <v>0</v>
      </c>
      <c r="G9" s="30">
        <v>0</v>
      </c>
      <c r="H9" s="29" t="s">
        <v>35</v>
      </c>
      <c r="I9" s="29" t="s">
        <v>49</v>
      </c>
      <c r="J9" s="31"/>
    </row>
    <row r="10" spans="1:10" x14ac:dyDescent="0.25">
      <c r="A10" s="29" t="str">
        <f>LEFT(C10, 14)</f>
        <v>NMAP19YMLY5003</v>
      </c>
      <c r="B10" s="29" t="s">
        <v>58</v>
      </c>
      <c r="C10" s="29" t="s">
        <v>51</v>
      </c>
      <c r="D10" s="30">
        <v>117.9911179288026</v>
      </c>
      <c r="E10" s="30">
        <v>11.79911179288026</v>
      </c>
      <c r="F10" s="30">
        <v>0</v>
      </c>
      <c r="G10" s="30">
        <v>11.79911179288026</v>
      </c>
      <c r="H10" s="29" t="s">
        <v>39</v>
      </c>
      <c r="I10" s="29" t="s">
        <v>40</v>
      </c>
      <c r="J10" s="31"/>
    </row>
    <row r="11" spans="1:10" x14ac:dyDescent="0.25">
      <c r="A11" s="29" t="str">
        <f>LEFT(C11, 14)</f>
        <v>NMAP19YMLY5003</v>
      </c>
      <c r="B11" s="29" t="s">
        <v>58</v>
      </c>
      <c r="C11" s="29" t="s">
        <v>52</v>
      </c>
      <c r="D11" s="30">
        <v>5591.752980104123</v>
      </c>
      <c r="E11" s="30">
        <v>2.5650243028000563</v>
      </c>
      <c r="F11" s="30">
        <v>0</v>
      </c>
      <c r="G11" s="30">
        <v>2.5650243028000563</v>
      </c>
      <c r="H11" s="29" t="s">
        <v>42</v>
      </c>
      <c r="I11" s="29" t="s">
        <v>43</v>
      </c>
      <c r="J11" s="31"/>
    </row>
    <row r="12" spans="1:10" x14ac:dyDescent="0.25">
      <c r="A12" s="29" t="str">
        <f>LEFT(C12, 14)</f>
        <v>NMAP19YMLY5003</v>
      </c>
      <c r="B12" s="29" t="s">
        <v>58</v>
      </c>
      <c r="C12" s="29" t="s">
        <v>53</v>
      </c>
      <c r="D12" s="30">
        <v>16806.039231945968</v>
      </c>
      <c r="E12" s="30">
        <v>840.3019615972985</v>
      </c>
      <c r="F12" s="30">
        <v>0</v>
      </c>
      <c r="G12" s="30">
        <v>840.3019615972985</v>
      </c>
      <c r="H12" s="29" t="s">
        <v>42</v>
      </c>
      <c r="I12" s="29" t="s">
        <v>43</v>
      </c>
      <c r="J12" s="31"/>
    </row>
    <row r="13" spans="1:10" x14ac:dyDescent="0.25">
      <c r="A13" s="32" t="str">
        <f>LEFT(C13, 14)</f>
        <v>NMAP19YMLY5003</v>
      </c>
      <c r="B13" s="32" t="s">
        <v>58</v>
      </c>
      <c r="C13" s="32" t="s">
        <v>54</v>
      </c>
      <c r="D13" s="33">
        <v>795.1575338680175</v>
      </c>
      <c r="E13" s="33">
        <v>79.51575338680175</v>
      </c>
      <c r="F13" s="33">
        <v>0</v>
      </c>
      <c r="G13" s="33">
        <v>79.51575338680175</v>
      </c>
      <c r="H13" s="32" t="s">
        <v>39</v>
      </c>
      <c r="I13" s="32" t="s">
        <v>40</v>
      </c>
      <c r="J13" s="34"/>
    </row>
    <row r="14" spans="1:10" x14ac:dyDescent="0.25">
      <c r="A14" s="32" t="s">
        <v>59</v>
      </c>
      <c r="B14" s="32"/>
      <c r="C14" s="32"/>
      <c r="D14" s="33">
        <f>SUBTOTAL(109,[Total CIF (MLY)])</f>
        <v>106362.05919999999</v>
      </c>
      <c r="E14" s="33">
        <f>SUBTOTAL(109,[Duty Amount (MYR)])</f>
        <v>2785.312595600394</v>
      </c>
      <c r="F14" s="33">
        <f>SUBTOTAL(109,[SST (MYR)])</f>
        <v>0</v>
      </c>
      <c r="G14" s="33">
        <f>SUBTOTAL(109,[Total Duty (MYR)])</f>
        <v>2785.312595600394</v>
      </c>
      <c r="H14" s="32"/>
      <c r="I14" s="32"/>
      <c r="J14" s="34"/>
    </row>
  </sheetData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FormatPr defaultRowHeight="15" outlineLevelRow="0" outlineLevelCol="0" x14ac:dyDescent="55"/>
  <cols>
    <col min="1" max="1" width="4.78" customWidth="1"/>
    <col min="2" max="2" width="17.78" customWidth="1"/>
    <col min="3" max="3" width="20.78" customWidth="1"/>
    <col min="4" max="4" width="12.9" customWidth="1"/>
    <col min="5" max="5" width="23.9" customWidth="1"/>
    <col min="6" max="6" width="6.78" customWidth="1"/>
    <col min="7" max="7" width="13.78" customWidth="1"/>
    <col min="8" max="8" width="14.78" customWidth="1"/>
    <col min="9" max="9" width="15.78" customWidth="1"/>
    <col min="10" max="10" width="13.78" customWidth="1"/>
    <col min="11" max="12" width="15.78" customWidth="1"/>
    <col min="13" max="13" width="13.78" customWidth="1"/>
    <col min="14" max="14" width="15.78" customWidth="1"/>
    <col min="15" max="15" width="12.78" customWidth="1"/>
    <col min="16" max="16" width="10.78" customWidth="1"/>
    <col min="17" max="17" width="12.78" customWidth="1"/>
    <col min="18" max="18" width="10.78" customWidth="1"/>
    <col min="19" max="19" width="12.78" customWidth="1"/>
    <col min="20" max="21" width="10.78" customWidth="1"/>
    <col min="22" max="22" width="22.78" customWidth="1"/>
    <col min="23" max="25" width="17.78" customWidth="1"/>
  </cols>
  <sheetData>
    <row r="1" spans="1:25" x14ac:dyDescent="0.25">
      <c r="A1" s="35" t="s">
        <v>11</v>
      </c>
      <c r="B1" s="35" t="s">
        <v>60</v>
      </c>
      <c r="C1" s="35" t="s">
        <v>13</v>
      </c>
      <c r="D1" s="35" t="s">
        <v>61</v>
      </c>
      <c r="E1" s="35" t="s">
        <v>62</v>
      </c>
      <c r="F1" s="35" t="s">
        <v>63</v>
      </c>
      <c r="G1" s="35" t="s">
        <v>64</v>
      </c>
      <c r="H1" s="36" t="s">
        <v>65</v>
      </c>
      <c r="I1" s="36" t="s">
        <v>66</v>
      </c>
      <c r="J1" s="36" t="s">
        <v>16</v>
      </c>
      <c r="K1" s="36" t="s">
        <v>17</v>
      </c>
      <c r="L1" s="36" t="s">
        <v>67</v>
      </c>
      <c r="M1" s="36" t="s">
        <v>68</v>
      </c>
      <c r="N1" s="36" t="s">
        <v>69</v>
      </c>
      <c r="O1" s="36" t="s">
        <v>70</v>
      </c>
      <c r="P1" s="35" t="s">
        <v>71</v>
      </c>
      <c r="Q1" s="35" t="s">
        <v>72</v>
      </c>
      <c r="R1" s="35" t="s">
        <v>73</v>
      </c>
      <c r="S1" s="35" t="s">
        <v>74</v>
      </c>
      <c r="T1" s="35" t="s">
        <v>75</v>
      </c>
      <c r="U1" s="35" t="s">
        <v>76</v>
      </c>
      <c r="V1" s="35" t="s">
        <v>30</v>
      </c>
      <c r="W1" s="36" t="s">
        <v>31</v>
      </c>
      <c r="X1" s="36" t="s">
        <v>77</v>
      </c>
      <c r="Y1" s="36" t="s">
        <v>33</v>
      </c>
    </row>
    <row r="2" spans="1:25" x14ac:dyDescent="0.25">
      <c r="A2" s="37">
        <v>1</v>
      </c>
      <c r="B2" s="37" t="s">
        <v>23</v>
      </c>
      <c r="C2" s="37" t="s">
        <v>24</v>
      </c>
      <c r="D2" s="37" t="s">
        <v>78</v>
      </c>
      <c r="E2" s="37" t="s">
        <v>79</v>
      </c>
      <c r="F2" s="37">
        <v>1</v>
      </c>
      <c r="G2" s="37">
        <v>120</v>
      </c>
      <c r="H2" s="38">
        <v>18</v>
      </c>
      <c r="I2" s="38">
        <v>0.1526863250310144</v>
      </c>
      <c r="J2" s="38">
        <v>0.7678324729150003</v>
      </c>
      <c r="K2" s="38">
        <v>0.03852407095598197</v>
      </c>
      <c r="L2" s="38">
        <v>0.64</v>
      </c>
      <c r="M2" s="38">
        <v>3.2184465934705155</v>
      </c>
      <c r="N2" s="38">
        <v>0.161477495819094</v>
      </c>
      <c r="O2" s="38">
        <v>106362.06</v>
      </c>
      <c r="P2" s="37" t="s">
        <v>35</v>
      </c>
      <c r="Q2" s="37">
        <v>71</v>
      </c>
      <c r="R2" s="37">
        <v>0</v>
      </c>
      <c r="S2" s="37" t="s">
        <v>80</v>
      </c>
      <c r="T2" s="37">
        <v>0</v>
      </c>
      <c r="U2" s="37">
        <v>0</v>
      </c>
      <c r="V2" s="37" t="s">
        <v>36</v>
      </c>
      <c r="W2" s="38">
        <v>0</v>
      </c>
      <c r="X2" s="38">
        <v>0</v>
      </c>
      <c r="Y2" s="38">
        <v>0</v>
      </c>
    </row>
    <row r="3" spans="1:25" x14ac:dyDescent="0.25">
      <c r="A3" s="37">
        <v>2</v>
      </c>
      <c r="B3" s="37" t="s">
        <v>25</v>
      </c>
      <c r="C3" s="37" t="s">
        <v>26</v>
      </c>
      <c r="D3" s="37" t="s">
        <v>81</v>
      </c>
      <c r="E3" s="37" t="s">
        <v>82</v>
      </c>
      <c r="F3" s="37">
        <v>1</v>
      </c>
      <c r="G3" s="37">
        <v>60</v>
      </c>
      <c r="H3" s="38">
        <v>0.72</v>
      </c>
      <c r="I3" s="38">
        <v>0.07395743868689761</v>
      </c>
      <c r="J3" s="38">
        <v>0.35985647952722666</v>
      </c>
      <c r="K3" s="38">
        <v>0.010406280946517181</v>
      </c>
      <c r="L3" s="38">
        <v>0.31</v>
      </c>
      <c r="M3" s="38">
        <v>1.5083744195863233</v>
      </c>
      <c r="N3" s="38">
        <v>0.04361896721542142</v>
      </c>
      <c r="O3" s="38">
        <v>106362.06</v>
      </c>
      <c r="P3" s="37" t="s">
        <v>35</v>
      </c>
      <c r="Q3" s="37">
        <v>37</v>
      </c>
      <c r="R3" s="37">
        <v>0</v>
      </c>
      <c r="S3" s="37" t="s">
        <v>80</v>
      </c>
      <c r="T3" s="37">
        <v>0</v>
      </c>
      <c r="U3" s="37">
        <v>0</v>
      </c>
      <c r="V3" s="37" t="s">
        <v>49</v>
      </c>
      <c r="W3" s="38">
        <v>0</v>
      </c>
      <c r="X3" s="38">
        <v>0</v>
      </c>
      <c r="Y3" s="38">
        <v>0</v>
      </c>
    </row>
    <row r="4" spans="1:25" x14ac:dyDescent="0.25">
      <c r="A4" s="37">
        <v>3</v>
      </c>
      <c r="B4" s="37" t="s">
        <v>25</v>
      </c>
      <c r="C4" s="37" t="s">
        <v>26</v>
      </c>
      <c r="D4" s="37" t="s">
        <v>83</v>
      </c>
      <c r="E4" s="37" t="s">
        <v>82</v>
      </c>
      <c r="F4" s="37">
        <v>1</v>
      </c>
      <c r="G4" s="37">
        <v>60</v>
      </c>
      <c r="H4" s="38">
        <v>4.8</v>
      </c>
      <c r="I4" s="38">
        <v>0.071571714858288</v>
      </c>
      <c r="J4" s="38">
        <v>0.34824820599409034</v>
      </c>
      <c r="K4" s="38">
        <v>0.010070594464371465</v>
      </c>
      <c r="L4" s="38">
        <v>0.3</v>
      </c>
      <c r="M4" s="38">
        <v>1.459717180244829</v>
      </c>
      <c r="N4" s="38">
        <v>0.04221190375685943</v>
      </c>
      <c r="O4" s="38">
        <v>106362.06</v>
      </c>
      <c r="P4" s="37" t="s">
        <v>35</v>
      </c>
      <c r="Q4" s="37">
        <v>37</v>
      </c>
      <c r="R4" s="37">
        <v>0</v>
      </c>
      <c r="S4" s="37" t="s">
        <v>80</v>
      </c>
      <c r="T4" s="37">
        <v>0</v>
      </c>
      <c r="U4" s="37">
        <v>0</v>
      </c>
      <c r="V4" s="37" t="s">
        <v>49</v>
      </c>
      <c r="W4" s="38">
        <v>0</v>
      </c>
      <c r="X4" s="38">
        <v>0</v>
      </c>
      <c r="Y4" s="38">
        <v>0</v>
      </c>
    </row>
    <row r="5" spans="1:25" x14ac:dyDescent="0.25">
      <c r="A5" s="37">
        <v>4</v>
      </c>
      <c r="B5" s="37" t="s">
        <v>25</v>
      </c>
      <c r="C5" s="37" t="s">
        <v>26</v>
      </c>
      <c r="D5" s="37" t="s">
        <v>84</v>
      </c>
      <c r="E5" s="37" t="s">
        <v>85</v>
      </c>
      <c r="F5" s="37">
        <v>1</v>
      </c>
      <c r="G5" s="37">
        <v>60</v>
      </c>
      <c r="H5" s="38">
        <v>79.68</v>
      </c>
      <c r="I5" s="38">
        <v>1.9300505773451666</v>
      </c>
      <c r="J5" s="38">
        <v>9.391093288307303</v>
      </c>
      <c r="K5" s="38">
        <v>0.27157036405588386</v>
      </c>
      <c r="L5" s="38">
        <v>8.09</v>
      </c>
      <c r="M5" s="38">
        <v>39.36370662726889</v>
      </c>
      <c r="N5" s="38">
        <v>1.1383143379766427</v>
      </c>
      <c r="O5" s="38">
        <v>106362.06</v>
      </c>
      <c r="P5" s="37" t="s">
        <v>35</v>
      </c>
      <c r="Q5" s="37">
        <v>75</v>
      </c>
      <c r="R5" s="37">
        <v>0</v>
      </c>
      <c r="S5" s="37" t="s">
        <v>80</v>
      </c>
      <c r="T5" s="37">
        <v>0</v>
      </c>
      <c r="U5" s="37">
        <v>0</v>
      </c>
      <c r="V5" s="37" t="s">
        <v>49</v>
      </c>
      <c r="W5" s="38">
        <v>0</v>
      </c>
      <c r="X5" s="38">
        <v>0</v>
      </c>
      <c r="Y5" s="38">
        <v>0</v>
      </c>
    </row>
    <row r="6" spans="1:25" x14ac:dyDescent="0.25">
      <c r="A6" s="37">
        <v>5</v>
      </c>
      <c r="B6" s="37" t="s">
        <v>25</v>
      </c>
      <c r="C6" s="37" t="s">
        <v>26</v>
      </c>
      <c r="D6" s="37" t="s">
        <v>86</v>
      </c>
      <c r="E6" s="37" t="s">
        <v>87</v>
      </c>
      <c r="F6" s="37">
        <v>2</v>
      </c>
      <c r="G6" s="37">
        <v>120</v>
      </c>
      <c r="H6" s="38">
        <v>84</v>
      </c>
      <c r="I6" s="38">
        <v>0.7204885962400992</v>
      </c>
      <c r="J6" s="38">
        <v>7.011397214014352</v>
      </c>
      <c r="K6" s="38">
        <v>0.20275463521601217</v>
      </c>
      <c r="L6" s="38">
        <v>3.02</v>
      </c>
      <c r="M6" s="38">
        <v>29.38897256226256</v>
      </c>
      <c r="N6" s="38">
        <v>0.8498663289714367</v>
      </c>
      <c r="O6" s="38">
        <v>106362.06</v>
      </c>
      <c r="P6" s="37" t="s">
        <v>35</v>
      </c>
      <c r="Q6" s="37">
        <v>71</v>
      </c>
      <c r="R6" s="37">
        <v>0</v>
      </c>
      <c r="S6" s="37" t="s">
        <v>80</v>
      </c>
      <c r="T6" s="37">
        <v>0</v>
      </c>
      <c r="U6" s="37">
        <v>0</v>
      </c>
      <c r="V6" s="37" t="s">
        <v>49</v>
      </c>
      <c r="W6" s="38">
        <v>0</v>
      </c>
      <c r="X6" s="38">
        <v>0</v>
      </c>
      <c r="Y6" s="38">
        <v>0</v>
      </c>
    </row>
    <row r="7" spans="1:25" x14ac:dyDescent="0.25">
      <c r="A7" s="37">
        <v>6</v>
      </c>
      <c r="B7" s="37" t="s">
        <v>25</v>
      </c>
      <c r="C7" s="37" t="s">
        <v>26</v>
      </c>
      <c r="D7" s="37" t="s">
        <v>88</v>
      </c>
      <c r="E7" s="37" t="s">
        <v>89</v>
      </c>
      <c r="F7" s="37">
        <v>1</v>
      </c>
      <c r="G7" s="37">
        <v>60</v>
      </c>
      <c r="H7" s="38">
        <v>180</v>
      </c>
      <c r="I7" s="38">
        <v>2.793682603301842</v>
      </c>
      <c r="J7" s="38">
        <v>13.59328830730266</v>
      </c>
      <c r="K7" s="38">
        <v>0.39308887059263287</v>
      </c>
      <c r="L7" s="38">
        <v>11.71</v>
      </c>
      <c r="M7" s="38">
        <v>56.977627268889826</v>
      </c>
      <c r="N7" s="38">
        <v>1.64767130997608</v>
      </c>
      <c r="O7" s="38">
        <v>106362.06</v>
      </c>
      <c r="P7" s="37" t="s">
        <v>35</v>
      </c>
      <c r="Q7" s="37">
        <v>71</v>
      </c>
      <c r="R7" s="37">
        <v>0</v>
      </c>
      <c r="S7" s="37" t="s">
        <v>80</v>
      </c>
      <c r="T7" s="37">
        <v>0</v>
      </c>
      <c r="U7" s="37">
        <v>0</v>
      </c>
      <c r="V7" s="37" t="s">
        <v>49</v>
      </c>
      <c r="W7" s="38">
        <v>0</v>
      </c>
      <c r="X7" s="38">
        <v>0</v>
      </c>
      <c r="Y7" s="38">
        <v>0</v>
      </c>
    </row>
    <row r="8" spans="1:25" x14ac:dyDescent="0.25">
      <c r="A8" s="37">
        <v>7</v>
      </c>
      <c r="B8" s="37" t="s">
        <v>25</v>
      </c>
      <c r="C8" s="37" t="s">
        <v>26</v>
      </c>
      <c r="D8" s="37" t="s">
        <v>90</v>
      </c>
      <c r="E8" s="37" t="s">
        <v>91</v>
      </c>
      <c r="F8" s="37">
        <v>2</v>
      </c>
      <c r="G8" s="37">
        <v>120</v>
      </c>
      <c r="H8" s="38">
        <v>5.28</v>
      </c>
      <c r="I8" s="38">
        <v>0.10258612463021281</v>
      </c>
      <c r="J8" s="38">
        <v>0.9983115238497257</v>
      </c>
      <c r="K8" s="38">
        <v>0.028869037464531535</v>
      </c>
      <c r="L8" s="38">
        <v>0.43</v>
      </c>
      <c r="M8" s="38">
        <v>4.18452258336851</v>
      </c>
      <c r="N8" s="38">
        <v>0.12100745743633037</v>
      </c>
      <c r="O8" s="38">
        <v>106362.06</v>
      </c>
      <c r="P8" s="37" t="s">
        <v>35</v>
      </c>
      <c r="Q8" s="37">
        <v>70</v>
      </c>
      <c r="R8" s="37">
        <v>0</v>
      </c>
      <c r="S8" s="37" t="s">
        <v>80</v>
      </c>
      <c r="T8" s="37">
        <v>0</v>
      </c>
      <c r="U8" s="37">
        <v>0</v>
      </c>
      <c r="V8" s="37" t="s">
        <v>49</v>
      </c>
      <c r="W8" s="38">
        <v>0</v>
      </c>
      <c r="X8" s="38">
        <v>0</v>
      </c>
      <c r="Y8" s="38">
        <v>0</v>
      </c>
    </row>
    <row r="9" spans="1:25" x14ac:dyDescent="0.25">
      <c r="A9" s="37">
        <v>8</v>
      </c>
      <c r="B9" s="37" t="s">
        <v>25</v>
      </c>
      <c r="C9" s="37" t="s">
        <v>26</v>
      </c>
      <c r="D9" s="37" t="s">
        <v>92</v>
      </c>
      <c r="E9" s="37" t="s">
        <v>79</v>
      </c>
      <c r="F9" s="37">
        <v>1</v>
      </c>
      <c r="G9" s="37">
        <v>60</v>
      </c>
      <c r="H9" s="38">
        <v>1.32</v>
      </c>
      <c r="I9" s="38">
        <v>0.0524859242294112</v>
      </c>
      <c r="J9" s="38">
        <v>0.2553820177289996</v>
      </c>
      <c r="K9" s="38">
        <v>0.007385102607205742</v>
      </c>
      <c r="L9" s="38">
        <v>0.22</v>
      </c>
      <c r="M9" s="38">
        <v>1.0704592655128746</v>
      </c>
      <c r="N9" s="38">
        <v>0.030955396088363587</v>
      </c>
      <c r="O9" s="38">
        <v>106362.06</v>
      </c>
      <c r="P9" s="37" t="s">
        <v>35</v>
      </c>
      <c r="Q9" s="37">
        <v>71</v>
      </c>
      <c r="R9" s="37">
        <v>0</v>
      </c>
      <c r="S9" s="37" t="s">
        <v>80</v>
      </c>
      <c r="T9" s="37">
        <v>0</v>
      </c>
      <c r="U9" s="37">
        <v>0</v>
      </c>
      <c r="V9" s="37" t="s">
        <v>49</v>
      </c>
      <c r="W9" s="38">
        <v>0</v>
      </c>
      <c r="X9" s="38">
        <v>0</v>
      </c>
      <c r="Y9" s="38">
        <v>0</v>
      </c>
    </row>
    <row r="10" spans="1:25" x14ac:dyDescent="0.25">
      <c r="A10" s="37">
        <v>9</v>
      </c>
      <c r="B10" s="37" t="s">
        <v>25</v>
      </c>
      <c r="C10" s="37" t="s">
        <v>26</v>
      </c>
      <c r="D10" s="37" t="s">
        <v>93</v>
      </c>
      <c r="E10" s="37" t="s">
        <v>94</v>
      </c>
      <c r="F10" s="37">
        <v>1</v>
      </c>
      <c r="G10" s="37">
        <v>60</v>
      </c>
      <c r="H10" s="38">
        <v>39</v>
      </c>
      <c r="I10" s="38">
        <v>0.6417597098959824</v>
      </c>
      <c r="J10" s="38">
        <v>3.1226255804136764</v>
      </c>
      <c r="K10" s="38">
        <v>0.09029966369719747</v>
      </c>
      <c r="L10" s="38">
        <v>2.69</v>
      </c>
      <c r="M10" s="38">
        <v>13.088797382861967</v>
      </c>
      <c r="N10" s="38">
        <v>0.3785000703531729</v>
      </c>
      <c r="O10" s="38">
        <v>106362.06</v>
      </c>
      <c r="P10" s="37" t="s">
        <v>35</v>
      </c>
      <c r="Q10" s="37">
        <v>35</v>
      </c>
      <c r="R10" s="37">
        <v>0</v>
      </c>
      <c r="S10" s="37" t="s">
        <v>80</v>
      </c>
      <c r="T10" s="37">
        <v>0</v>
      </c>
      <c r="U10" s="37">
        <v>0</v>
      </c>
      <c r="V10" s="37" t="s">
        <v>49</v>
      </c>
      <c r="W10" s="38">
        <v>0</v>
      </c>
      <c r="X10" s="38">
        <v>0</v>
      </c>
      <c r="Y10" s="38">
        <v>0</v>
      </c>
    </row>
    <row r="11" spans="1:25" x14ac:dyDescent="0.25">
      <c r="A11" s="37">
        <v>10</v>
      </c>
      <c r="B11" s="37" t="s">
        <v>25</v>
      </c>
      <c r="C11" s="37" t="s">
        <v>26</v>
      </c>
      <c r="D11" s="37" t="s">
        <v>95</v>
      </c>
      <c r="E11" s="37" t="s">
        <v>96</v>
      </c>
      <c r="F11" s="37">
        <v>1</v>
      </c>
      <c r="G11" s="37">
        <v>60</v>
      </c>
      <c r="H11" s="38">
        <v>23.1</v>
      </c>
      <c r="I11" s="38">
        <v>1.2835194197919648</v>
      </c>
      <c r="J11" s="38">
        <v>6.245251160827353</v>
      </c>
      <c r="K11" s="38">
        <v>0.18059932739439494</v>
      </c>
      <c r="L11" s="38">
        <v>5.38</v>
      </c>
      <c r="M11" s="38">
        <v>26.177594765723935</v>
      </c>
      <c r="N11" s="38">
        <v>0.7570001407063458</v>
      </c>
      <c r="O11" s="38">
        <v>106362.06</v>
      </c>
      <c r="P11" s="37" t="s">
        <v>35</v>
      </c>
      <c r="Q11" s="37">
        <v>32</v>
      </c>
      <c r="R11" s="37">
        <v>0</v>
      </c>
      <c r="S11" s="37" t="s">
        <v>80</v>
      </c>
      <c r="T11" s="37">
        <v>0</v>
      </c>
      <c r="U11" s="37">
        <v>0</v>
      </c>
      <c r="V11" s="37" t="s">
        <v>49</v>
      </c>
      <c r="W11" s="38">
        <v>0</v>
      </c>
      <c r="X11" s="38">
        <v>0</v>
      </c>
      <c r="Y11" s="38">
        <v>0</v>
      </c>
    </row>
    <row r="12" spans="1:25" x14ac:dyDescent="0.25">
      <c r="A12" s="37">
        <v>11</v>
      </c>
      <c r="B12" s="37" t="s">
        <v>25</v>
      </c>
      <c r="C12" s="37" t="s">
        <v>26</v>
      </c>
      <c r="D12" s="37" t="s">
        <v>97</v>
      </c>
      <c r="E12" s="37" t="s">
        <v>98</v>
      </c>
      <c r="F12" s="37">
        <v>1</v>
      </c>
      <c r="G12" s="37">
        <v>60</v>
      </c>
      <c r="H12" s="38">
        <v>11.4</v>
      </c>
      <c r="I12" s="38">
        <v>0.4198873938352896</v>
      </c>
      <c r="J12" s="38">
        <v>2.043056141831997</v>
      </c>
      <c r="K12" s="38">
        <v>0.05908082085764593</v>
      </c>
      <c r="L12" s="38">
        <v>1.76</v>
      </c>
      <c r="M12" s="38">
        <v>8.563674124102997</v>
      </c>
      <c r="N12" s="38">
        <v>0.2476431687069087</v>
      </c>
      <c r="O12" s="38">
        <v>106362.06</v>
      </c>
      <c r="P12" s="37" t="s">
        <v>35</v>
      </c>
      <c r="Q12" s="37">
        <v>32</v>
      </c>
      <c r="R12" s="37">
        <v>0</v>
      </c>
      <c r="S12" s="37" t="s">
        <v>80</v>
      </c>
      <c r="T12" s="37">
        <v>0</v>
      </c>
      <c r="U12" s="37">
        <v>0</v>
      </c>
      <c r="V12" s="37" t="s">
        <v>49</v>
      </c>
      <c r="W12" s="38">
        <v>0</v>
      </c>
      <c r="X12" s="38">
        <v>0</v>
      </c>
      <c r="Y12" s="38">
        <v>0</v>
      </c>
    </row>
    <row r="13" spans="1:25" x14ac:dyDescent="0.25">
      <c r="A13" s="37">
        <v>12</v>
      </c>
      <c r="B13" s="37" t="s">
        <v>25</v>
      </c>
      <c r="C13" s="37" t="s">
        <v>26</v>
      </c>
      <c r="D13" s="37" t="s">
        <v>99</v>
      </c>
      <c r="E13" s="37" t="s">
        <v>100</v>
      </c>
      <c r="F13" s="37">
        <v>1</v>
      </c>
      <c r="G13" s="37">
        <v>60</v>
      </c>
      <c r="H13" s="38">
        <v>4.2</v>
      </c>
      <c r="I13" s="38">
        <v>0.16461494417406242</v>
      </c>
      <c r="J13" s="38">
        <v>0.8009708737864077</v>
      </c>
      <c r="K13" s="38">
        <v>0.02316236726805437</v>
      </c>
      <c r="L13" s="38">
        <v>0.69</v>
      </c>
      <c r="M13" s="38">
        <v>3.357349514563107</v>
      </c>
      <c r="N13" s="38">
        <v>0.0970873786407767</v>
      </c>
      <c r="O13" s="38">
        <v>106362.06</v>
      </c>
      <c r="P13" s="37" t="s">
        <v>35</v>
      </c>
      <c r="Q13" s="37">
        <v>71</v>
      </c>
      <c r="R13" s="37">
        <v>0</v>
      </c>
      <c r="S13" s="37" t="s">
        <v>80</v>
      </c>
      <c r="T13" s="37">
        <v>0</v>
      </c>
      <c r="U13" s="37">
        <v>0</v>
      </c>
      <c r="V13" s="37" t="s">
        <v>49</v>
      </c>
      <c r="W13" s="38">
        <v>0</v>
      </c>
      <c r="X13" s="38">
        <v>0</v>
      </c>
      <c r="Y13" s="38">
        <v>0</v>
      </c>
    </row>
    <row r="14" spans="1:25" x14ac:dyDescent="0.25">
      <c r="A14" s="37">
        <v>13</v>
      </c>
      <c r="B14" s="37" t="s">
        <v>25</v>
      </c>
      <c r="C14" s="37" t="s">
        <v>26</v>
      </c>
      <c r="D14" s="37" t="s">
        <v>101</v>
      </c>
      <c r="E14" s="37" t="s">
        <v>102</v>
      </c>
      <c r="F14" s="37">
        <v>1</v>
      </c>
      <c r="G14" s="37">
        <v>60</v>
      </c>
      <c r="H14" s="38">
        <v>0.72</v>
      </c>
      <c r="I14" s="38">
        <v>0.047714476572192</v>
      </c>
      <c r="J14" s="38">
        <v>0.23216547066272689</v>
      </c>
      <c r="K14" s="38">
        <v>0.00671372964291431</v>
      </c>
      <c r="L14" s="38">
        <v>0.2</v>
      </c>
      <c r="M14" s="38">
        <v>0.973144786829886</v>
      </c>
      <c r="N14" s="38">
        <v>0.028141269171239623</v>
      </c>
      <c r="O14" s="38">
        <v>106362.06</v>
      </c>
      <c r="P14" s="37" t="s">
        <v>35</v>
      </c>
      <c r="Q14" s="37">
        <v>71</v>
      </c>
      <c r="R14" s="37">
        <v>0</v>
      </c>
      <c r="S14" s="37" t="s">
        <v>80</v>
      </c>
      <c r="T14" s="37">
        <v>0</v>
      </c>
      <c r="U14" s="37">
        <v>0</v>
      </c>
      <c r="V14" s="37" t="s">
        <v>49</v>
      </c>
      <c r="W14" s="38">
        <v>0</v>
      </c>
      <c r="X14" s="38">
        <v>0</v>
      </c>
      <c r="Y14" s="38">
        <v>0</v>
      </c>
    </row>
    <row r="15" spans="1:25" x14ac:dyDescent="0.25">
      <c r="A15" s="37">
        <v>14</v>
      </c>
      <c r="B15" s="37" t="s">
        <v>25</v>
      </c>
      <c r="C15" s="37" t="s">
        <v>26</v>
      </c>
      <c r="D15" s="37" t="s">
        <v>103</v>
      </c>
      <c r="E15" s="37" t="s">
        <v>104</v>
      </c>
      <c r="F15" s="37">
        <v>1</v>
      </c>
      <c r="G15" s="37">
        <v>60</v>
      </c>
      <c r="H15" s="38">
        <v>0.96</v>
      </c>
      <c r="I15" s="38">
        <v>0.26242962114705604</v>
      </c>
      <c r="J15" s="38">
        <v>1.276910088644998</v>
      </c>
      <c r="K15" s="38">
        <v>0.03692551303602871</v>
      </c>
      <c r="L15" s="38">
        <v>1.1</v>
      </c>
      <c r="M15" s="38">
        <v>5.352296327564373</v>
      </c>
      <c r="N15" s="38">
        <v>0.15477698044181792</v>
      </c>
      <c r="O15" s="38">
        <v>106362.06</v>
      </c>
      <c r="P15" s="37" t="s">
        <v>35</v>
      </c>
      <c r="Q15" s="37">
        <v>4</v>
      </c>
      <c r="R15" s="37">
        <v>0</v>
      </c>
      <c r="S15" s="37" t="s">
        <v>80</v>
      </c>
      <c r="T15" s="37">
        <v>0</v>
      </c>
      <c r="U15" s="37">
        <v>0</v>
      </c>
      <c r="V15" s="37" t="s">
        <v>49</v>
      </c>
      <c r="W15" s="38">
        <v>0</v>
      </c>
      <c r="X15" s="38">
        <v>0</v>
      </c>
      <c r="Y15" s="38">
        <v>0</v>
      </c>
    </row>
    <row r="16" spans="1:25" x14ac:dyDescent="0.25">
      <c r="A16" s="37">
        <v>15</v>
      </c>
      <c r="B16" s="37" t="s">
        <v>25</v>
      </c>
      <c r="C16" s="37" t="s">
        <v>26</v>
      </c>
      <c r="D16" s="37" t="s">
        <v>105</v>
      </c>
      <c r="E16" s="37" t="s">
        <v>106</v>
      </c>
      <c r="F16" s="37">
        <v>1</v>
      </c>
      <c r="G16" s="37">
        <v>60</v>
      </c>
      <c r="H16" s="38">
        <v>39</v>
      </c>
      <c r="I16" s="38">
        <v>0.6346025384101537</v>
      </c>
      <c r="J16" s="38">
        <v>3.0878007598142676</v>
      </c>
      <c r="K16" s="38">
        <v>0.08929260425076033</v>
      </c>
      <c r="L16" s="38">
        <v>2.66</v>
      </c>
      <c r="M16" s="38">
        <v>12.942825664837484</v>
      </c>
      <c r="N16" s="38">
        <v>0.374278879977487</v>
      </c>
      <c r="O16" s="38">
        <v>106362.06</v>
      </c>
      <c r="P16" s="37" t="s">
        <v>35</v>
      </c>
      <c r="Q16" s="37">
        <v>35</v>
      </c>
      <c r="R16" s="37">
        <v>0</v>
      </c>
      <c r="S16" s="37" t="s">
        <v>80</v>
      </c>
      <c r="T16" s="37">
        <v>0</v>
      </c>
      <c r="U16" s="37">
        <v>0</v>
      </c>
      <c r="V16" s="37" t="s">
        <v>49</v>
      </c>
      <c r="W16" s="38">
        <v>0</v>
      </c>
      <c r="X16" s="38">
        <v>0</v>
      </c>
      <c r="Y16" s="38">
        <v>0</v>
      </c>
    </row>
    <row r="17" spans="1:25" x14ac:dyDescent="0.25">
      <c r="A17" s="37">
        <v>16</v>
      </c>
      <c r="B17" s="37" t="s">
        <v>25</v>
      </c>
      <c r="C17" s="37" t="s">
        <v>26</v>
      </c>
      <c r="D17" s="37" t="s">
        <v>78</v>
      </c>
      <c r="E17" s="37" t="s">
        <v>79</v>
      </c>
      <c r="F17" s="37">
        <v>1</v>
      </c>
      <c r="G17" s="37">
        <v>60</v>
      </c>
      <c r="H17" s="38">
        <v>9</v>
      </c>
      <c r="I17" s="38">
        <v>0.1526863250310144</v>
      </c>
      <c r="J17" s="38">
        <v>0.7429295061207261</v>
      </c>
      <c r="K17" s="38">
        <v>0.021483934857325793</v>
      </c>
      <c r="L17" s="38">
        <v>0.64</v>
      </c>
      <c r="M17" s="38">
        <v>3.1140633178556354</v>
      </c>
      <c r="N17" s="38">
        <v>0.0900520613479668</v>
      </c>
      <c r="O17" s="38">
        <v>106362.06</v>
      </c>
      <c r="P17" s="37" t="s">
        <v>35</v>
      </c>
      <c r="Q17" s="37">
        <v>71</v>
      </c>
      <c r="R17" s="37">
        <v>0</v>
      </c>
      <c r="S17" s="37" t="s">
        <v>80</v>
      </c>
      <c r="T17" s="37">
        <v>0</v>
      </c>
      <c r="U17" s="37">
        <v>0</v>
      </c>
      <c r="V17" s="37" t="s">
        <v>49</v>
      </c>
      <c r="W17" s="38">
        <v>0</v>
      </c>
      <c r="X17" s="38">
        <v>0</v>
      </c>
      <c r="Y17" s="38">
        <v>0</v>
      </c>
    </row>
    <row r="18" spans="1:25" x14ac:dyDescent="0.25">
      <c r="A18" s="37">
        <v>17</v>
      </c>
      <c r="B18" s="37" t="s">
        <v>23</v>
      </c>
      <c r="C18" s="37" t="s">
        <v>24</v>
      </c>
      <c r="D18" s="37" t="s">
        <v>107</v>
      </c>
      <c r="E18" s="37" t="s">
        <v>108</v>
      </c>
      <c r="F18" s="37">
        <v>1</v>
      </c>
      <c r="G18" s="37">
        <v>120</v>
      </c>
      <c r="H18" s="38">
        <v>42</v>
      </c>
      <c r="I18" s="38">
        <v>0.9352037408149633</v>
      </c>
      <c r="J18" s="38">
        <v>4.7029738966043775</v>
      </c>
      <c r="K18" s="38">
        <v>0.23595993460538955</v>
      </c>
      <c r="L18" s="38">
        <v>3.92</v>
      </c>
      <c r="M18" s="38">
        <v>19.712985385006906</v>
      </c>
      <c r="N18" s="38">
        <v>0.9890496618919509</v>
      </c>
      <c r="O18" s="38">
        <v>106362.06</v>
      </c>
      <c r="P18" s="37" t="s">
        <v>35</v>
      </c>
      <c r="Q18" s="37">
        <v>71</v>
      </c>
      <c r="R18" s="37">
        <v>0</v>
      </c>
      <c r="S18" s="37" t="s">
        <v>80</v>
      </c>
      <c r="T18" s="37">
        <v>0</v>
      </c>
      <c r="U18" s="37">
        <v>0</v>
      </c>
      <c r="V18" s="37" t="s">
        <v>36</v>
      </c>
      <c r="W18" s="38">
        <v>0</v>
      </c>
      <c r="X18" s="38">
        <v>0</v>
      </c>
      <c r="Y18" s="38">
        <v>0</v>
      </c>
    </row>
    <row r="19" spans="1:25" x14ac:dyDescent="0.25">
      <c r="A19" s="37">
        <v>18</v>
      </c>
      <c r="B19" s="37" t="s">
        <v>23</v>
      </c>
      <c r="C19" s="37" t="s">
        <v>24</v>
      </c>
      <c r="D19" s="37" t="s">
        <v>109</v>
      </c>
      <c r="E19" s="37" t="s">
        <v>110</v>
      </c>
      <c r="F19" s="37">
        <v>1</v>
      </c>
      <c r="G19" s="37">
        <v>120</v>
      </c>
      <c r="H19" s="38">
        <v>42</v>
      </c>
      <c r="I19" s="38">
        <v>0.7324172153831473</v>
      </c>
      <c r="J19" s="38">
        <v>3.6831963935141423</v>
      </c>
      <c r="K19" s="38">
        <v>0.184795152866976</v>
      </c>
      <c r="L19" s="38">
        <v>3.07</v>
      </c>
      <c r="M19" s="38">
        <v>15.43848600305388</v>
      </c>
      <c r="N19" s="38">
        <v>0.7745873627572166</v>
      </c>
      <c r="O19" s="38">
        <v>106362.06</v>
      </c>
      <c r="P19" s="37" t="s">
        <v>35</v>
      </c>
      <c r="Q19" s="37">
        <v>71</v>
      </c>
      <c r="R19" s="37">
        <v>0</v>
      </c>
      <c r="S19" s="37" t="s">
        <v>80</v>
      </c>
      <c r="T19" s="37">
        <v>0</v>
      </c>
      <c r="U19" s="37">
        <v>0</v>
      </c>
      <c r="V19" s="37" t="s">
        <v>36</v>
      </c>
      <c r="W19" s="38">
        <v>0</v>
      </c>
      <c r="X19" s="38">
        <v>0</v>
      </c>
      <c r="Y19" s="38">
        <v>0</v>
      </c>
    </row>
    <row r="20" spans="1:25" x14ac:dyDescent="0.25">
      <c r="A20" s="37">
        <v>19</v>
      </c>
      <c r="B20" s="37" t="s">
        <v>23</v>
      </c>
      <c r="C20" s="37" t="s">
        <v>24</v>
      </c>
      <c r="D20" s="37" t="s">
        <v>92</v>
      </c>
      <c r="E20" s="37" t="s">
        <v>79</v>
      </c>
      <c r="F20" s="37">
        <v>1</v>
      </c>
      <c r="G20" s="37">
        <v>120</v>
      </c>
      <c r="H20" s="38">
        <v>2.64</v>
      </c>
      <c r="I20" s="38">
        <v>0.0524859242294112</v>
      </c>
      <c r="J20" s="38">
        <v>0.2639424125645314</v>
      </c>
      <c r="K20" s="38">
        <v>0.013242649391118801</v>
      </c>
      <c r="L20" s="38">
        <v>0.22</v>
      </c>
      <c r="M20" s="38">
        <v>1.1063410165054897</v>
      </c>
      <c r="N20" s="38">
        <v>0.05550788918781357</v>
      </c>
      <c r="O20" s="38">
        <v>106362.06</v>
      </c>
      <c r="P20" s="37" t="s">
        <v>35</v>
      </c>
      <c r="Q20" s="37">
        <v>71</v>
      </c>
      <c r="R20" s="37">
        <v>0</v>
      </c>
      <c r="S20" s="37" t="s">
        <v>80</v>
      </c>
      <c r="T20" s="37">
        <v>0</v>
      </c>
      <c r="U20" s="37">
        <v>0</v>
      </c>
      <c r="V20" s="37" t="s">
        <v>36</v>
      </c>
      <c r="W20" s="38">
        <v>0</v>
      </c>
      <c r="X20" s="38">
        <v>0</v>
      </c>
      <c r="Y20" s="38">
        <v>0</v>
      </c>
    </row>
    <row r="21" spans="1:25" x14ac:dyDescent="0.25">
      <c r="A21" s="37">
        <v>20</v>
      </c>
      <c r="B21" s="37" t="s">
        <v>23</v>
      </c>
      <c r="C21" s="37" t="s">
        <v>24</v>
      </c>
      <c r="D21" s="37" t="s">
        <v>81</v>
      </c>
      <c r="E21" s="37" t="s">
        <v>82</v>
      </c>
      <c r="F21" s="37">
        <v>1</v>
      </c>
      <c r="G21" s="37">
        <v>120</v>
      </c>
      <c r="H21" s="38">
        <v>1.44</v>
      </c>
      <c r="I21" s="38">
        <v>0.07395743868689761</v>
      </c>
      <c r="J21" s="38">
        <v>0.3719188540682033</v>
      </c>
      <c r="K21" s="38">
        <v>0.018660096869303765</v>
      </c>
      <c r="L21" s="38">
        <v>0.31</v>
      </c>
      <c r="M21" s="38">
        <v>1.558935068712281</v>
      </c>
      <c r="N21" s="38">
        <v>0.07821566203737366</v>
      </c>
      <c r="O21" s="38">
        <v>106362.06</v>
      </c>
      <c r="P21" s="37" t="s">
        <v>35</v>
      </c>
      <c r="Q21" s="37">
        <v>37</v>
      </c>
      <c r="R21" s="37">
        <v>0</v>
      </c>
      <c r="S21" s="37" t="s">
        <v>80</v>
      </c>
      <c r="T21" s="37">
        <v>0</v>
      </c>
      <c r="U21" s="37">
        <v>0</v>
      </c>
      <c r="V21" s="37" t="s">
        <v>36</v>
      </c>
      <c r="W21" s="38">
        <v>0</v>
      </c>
      <c r="X21" s="38">
        <v>0</v>
      </c>
      <c r="Y21" s="38">
        <v>0</v>
      </c>
    </row>
    <row r="22" spans="1:25" x14ac:dyDescent="0.25">
      <c r="A22" s="37">
        <v>21</v>
      </c>
      <c r="B22" s="37" t="s">
        <v>23</v>
      </c>
      <c r="C22" s="37" t="s">
        <v>24</v>
      </c>
      <c r="D22" s="37" t="s">
        <v>83</v>
      </c>
      <c r="E22" s="37" t="s">
        <v>82</v>
      </c>
      <c r="F22" s="37">
        <v>1</v>
      </c>
      <c r="G22" s="37">
        <v>120</v>
      </c>
      <c r="H22" s="38">
        <v>9.6</v>
      </c>
      <c r="I22" s="38">
        <v>0.071571714858288</v>
      </c>
      <c r="J22" s="38">
        <v>0.3599214716789064</v>
      </c>
      <c r="K22" s="38">
        <v>0.018058158260616547</v>
      </c>
      <c r="L22" s="38">
        <v>0.3</v>
      </c>
      <c r="M22" s="38">
        <v>1.508646840689304</v>
      </c>
      <c r="N22" s="38">
        <v>0.07569257616520032</v>
      </c>
      <c r="O22" s="38">
        <v>106362.06</v>
      </c>
      <c r="P22" s="37" t="s">
        <v>35</v>
      </c>
      <c r="Q22" s="37">
        <v>37</v>
      </c>
      <c r="R22" s="37">
        <v>0</v>
      </c>
      <c r="S22" s="37" t="s">
        <v>80</v>
      </c>
      <c r="T22" s="37">
        <v>0</v>
      </c>
      <c r="U22" s="37">
        <v>0</v>
      </c>
      <c r="V22" s="37" t="s">
        <v>36</v>
      </c>
      <c r="W22" s="38">
        <v>0</v>
      </c>
      <c r="X22" s="38">
        <v>0</v>
      </c>
      <c r="Y22" s="38">
        <v>0</v>
      </c>
    </row>
    <row r="23" spans="1:25" x14ac:dyDescent="0.25">
      <c r="A23" s="37">
        <v>22</v>
      </c>
      <c r="B23" s="37" t="s">
        <v>23</v>
      </c>
      <c r="C23" s="37" t="s">
        <v>24</v>
      </c>
      <c r="D23" s="37" t="s">
        <v>84</v>
      </c>
      <c r="E23" s="37" t="s">
        <v>85</v>
      </c>
      <c r="F23" s="37">
        <v>1</v>
      </c>
      <c r="G23" s="37">
        <v>120</v>
      </c>
      <c r="H23" s="38">
        <v>159.36</v>
      </c>
      <c r="I23" s="38">
        <v>1.9300505773451666</v>
      </c>
      <c r="J23" s="38">
        <v>9.705882352941176</v>
      </c>
      <c r="K23" s="38">
        <v>0.48696833442795956</v>
      </c>
      <c r="L23" s="38">
        <v>8.09</v>
      </c>
      <c r="M23" s="38">
        <v>40.683176470588236</v>
      </c>
      <c r="N23" s="38">
        <v>2.041176470588235</v>
      </c>
      <c r="O23" s="38">
        <v>106362.06</v>
      </c>
      <c r="P23" s="37" t="s">
        <v>35</v>
      </c>
      <c r="Q23" s="37">
        <v>75</v>
      </c>
      <c r="R23" s="37">
        <v>0</v>
      </c>
      <c r="S23" s="37" t="s">
        <v>80</v>
      </c>
      <c r="T23" s="37">
        <v>0</v>
      </c>
      <c r="U23" s="37">
        <v>0</v>
      </c>
      <c r="V23" s="37" t="s">
        <v>36</v>
      </c>
      <c r="W23" s="38">
        <v>0</v>
      </c>
      <c r="X23" s="38">
        <v>0</v>
      </c>
      <c r="Y23" s="38">
        <v>0</v>
      </c>
    </row>
    <row r="24" spans="1:25" x14ac:dyDescent="0.25">
      <c r="A24" s="37">
        <v>23</v>
      </c>
      <c r="B24" s="37" t="s">
        <v>23</v>
      </c>
      <c r="C24" s="37" t="s">
        <v>24</v>
      </c>
      <c r="D24" s="37" t="s">
        <v>86</v>
      </c>
      <c r="E24" s="37" t="s">
        <v>87</v>
      </c>
      <c r="F24" s="37">
        <v>2</v>
      </c>
      <c r="G24" s="37">
        <v>240</v>
      </c>
      <c r="H24" s="38">
        <v>168</v>
      </c>
      <c r="I24" s="38">
        <v>0.7204885962400992</v>
      </c>
      <c r="J24" s="38">
        <v>7.246418963135316</v>
      </c>
      <c r="K24" s="38">
        <v>0.3635709196470798</v>
      </c>
      <c r="L24" s="38">
        <v>3.02</v>
      </c>
      <c r="M24" s="38">
        <v>30.37408972587799</v>
      </c>
      <c r="N24" s="38">
        <v>1.5239438667926997</v>
      </c>
      <c r="O24" s="38">
        <v>106362.06</v>
      </c>
      <c r="P24" s="37" t="s">
        <v>35</v>
      </c>
      <c r="Q24" s="37">
        <v>71</v>
      </c>
      <c r="R24" s="37">
        <v>0</v>
      </c>
      <c r="S24" s="37" t="s">
        <v>80</v>
      </c>
      <c r="T24" s="37">
        <v>0</v>
      </c>
      <c r="U24" s="37">
        <v>0</v>
      </c>
      <c r="V24" s="37" t="s">
        <v>36</v>
      </c>
      <c r="W24" s="38">
        <v>0</v>
      </c>
      <c r="X24" s="38">
        <v>0</v>
      </c>
      <c r="Y24" s="38">
        <v>0</v>
      </c>
    </row>
    <row r="25" spans="1:25" x14ac:dyDescent="0.25">
      <c r="A25" s="37">
        <v>24</v>
      </c>
      <c r="B25" s="37" t="s">
        <v>23</v>
      </c>
      <c r="C25" s="37" t="s">
        <v>24</v>
      </c>
      <c r="D25" s="37" t="s">
        <v>88</v>
      </c>
      <c r="E25" s="37" t="s">
        <v>89</v>
      </c>
      <c r="F25" s="37">
        <v>1</v>
      </c>
      <c r="G25" s="37">
        <v>120</v>
      </c>
      <c r="H25" s="38">
        <v>360</v>
      </c>
      <c r="I25" s="38">
        <v>2.793682603301842</v>
      </c>
      <c r="J25" s="38">
        <v>14.048934777866647</v>
      </c>
      <c r="K25" s="38">
        <v>0.7048701107727325</v>
      </c>
      <c r="L25" s="38">
        <v>11.71</v>
      </c>
      <c r="M25" s="38">
        <v>58.88751501490584</v>
      </c>
      <c r="N25" s="38">
        <v>2.9545335563149857</v>
      </c>
      <c r="O25" s="38">
        <v>106362.06</v>
      </c>
      <c r="P25" s="37" t="s">
        <v>35</v>
      </c>
      <c r="Q25" s="37">
        <v>71</v>
      </c>
      <c r="R25" s="37">
        <v>0</v>
      </c>
      <c r="S25" s="37" t="s">
        <v>80</v>
      </c>
      <c r="T25" s="37">
        <v>0</v>
      </c>
      <c r="U25" s="37">
        <v>0</v>
      </c>
      <c r="V25" s="37" t="s">
        <v>36</v>
      </c>
      <c r="W25" s="38">
        <v>0</v>
      </c>
      <c r="X25" s="38">
        <v>0</v>
      </c>
      <c r="Y25" s="38">
        <v>0</v>
      </c>
    </row>
    <row r="26" spans="1:25" x14ac:dyDescent="0.25">
      <c r="A26" s="37">
        <v>25</v>
      </c>
      <c r="B26" s="37" t="s">
        <v>23</v>
      </c>
      <c r="C26" s="37" t="s">
        <v>24</v>
      </c>
      <c r="D26" s="37" t="s">
        <v>90</v>
      </c>
      <c r="E26" s="37" t="s">
        <v>91</v>
      </c>
      <c r="F26" s="37">
        <v>2</v>
      </c>
      <c r="G26" s="37">
        <v>240</v>
      </c>
      <c r="H26" s="38">
        <v>10.56</v>
      </c>
      <c r="I26" s="38">
        <v>0.10258612463021281</v>
      </c>
      <c r="J26" s="38">
        <v>1.0317748854795317</v>
      </c>
      <c r="K26" s="38">
        <v>0.05176672034710077</v>
      </c>
      <c r="L26" s="38">
        <v>0.43</v>
      </c>
      <c r="M26" s="38">
        <v>4.324787609976005</v>
      </c>
      <c r="N26" s="38">
        <v>0.2169853850069076</v>
      </c>
      <c r="O26" s="38">
        <v>106362.06</v>
      </c>
      <c r="P26" s="37" t="s">
        <v>35</v>
      </c>
      <c r="Q26" s="37">
        <v>70</v>
      </c>
      <c r="R26" s="37">
        <v>0</v>
      </c>
      <c r="S26" s="37" t="s">
        <v>80</v>
      </c>
      <c r="T26" s="37">
        <v>0</v>
      </c>
      <c r="U26" s="37">
        <v>0</v>
      </c>
      <c r="V26" s="37" t="s">
        <v>36</v>
      </c>
      <c r="W26" s="38">
        <v>0</v>
      </c>
      <c r="X26" s="38">
        <v>0</v>
      </c>
      <c r="Y26" s="38">
        <v>0</v>
      </c>
    </row>
    <row r="27" spans="1:25" x14ac:dyDescent="0.25">
      <c r="A27" s="37">
        <v>26</v>
      </c>
      <c r="B27" s="37" t="s">
        <v>23</v>
      </c>
      <c r="C27" s="37" t="s">
        <v>24</v>
      </c>
      <c r="D27" s="37" t="s">
        <v>93</v>
      </c>
      <c r="E27" s="37" t="s">
        <v>94</v>
      </c>
      <c r="F27" s="37">
        <v>1</v>
      </c>
      <c r="G27" s="37">
        <v>120</v>
      </c>
      <c r="H27" s="38">
        <v>78</v>
      </c>
      <c r="I27" s="38">
        <v>0.6417597098959824</v>
      </c>
      <c r="J27" s="38">
        <v>3.2272958627208608</v>
      </c>
      <c r="K27" s="38">
        <v>0.16192148573686171</v>
      </c>
      <c r="L27" s="38">
        <v>2.69</v>
      </c>
      <c r="M27" s="38">
        <v>13.52753333818076</v>
      </c>
      <c r="N27" s="38">
        <v>0.6787100996146296</v>
      </c>
      <c r="O27" s="38">
        <v>106362.06</v>
      </c>
      <c r="P27" s="37" t="s">
        <v>35</v>
      </c>
      <c r="Q27" s="37">
        <v>35</v>
      </c>
      <c r="R27" s="37">
        <v>0</v>
      </c>
      <c r="S27" s="37" t="s">
        <v>80</v>
      </c>
      <c r="T27" s="37">
        <v>0</v>
      </c>
      <c r="U27" s="37">
        <v>0</v>
      </c>
      <c r="V27" s="37" t="s">
        <v>36</v>
      </c>
      <c r="W27" s="38">
        <v>0</v>
      </c>
      <c r="X27" s="38">
        <v>0</v>
      </c>
      <c r="Y27" s="38">
        <v>0</v>
      </c>
    </row>
    <row r="28" spans="1:25" x14ac:dyDescent="0.25">
      <c r="A28" s="37">
        <v>27</v>
      </c>
      <c r="B28" s="37" t="s">
        <v>23</v>
      </c>
      <c r="C28" s="37" t="s">
        <v>24</v>
      </c>
      <c r="D28" s="37" t="s">
        <v>105</v>
      </c>
      <c r="E28" s="37" t="s">
        <v>106</v>
      </c>
      <c r="F28" s="37">
        <v>1</v>
      </c>
      <c r="G28" s="37">
        <v>120</v>
      </c>
      <c r="H28" s="38">
        <v>78</v>
      </c>
      <c r="I28" s="38">
        <v>0.6346025384101537</v>
      </c>
      <c r="J28" s="38">
        <v>3.19130371555297</v>
      </c>
      <c r="K28" s="38">
        <v>0.16011566991080006</v>
      </c>
      <c r="L28" s="38">
        <v>2.66</v>
      </c>
      <c r="M28" s="38">
        <v>13.37666865411183</v>
      </c>
      <c r="N28" s="38">
        <v>0.6711408419981095</v>
      </c>
      <c r="O28" s="38">
        <v>106362.06</v>
      </c>
      <c r="P28" s="37" t="s">
        <v>35</v>
      </c>
      <c r="Q28" s="37">
        <v>35</v>
      </c>
      <c r="R28" s="37">
        <v>0</v>
      </c>
      <c r="S28" s="37" t="s">
        <v>80</v>
      </c>
      <c r="T28" s="37">
        <v>0</v>
      </c>
      <c r="U28" s="37">
        <v>0</v>
      </c>
      <c r="V28" s="37" t="s">
        <v>36</v>
      </c>
      <c r="W28" s="38">
        <v>0</v>
      </c>
      <c r="X28" s="38">
        <v>0</v>
      </c>
      <c r="Y28" s="38">
        <v>0</v>
      </c>
    </row>
    <row r="29" spans="1:25" x14ac:dyDescent="0.25">
      <c r="A29" s="37">
        <v>28</v>
      </c>
      <c r="B29" s="37" t="s">
        <v>23</v>
      </c>
      <c r="C29" s="37" t="s">
        <v>24</v>
      </c>
      <c r="D29" s="37" t="s">
        <v>111</v>
      </c>
      <c r="E29" s="37" t="s">
        <v>96</v>
      </c>
      <c r="F29" s="37">
        <v>1</v>
      </c>
      <c r="G29" s="37">
        <v>120</v>
      </c>
      <c r="H29" s="38">
        <v>46.2</v>
      </c>
      <c r="I29" s="38">
        <v>0.5701879950376945</v>
      </c>
      <c r="J29" s="38">
        <v>2.8673743910419547</v>
      </c>
      <c r="K29" s="38">
        <v>0.14386332747624517</v>
      </c>
      <c r="L29" s="38">
        <v>2.39</v>
      </c>
      <c r="M29" s="38">
        <v>12.018886497491456</v>
      </c>
      <c r="N29" s="38">
        <v>0.6030175234494292</v>
      </c>
      <c r="O29" s="38">
        <v>106362.06</v>
      </c>
      <c r="P29" s="37" t="s">
        <v>35</v>
      </c>
      <c r="Q29" s="37">
        <v>32</v>
      </c>
      <c r="R29" s="37">
        <v>0</v>
      </c>
      <c r="S29" s="37" t="s">
        <v>80</v>
      </c>
      <c r="T29" s="37">
        <v>0</v>
      </c>
      <c r="U29" s="37">
        <v>0</v>
      </c>
      <c r="V29" s="37" t="s">
        <v>36</v>
      </c>
      <c r="W29" s="38">
        <v>0</v>
      </c>
      <c r="X29" s="38">
        <v>0</v>
      </c>
      <c r="Y29" s="38">
        <v>0</v>
      </c>
    </row>
    <row r="30" spans="1:25" x14ac:dyDescent="0.25">
      <c r="A30" s="37">
        <v>29</v>
      </c>
      <c r="B30" s="37" t="s">
        <v>23</v>
      </c>
      <c r="C30" s="37" t="s">
        <v>24</v>
      </c>
      <c r="D30" s="37" t="s">
        <v>97</v>
      </c>
      <c r="E30" s="37" t="s">
        <v>98</v>
      </c>
      <c r="F30" s="37">
        <v>1</v>
      </c>
      <c r="G30" s="37">
        <v>120</v>
      </c>
      <c r="H30" s="38">
        <v>22.8</v>
      </c>
      <c r="I30" s="38">
        <v>0.4198873938352896</v>
      </c>
      <c r="J30" s="38">
        <v>2.111539300516251</v>
      </c>
      <c r="K30" s="38">
        <v>0.10594119512895041</v>
      </c>
      <c r="L30" s="38">
        <v>1.76</v>
      </c>
      <c r="M30" s="38">
        <v>8.850728132043917</v>
      </c>
      <c r="N30" s="38">
        <v>0.44406311350250854</v>
      </c>
      <c r="O30" s="38">
        <v>106362.06</v>
      </c>
      <c r="P30" s="37" t="s">
        <v>35</v>
      </c>
      <c r="Q30" s="37">
        <v>32</v>
      </c>
      <c r="R30" s="37">
        <v>0</v>
      </c>
      <c r="S30" s="37" t="s">
        <v>80</v>
      </c>
      <c r="T30" s="37">
        <v>0</v>
      </c>
      <c r="U30" s="37">
        <v>0</v>
      </c>
      <c r="V30" s="37" t="s">
        <v>36</v>
      </c>
      <c r="W30" s="38">
        <v>0</v>
      </c>
      <c r="X30" s="38">
        <v>0</v>
      </c>
      <c r="Y30" s="38">
        <v>0</v>
      </c>
    </row>
    <row r="31" spans="1:25" x14ac:dyDescent="0.25">
      <c r="A31" s="37">
        <v>30</v>
      </c>
      <c r="B31" s="37" t="s">
        <v>23</v>
      </c>
      <c r="C31" s="37" t="s">
        <v>24</v>
      </c>
      <c r="D31" s="37" t="s">
        <v>99</v>
      </c>
      <c r="E31" s="37" t="s">
        <v>100</v>
      </c>
      <c r="F31" s="37">
        <v>1</v>
      </c>
      <c r="G31" s="37">
        <v>120</v>
      </c>
      <c r="H31" s="38">
        <v>8.4</v>
      </c>
      <c r="I31" s="38">
        <v>0.16461494417406242</v>
      </c>
      <c r="J31" s="38">
        <v>0.8278193848614848</v>
      </c>
      <c r="K31" s="38">
        <v>0.04153376399941806</v>
      </c>
      <c r="L31" s="38">
        <v>0.69</v>
      </c>
      <c r="M31" s="38">
        <v>3.4698877335853995</v>
      </c>
      <c r="N31" s="38">
        <v>0.17409292517996072</v>
      </c>
      <c r="O31" s="38">
        <v>106362.06</v>
      </c>
      <c r="P31" s="37" t="s">
        <v>35</v>
      </c>
      <c r="Q31" s="37">
        <v>71</v>
      </c>
      <c r="R31" s="37">
        <v>0</v>
      </c>
      <c r="S31" s="37" t="s">
        <v>80</v>
      </c>
      <c r="T31" s="37">
        <v>0</v>
      </c>
      <c r="U31" s="37">
        <v>0</v>
      </c>
      <c r="V31" s="37" t="s">
        <v>36</v>
      </c>
      <c r="W31" s="38">
        <v>0</v>
      </c>
      <c r="X31" s="38">
        <v>0</v>
      </c>
      <c r="Y31" s="38">
        <v>0</v>
      </c>
    </row>
    <row r="32" spans="1:25" x14ac:dyDescent="0.25">
      <c r="A32" s="37">
        <v>31</v>
      </c>
      <c r="B32" s="37" t="s">
        <v>23</v>
      </c>
      <c r="C32" s="37" t="s">
        <v>24</v>
      </c>
      <c r="D32" s="37" t="s">
        <v>101</v>
      </c>
      <c r="E32" s="37" t="s">
        <v>102</v>
      </c>
      <c r="F32" s="37">
        <v>1</v>
      </c>
      <c r="G32" s="37">
        <v>120</v>
      </c>
      <c r="H32" s="38">
        <v>1.44</v>
      </c>
      <c r="I32" s="38">
        <v>0.047714476572192</v>
      </c>
      <c r="J32" s="38">
        <v>0.2399476477859376</v>
      </c>
      <c r="K32" s="38">
        <v>0.012038772173744364</v>
      </c>
      <c r="L32" s="38">
        <v>0.2</v>
      </c>
      <c r="M32" s="38">
        <v>1.005764560459536</v>
      </c>
      <c r="N32" s="38">
        <v>0.05046171744346688</v>
      </c>
      <c r="O32" s="38">
        <v>106362.06</v>
      </c>
      <c r="P32" s="37" t="s">
        <v>35</v>
      </c>
      <c r="Q32" s="37">
        <v>71</v>
      </c>
      <c r="R32" s="37">
        <v>0</v>
      </c>
      <c r="S32" s="37" t="s">
        <v>80</v>
      </c>
      <c r="T32" s="37">
        <v>0</v>
      </c>
      <c r="U32" s="37">
        <v>0</v>
      </c>
      <c r="V32" s="37" t="s">
        <v>36</v>
      </c>
      <c r="W32" s="38">
        <v>0</v>
      </c>
      <c r="X32" s="38">
        <v>0</v>
      </c>
      <c r="Y32" s="38">
        <v>0</v>
      </c>
    </row>
    <row r="33" spans="1:25" x14ac:dyDescent="0.25">
      <c r="A33" s="37">
        <v>32</v>
      </c>
      <c r="B33" s="37" t="s">
        <v>23</v>
      </c>
      <c r="C33" s="37" t="s">
        <v>24</v>
      </c>
      <c r="D33" s="37" t="s">
        <v>103</v>
      </c>
      <c r="E33" s="37" t="s">
        <v>104</v>
      </c>
      <c r="F33" s="37">
        <v>1</v>
      </c>
      <c r="G33" s="37">
        <v>120</v>
      </c>
      <c r="H33" s="38">
        <v>1.92</v>
      </c>
      <c r="I33" s="38">
        <v>0.26242962114705604</v>
      </c>
      <c r="J33" s="38">
        <v>1.3197120628226569</v>
      </c>
      <c r="K33" s="38">
        <v>0.06621324695559401</v>
      </c>
      <c r="L33" s="38">
        <v>1.1</v>
      </c>
      <c r="M33" s="38">
        <v>5.5317050825274485</v>
      </c>
      <c r="N33" s="38">
        <v>0.2775394459390678</v>
      </c>
      <c r="O33" s="38">
        <v>106362.06</v>
      </c>
      <c r="P33" s="37" t="s">
        <v>35</v>
      </c>
      <c r="Q33" s="37">
        <v>4</v>
      </c>
      <c r="R33" s="37">
        <v>0</v>
      </c>
      <c r="S33" s="37" t="s">
        <v>80</v>
      </c>
      <c r="T33" s="37">
        <v>0</v>
      </c>
      <c r="U33" s="37">
        <v>0</v>
      </c>
      <c r="V33" s="37" t="s">
        <v>36</v>
      </c>
      <c r="W33" s="38">
        <v>0</v>
      </c>
      <c r="X33" s="38">
        <v>0</v>
      </c>
      <c r="Y33" s="38">
        <v>0</v>
      </c>
    </row>
    <row r="34" spans="1:25" x14ac:dyDescent="0.25">
      <c r="A34" s="37">
        <v>33</v>
      </c>
      <c r="B34" s="37" t="s">
        <v>25</v>
      </c>
      <c r="C34" s="37" t="s">
        <v>26</v>
      </c>
      <c r="D34" s="37" t="s">
        <v>109</v>
      </c>
      <c r="E34" s="37" t="s">
        <v>110</v>
      </c>
      <c r="F34" s="37">
        <v>1</v>
      </c>
      <c r="G34" s="37">
        <v>60</v>
      </c>
      <c r="H34" s="38">
        <v>21</v>
      </c>
      <c r="I34" s="38">
        <v>0.7324172153831473</v>
      </c>
      <c r="J34" s="38">
        <v>3.5637399746728575</v>
      </c>
      <c r="K34" s="38">
        <v>0.10305575001873467</v>
      </c>
      <c r="L34" s="38">
        <v>3.07</v>
      </c>
      <c r="M34" s="38">
        <v>14.93777247783875</v>
      </c>
      <c r="N34" s="38">
        <v>0.4319684817785282</v>
      </c>
      <c r="O34" s="38">
        <v>106362.06</v>
      </c>
      <c r="P34" s="37" t="s">
        <v>35</v>
      </c>
      <c r="Q34" s="37">
        <v>71</v>
      </c>
      <c r="R34" s="37">
        <v>0</v>
      </c>
      <c r="S34" s="37" t="s">
        <v>80</v>
      </c>
      <c r="T34" s="37">
        <v>0</v>
      </c>
      <c r="U34" s="37">
        <v>0</v>
      </c>
      <c r="V34" s="37" t="s">
        <v>49</v>
      </c>
      <c r="W34" s="38">
        <v>0</v>
      </c>
      <c r="X34" s="38">
        <v>0</v>
      </c>
      <c r="Y34" s="38">
        <v>0</v>
      </c>
    </row>
    <row r="35" spans="1:25" x14ac:dyDescent="0.25">
      <c r="A35" s="37">
        <v>34</v>
      </c>
      <c r="B35" s="37" t="s">
        <v>25</v>
      </c>
      <c r="C35" s="37" t="s">
        <v>26</v>
      </c>
      <c r="D35" s="37" t="s">
        <v>112</v>
      </c>
      <c r="E35" s="37" t="s">
        <v>108</v>
      </c>
      <c r="F35" s="37">
        <v>1</v>
      </c>
      <c r="G35" s="37">
        <v>60</v>
      </c>
      <c r="H35" s="38">
        <v>21</v>
      </c>
      <c r="I35" s="38">
        <v>1.3216910010497185</v>
      </c>
      <c r="J35" s="38">
        <v>6.430983537357535</v>
      </c>
      <c r="K35" s="38">
        <v>0.1859703111087264</v>
      </c>
      <c r="L35" s="38">
        <v>5.54</v>
      </c>
      <c r="M35" s="38">
        <v>26.956110595187845</v>
      </c>
      <c r="N35" s="38">
        <v>0.7795131560433376</v>
      </c>
      <c r="O35" s="38">
        <v>106362.06</v>
      </c>
      <c r="P35" s="37" t="s">
        <v>35</v>
      </c>
      <c r="Q35" s="37">
        <v>71</v>
      </c>
      <c r="R35" s="37">
        <v>0</v>
      </c>
      <c r="S35" s="37" t="s">
        <v>80</v>
      </c>
      <c r="T35" s="37">
        <v>0</v>
      </c>
      <c r="U35" s="37">
        <v>0</v>
      </c>
      <c r="V35" s="37" t="s">
        <v>49</v>
      </c>
      <c r="W35" s="38">
        <v>0</v>
      </c>
      <c r="X35" s="38">
        <v>0</v>
      </c>
      <c r="Y35" s="38">
        <v>0</v>
      </c>
    </row>
    <row r="36" spans="1:25" x14ac:dyDescent="0.25">
      <c r="A36" s="37">
        <v>35</v>
      </c>
      <c r="B36" s="37" t="s">
        <v>25</v>
      </c>
      <c r="C36" s="37" t="s">
        <v>26</v>
      </c>
      <c r="D36" s="37" t="s">
        <v>113</v>
      </c>
      <c r="E36" s="37" t="s">
        <v>114</v>
      </c>
      <c r="F36" s="37">
        <v>2</v>
      </c>
      <c r="G36" s="37">
        <v>120</v>
      </c>
      <c r="H36" s="38">
        <v>0.12</v>
      </c>
      <c r="I36" s="38">
        <v>0.054871648058020805</v>
      </c>
      <c r="J36" s="38">
        <v>0.5339805825242718</v>
      </c>
      <c r="K36" s="38">
        <v>0.015441578178702913</v>
      </c>
      <c r="L36" s="38">
        <v>0.23</v>
      </c>
      <c r="M36" s="38">
        <v>2.238233009708738</v>
      </c>
      <c r="N36" s="38">
        <v>0.06472491909385113</v>
      </c>
      <c r="O36" s="38">
        <v>106362.06</v>
      </c>
      <c r="P36" s="37" t="s">
        <v>39</v>
      </c>
      <c r="Q36" s="37">
        <v>3</v>
      </c>
      <c r="R36" s="37">
        <v>20</v>
      </c>
      <c r="S36" s="37" t="s">
        <v>115</v>
      </c>
      <c r="T36" s="37">
        <v>10</v>
      </c>
      <c r="U36" s="37">
        <v>0</v>
      </c>
      <c r="V36" s="37" t="s">
        <v>40</v>
      </c>
      <c r="W36" s="38">
        <v>11.79911179288026</v>
      </c>
      <c r="X36" s="38">
        <v>0</v>
      </c>
      <c r="Y36" s="38">
        <v>11.79911179288026</v>
      </c>
    </row>
    <row r="37" spans="1:25" x14ac:dyDescent="0.25">
      <c r="A37" s="37">
        <v>36</v>
      </c>
      <c r="B37" s="37" t="s">
        <v>25</v>
      </c>
      <c r="C37" s="37" t="s">
        <v>26</v>
      </c>
      <c r="D37" s="37" t="s">
        <v>116</v>
      </c>
      <c r="E37" s="37" t="s">
        <v>117</v>
      </c>
      <c r="F37" s="37">
        <v>2</v>
      </c>
      <c r="G37" s="37">
        <v>120</v>
      </c>
      <c r="H37" s="38">
        <v>7.56</v>
      </c>
      <c r="I37" s="38">
        <v>1.4576772592804657</v>
      </c>
      <c r="J37" s="38">
        <v>14.185310257492613</v>
      </c>
      <c r="K37" s="38">
        <v>0.41020888118206433</v>
      </c>
      <c r="L37" s="38">
        <v>6.11</v>
      </c>
      <c r="M37" s="38">
        <v>59.459146475306035</v>
      </c>
      <c r="N37" s="38">
        <v>1.719431546362741</v>
      </c>
      <c r="O37" s="38">
        <v>106362.06</v>
      </c>
      <c r="P37" s="37" t="s">
        <v>42</v>
      </c>
      <c r="Q37" s="37">
        <v>135</v>
      </c>
      <c r="R37" s="37">
        <v>0</v>
      </c>
      <c r="S37" s="37" t="s">
        <v>43</v>
      </c>
      <c r="T37" s="37"/>
      <c r="U37" s="37">
        <v>0</v>
      </c>
      <c r="V37" s="37" t="s">
        <v>43</v>
      </c>
      <c r="W37" s="38">
        <v>0</v>
      </c>
      <c r="X37" s="38">
        <v>0</v>
      </c>
      <c r="Y37" s="38">
        <v>0</v>
      </c>
    </row>
    <row r="38" spans="1:25" x14ac:dyDescent="0.25">
      <c r="A38" s="37">
        <v>37</v>
      </c>
      <c r="B38" s="37" t="s">
        <v>25</v>
      </c>
      <c r="C38" s="37" t="s">
        <v>26</v>
      </c>
      <c r="D38" s="37" t="s">
        <v>118</v>
      </c>
      <c r="E38" s="37" t="s">
        <v>119</v>
      </c>
      <c r="F38" s="37">
        <v>2</v>
      </c>
      <c r="G38" s="37">
        <v>120</v>
      </c>
      <c r="H38" s="38">
        <v>59.28</v>
      </c>
      <c r="I38" s="38">
        <v>1.1189044756179025</v>
      </c>
      <c r="J38" s="38">
        <v>10.888560574081891</v>
      </c>
      <c r="K38" s="38">
        <v>0.3148739202526811</v>
      </c>
      <c r="L38" s="38">
        <v>4.69</v>
      </c>
      <c r="M38" s="38">
        <v>45.640490502321654</v>
      </c>
      <c r="N38" s="38">
        <v>1.3198255241311383</v>
      </c>
      <c r="O38" s="38">
        <v>106362.06</v>
      </c>
      <c r="P38" s="37" t="s">
        <v>42</v>
      </c>
      <c r="Q38" s="37">
        <v>135</v>
      </c>
      <c r="R38" s="37">
        <v>0</v>
      </c>
      <c r="S38" s="37" t="s">
        <v>43</v>
      </c>
      <c r="T38" s="37"/>
      <c r="U38" s="37">
        <v>0</v>
      </c>
      <c r="V38" s="37" t="s">
        <v>43</v>
      </c>
      <c r="W38" s="38">
        <v>0</v>
      </c>
      <c r="X38" s="38">
        <v>0</v>
      </c>
      <c r="Y38" s="38">
        <v>0</v>
      </c>
    </row>
    <row r="39" spans="1:25" x14ac:dyDescent="0.25">
      <c r="A39" s="37">
        <v>38</v>
      </c>
      <c r="B39" s="37" t="s">
        <v>25</v>
      </c>
      <c r="C39" s="37" t="s">
        <v>26</v>
      </c>
      <c r="D39" s="37" t="s">
        <v>120</v>
      </c>
      <c r="E39" s="37" t="s">
        <v>121</v>
      </c>
      <c r="F39" s="37">
        <v>2</v>
      </c>
      <c r="G39" s="37">
        <v>120</v>
      </c>
      <c r="H39" s="38">
        <v>3.84</v>
      </c>
      <c r="I39" s="38">
        <v>0.023857238286096</v>
      </c>
      <c r="J39" s="38">
        <v>0.23216547066272689</v>
      </c>
      <c r="K39" s="38">
        <v>0.00671372964291431</v>
      </c>
      <c r="L39" s="38">
        <v>0.1</v>
      </c>
      <c r="M39" s="38">
        <v>0.973144786829886</v>
      </c>
      <c r="N39" s="38">
        <v>0.028141269171239623</v>
      </c>
      <c r="O39" s="38">
        <v>106362.06</v>
      </c>
      <c r="P39" s="37" t="s">
        <v>42</v>
      </c>
      <c r="Q39" s="37">
        <v>137</v>
      </c>
      <c r="R39" s="37">
        <v>5</v>
      </c>
      <c r="S39" s="37" t="s">
        <v>43</v>
      </c>
      <c r="T39" s="37"/>
      <c r="U39" s="37">
        <v>0</v>
      </c>
      <c r="V39" s="37" t="s">
        <v>43</v>
      </c>
      <c r="W39" s="38">
        <v>2.5650243028000563</v>
      </c>
      <c r="X39" s="38">
        <v>0</v>
      </c>
      <c r="Y39" s="38">
        <v>2.5650243028000563</v>
      </c>
    </row>
    <row r="40" spans="1:25" x14ac:dyDescent="0.25">
      <c r="A40" s="37">
        <v>39</v>
      </c>
      <c r="B40" s="37" t="s">
        <v>25</v>
      </c>
      <c r="C40" s="37" t="s">
        <v>26</v>
      </c>
      <c r="D40" s="37" t="s">
        <v>122</v>
      </c>
      <c r="E40" s="37" t="s">
        <v>123</v>
      </c>
      <c r="F40" s="37">
        <v>1</v>
      </c>
      <c r="G40" s="37">
        <v>60</v>
      </c>
      <c r="H40" s="38">
        <v>59.64</v>
      </c>
      <c r="I40" s="38">
        <v>7.553201641377994</v>
      </c>
      <c r="J40" s="38">
        <v>36.751794005909666</v>
      </c>
      <c r="K40" s="38">
        <v>1.0627834024733354</v>
      </c>
      <c r="L40" s="38">
        <v>31.66</v>
      </c>
      <c r="M40" s="38">
        <v>154.04881975517097</v>
      </c>
      <c r="N40" s="38">
        <v>4.454762909807232</v>
      </c>
      <c r="O40" s="38">
        <v>106362.06</v>
      </c>
      <c r="P40" s="37" t="s">
        <v>42</v>
      </c>
      <c r="Q40" s="37">
        <v>27</v>
      </c>
      <c r="R40" s="37">
        <v>5</v>
      </c>
      <c r="S40" s="37" t="s">
        <v>43</v>
      </c>
      <c r="T40" s="37"/>
      <c r="U40" s="37">
        <v>0</v>
      </c>
      <c r="V40" s="37" t="s">
        <v>43</v>
      </c>
      <c r="W40" s="38">
        <v>406.0433471332489</v>
      </c>
      <c r="X40" s="38">
        <v>0</v>
      </c>
      <c r="Y40" s="38">
        <v>406.0433471332489</v>
      </c>
    </row>
    <row r="41" spans="1:25" x14ac:dyDescent="0.25">
      <c r="A41" s="37">
        <v>40</v>
      </c>
      <c r="B41" s="37" t="s">
        <v>25</v>
      </c>
      <c r="C41" s="37" t="s">
        <v>26</v>
      </c>
      <c r="D41" s="37" t="s">
        <v>124</v>
      </c>
      <c r="E41" s="37" t="s">
        <v>125</v>
      </c>
      <c r="F41" s="37">
        <v>1</v>
      </c>
      <c r="G41" s="37">
        <v>60</v>
      </c>
      <c r="H41" s="38">
        <v>59.64</v>
      </c>
      <c r="I41" s="38">
        <v>7.553201641377994</v>
      </c>
      <c r="J41" s="38">
        <v>36.751794005909666</v>
      </c>
      <c r="K41" s="38">
        <v>1.0627834024733354</v>
      </c>
      <c r="L41" s="38">
        <v>31.66</v>
      </c>
      <c r="M41" s="38">
        <v>154.04881975517097</v>
      </c>
      <c r="N41" s="38">
        <v>4.454762909807232</v>
      </c>
      <c r="O41" s="38">
        <v>106362.06</v>
      </c>
      <c r="P41" s="37" t="s">
        <v>42</v>
      </c>
      <c r="Q41" s="37">
        <v>27</v>
      </c>
      <c r="R41" s="37">
        <v>5</v>
      </c>
      <c r="S41" s="37" t="s">
        <v>43</v>
      </c>
      <c r="T41" s="37"/>
      <c r="U41" s="37">
        <v>0</v>
      </c>
      <c r="V41" s="37" t="s">
        <v>43</v>
      </c>
      <c r="W41" s="38">
        <v>406.0433471332489</v>
      </c>
      <c r="X41" s="38">
        <v>0</v>
      </c>
      <c r="Y41" s="38">
        <v>406.0433471332489</v>
      </c>
    </row>
    <row r="42" spans="1:25" x14ac:dyDescent="0.25">
      <c r="A42" s="37">
        <v>41</v>
      </c>
      <c r="B42" s="37" t="s">
        <v>25</v>
      </c>
      <c r="C42" s="37" t="s">
        <v>26</v>
      </c>
      <c r="D42" s="37" t="s">
        <v>126</v>
      </c>
      <c r="E42" s="37" t="s">
        <v>127</v>
      </c>
      <c r="F42" s="37">
        <v>1</v>
      </c>
      <c r="G42" s="37">
        <v>60</v>
      </c>
      <c r="H42" s="38">
        <v>13.68</v>
      </c>
      <c r="I42" s="38">
        <v>0.5248592422941121</v>
      </c>
      <c r="J42" s="38">
        <v>2.553820177289996</v>
      </c>
      <c r="K42" s="38">
        <v>0.07385102607205742</v>
      </c>
      <c r="L42" s="38">
        <v>2.2</v>
      </c>
      <c r="M42" s="38">
        <v>10.704592655128746</v>
      </c>
      <c r="N42" s="38">
        <v>0.30955396088363585</v>
      </c>
      <c r="O42" s="38">
        <v>106362.06</v>
      </c>
      <c r="P42" s="37" t="s">
        <v>42</v>
      </c>
      <c r="Q42" s="37">
        <v>27</v>
      </c>
      <c r="R42" s="37">
        <v>5</v>
      </c>
      <c r="S42" s="37" t="s">
        <v>43</v>
      </c>
      <c r="T42" s="37"/>
      <c r="U42" s="37">
        <v>0</v>
      </c>
      <c r="V42" s="37" t="s">
        <v>43</v>
      </c>
      <c r="W42" s="38">
        <v>28.215267330800618</v>
      </c>
      <c r="X42" s="38">
        <v>0</v>
      </c>
      <c r="Y42" s="38">
        <v>28.215267330800618</v>
      </c>
    </row>
    <row r="43" spans="1:25" x14ac:dyDescent="0.25">
      <c r="A43" s="37">
        <v>42</v>
      </c>
      <c r="B43" s="37" t="s">
        <v>25</v>
      </c>
      <c r="C43" s="37" t="s">
        <v>26</v>
      </c>
      <c r="D43" s="37" t="s">
        <v>128</v>
      </c>
      <c r="E43" s="37" t="s">
        <v>129</v>
      </c>
      <c r="F43" s="37">
        <v>1</v>
      </c>
      <c r="G43" s="37">
        <v>60</v>
      </c>
      <c r="H43" s="38">
        <v>6.6</v>
      </c>
      <c r="I43" s="38">
        <v>0.369787193434488</v>
      </c>
      <c r="J43" s="38">
        <v>1.7992823976361334</v>
      </c>
      <c r="K43" s="38">
        <v>0.052031404732585905</v>
      </c>
      <c r="L43" s="38">
        <v>1.55</v>
      </c>
      <c r="M43" s="38">
        <v>7.541872097931616</v>
      </c>
      <c r="N43" s="38">
        <v>0.21809483607710708</v>
      </c>
      <c r="O43" s="38">
        <v>106362.06</v>
      </c>
      <c r="P43" s="37" t="s">
        <v>39</v>
      </c>
      <c r="Q43" s="37">
        <v>71</v>
      </c>
      <c r="R43" s="37">
        <v>25</v>
      </c>
      <c r="S43" s="37" t="s">
        <v>130</v>
      </c>
      <c r="T43" s="37">
        <v>10</v>
      </c>
      <c r="U43" s="37">
        <v>0</v>
      </c>
      <c r="V43" s="37" t="s">
        <v>40</v>
      </c>
      <c r="W43" s="38">
        <v>39.757876693400874</v>
      </c>
      <c r="X43" s="38">
        <v>0</v>
      </c>
      <c r="Y43" s="38">
        <v>39.757876693400874</v>
      </c>
    </row>
    <row r="44" spans="1:25" x14ac:dyDescent="0.25">
      <c r="A44" s="37">
        <v>43</v>
      </c>
      <c r="B44" s="37" t="s">
        <v>25</v>
      </c>
      <c r="C44" s="37" t="s">
        <v>26</v>
      </c>
      <c r="D44" s="37" t="s">
        <v>131</v>
      </c>
      <c r="E44" s="37" t="s">
        <v>132</v>
      </c>
      <c r="F44" s="37">
        <v>1</v>
      </c>
      <c r="G44" s="37">
        <v>60</v>
      </c>
      <c r="H44" s="38">
        <v>6.6</v>
      </c>
      <c r="I44" s="38">
        <v>0.369787193434488</v>
      </c>
      <c r="J44" s="38">
        <v>1.7992823976361334</v>
      </c>
      <c r="K44" s="38">
        <v>0.052031404732585905</v>
      </c>
      <c r="L44" s="38">
        <v>1.55</v>
      </c>
      <c r="M44" s="38">
        <v>7.541872097931616</v>
      </c>
      <c r="N44" s="38">
        <v>0.21809483607710708</v>
      </c>
      <c r="O44" s="38">
        <v>106362.06</v>
      </c>
      <c r="P44" s="37" t="s">
        <v>39</v>
      </c>
      <c r="Q44" s="37">
        <v>71</v>
      </c>
      <c r="R44" s="37">
        <v>25</v>
      </c>
      <c r="S44" s="37" t="s">
        <v>130</v>
      </c>
      <c r="T44" s="37">
        <v>10</v>
      </c>
      <c r="U44" s="37">
        <v>0</v>
      </c>
      <c r="V44" s="37" t="s">
        <v>40</v>
      </c>
      <c r="W44" s="38">
        <v>39.757876693400874</v>
      </c>
      <c r="X44" s="38">
        <v>0</v>
      </c>
      <c r="Y44" s="38">
        <v>39.757876693400874</v>
      </c>
    </row>
    <row r="45" spans="1:25" x14ac:dyDescent="0.25">
      <c r="A45" s="37">
        <v>44</v>
      </c>
      <c r="B45" s="37" t="s">
        <v>23</v>
      </c>
      <c r="C45" s="37" t="s">
        <v>24</v>
      </c>
      <c r="D45" s="37" t="s">
        <v>113</v>
      </c>
      <c r="E45" s="37" t="s">
        <v>114</v>
      </c>
      <c r="F45" s="37">
        <v>2</v>
      </c>
      <c r="G45" s="37">
        <v>240</v>
      </c>
      <c r="H45" s="38">
        <v>0.24</v>
      </c>
      <c r="I45" s="38">
        <v>0.054871648058020805</v>
      </c>
      <c r="J45" s="38">
        <v>0.5518795899076565</v>
      </c>
      <c r="K45" s="38">
        <v>0.02768917599961204</v>
      </c>
      <c r="L45" s="38">
        <v>0.23</v>
      </c>
      <c r="M45" s="38">
        <v>2.313258489056933</v>
      </c>
      <c r="N45" s="38">
        <v>0.11606195011997382</v>
      </c>
      <c r="O45" s="38">
        <v>106362.06</v>
      </c>
      <c r="P45" s="37" t="s">
        <v>39</v>
      </c>
      <c r="Q45" s="37">
        <v>3</v>
      </c>
      <c r="R45" s="37">
        <v>20</v>
      </c>
      <c r="S45" s="37" t="s">
        <v>115</v>
      </c>
      <c r="T45" s="37">
        <v>10</v>
      </c>
      <c r="U45" s="37">
        <v>0</v>
      </c>
      <c r="V45" s="37" t="s">
        <v>40</v>
      </c>
      <c r="W45" s="38">
        <v>23.38056404391769</v>
      </c>
      <c r="X45" s="38">
        <v>0</v>
      </c>
      <c r="Y45" s="38">
        <v>23.38056404391769</v>
      </c>
    </row>
    <row r="46" spans="1:25" x14ac:dyDescent="0.25">
      <c r="A46" s="37">
        <v>45</v>
      </c>
      <c r="B46" s="37" t="s">
        <v>23</v>
      </c>
      <c r="C46" s="37" t="s">
        <v>24</v>
      </c>
      <c r="D46" s="37" t="s">
        <v>116</v>
      </c>
      <c r="E46" s="37" t="s">
        <v>117</v>
      </c>
      <c r="F46" s="37">
        <v>2</v>
      </c>
      <c r="G46" s="37">
        <v>240</v>
      </c>
      <c r="H46" s="38">
        <v>15.12</v>
      </c>
      <c r="I46" s="38">
        <v>1.4576772592804657</v>
      </c>
      <c r="J46" s="38">
        <v>14.660801279720788</v>
      </c>
      <c r="K46" s="38">
        <v>0.7355689798157807</v>
      </c>
      <c r="L46" s="38">
        <v>6.11</v>
      </c>
      <c r="M46" s="38">
        <v>61.45221464407766</v>
      </c>
      <c r="N46" s="38">
        <v>3.0832109357958264</v>
      </c>
      <c r="O46" s="38">
        <v>106362.06</v>
      </c>
      <c r="P46" s="37" t="s">
        <v>42</v>
      </c>
      <c r="Q46" s="37">
        <v>135</v>
      </c>
      <c r="R46" s="37">
        <v>0</v>
      </c>
      <c r="S46" s="37" t="s">
        <v>43</v>
      </c>
      <c r="T46" s="37"/>
      <c r="U46" s="37">
        <v>0</v>
      </c>
      <c r="V46" s="37" t="s">
        <v>43</v>
      </c>
      <c r="W46" s="38">
        <v>0</v>
      </c>
      <c r="X46" s="38">
        <v>0</v>
      </c>
      <c r="Y46" s="38">
        <v>0</v>
      </c>
    </row>
    <row r="47" spans="1:25" x14ac:dyDescent="0.25">
      <c r="A47" s="37">
        <v>46</v>
      </c>
      <c r="B47" s="37" t="s">
        <v>23</v>
      </c>
      <c r="C47" s="37" t="s">
        <v>24</v>
      </c>
      <c r="D47" s="37" t="s">
        <v>118</v>
      </c>
      <c r="E47" s="37" t="s">
        <v>119</v>
      </c>
      <c r="F47" s="37">
        <v>2</v>
      </c>
      <c r="G47" s="37">
        <v>240</v>
      </c>
      <c r="H47" s="38">
        <v>118.56</v>
      </c>
      <c r="I47" s="38">
        <v>1.1189044756179025</v>
      </c>
      <c r="J47" s="38">
        <v>11.253544681160474</v>
      </c>
      <c r="K47" s="38">
        <v>0.5646184149486108</v>
      </c>
      <c r="L47" s="38">
        <v>4.69</v>
      </c>
      <c r="M47" s="38">
        <v>47.17035788555224</v>
      </c>
      <c r="N47" s="38">
        <v>2.3666545480985968</v>
      </c>
      <c r="O47" s="38">
        <v>106362.06</v>
      </c>
      <c r="P47" s="37" t="s">
        <v>42</v>
      </c>
      <c r="Q47" s="37">
        <v>135</v>
      </c>
      <c r="R47" s="37">
        <v>0</v>
      </c>
      <c r="S47" s="37" t="s">
        <v>43</v>
      </c>
      <c r="T47" s="37"/>
      <c r="U47" s="37">
        <v>0</v>
      </c>
      <c r="V47" s="37" t="s">
        <v>43</v>
      </c>
      <c r="W47" s="38">
        <v>0</v>
      </c>
      <c r="X47" s="38">
        <v>0</v>
      </c>
      <c r="Y47" s="38">
        <v>0</v>
      </c>
    </row>
    <row r="48" spans="1:25" x14ac:dyDescent="0.25">
      <c r="A48" s="37">
        <v>47</v>
      </c>
      <c r="B48" s="37" t="s">
        <v>23</v>
      </c>
      <c r="C48" s="37" t="s">
        <v>24</v>
      </c>
      <c r="D48" s="37" t="s">
        <v>120</v>
      </c>
      <c r="E48" s="37" t="s">
        <v>121</v>
      </c>
      <c r="F48" s="37">
        <v>2</v>
      </c>
      <c r="G48" s="37">
        <v>240</v>
      </c>
      <c r="H48" s="38">
        <v>7.68</v>
      </c>
      <c r="I48" s="38">
        <v>0.023857238286096</v>
      </c>
      <c r="J48" s="38">
        <v>0.2399476477859376</v>
      </c>
      <c r="K48" s="38">
        <v>0.012038772173744364</v>
      </c>
      <c r="L48" s="38">
        <v>0.1</v>
      </c>
      <c r="M48" s="38">
        <v>1.005764560459536</v>
      </c>
      <c r="N48" s="38">
        <v>0.05046171744346688</v>
      </c>
      <c r="O48" s="38">
        <v>106362.06</v>
      </c>
      <c r="P48" s="37" t="s">
        <v>42</v>
      </c>
      <c r="Q48" s="37">
        <v>137</v>
      </c>
      <c r="R48" s="37">
        <v>5</v>
      </c>
      <c r="S48" s="37" t="s">
        <v>43</v>
      </c>
      <c r="T48" s="37"/>
      <c r="U48" s="37">
        <v>0</v>
      </c>
      <c r="V48" s="37" t="s">
        <v>43</v>
      </c>
      <c r="W48" s="38">
        <v>5.08273131389515</v>
      </c>
      <c r="X48" s="38">
        <v>0</v>
      </c>
      <c r="Y48" s="38">
        <v>5.08273131389515</v>
      </c>
    </row>
    <row r="49" spans="1:25" x14ac:dyDescent="0.25">
      <c r="A49" s="37">
        <v>48</v>
      </c>
      <c r="B49" s="37" t="s">
        <v>23</v>
      </c>
      <c r="C49" s="37" t="s">
        <v>24</v>
      </c>
      <c r="D49" s="37" t="s">
        <v>122</v>
      </c>
      <c r="E49" s="37" t="s">
        <v>123</v>
      </c>
      <c r="F49" s="37">
        <v>1</v>
      </c>
      <c r="G49" s="37">
        <v>120</v>
      </c>
      <c r="H49" s="38">
        <v>119.28</v>
      </c>
      <c r="I49" s="38">
        <v>7.553201641377994</v>
      </c>
      <c r="J49" s="38">
        <v>37.98371264451392</v>
      </c>
      <c r="K49" s="38">
        <v>1.905737635103733</v>
      </c>
      <c r="L49" s="38">
        <v>31.66</v>
      </c>
      <c r="M49" s="38">
        <v>159.21252992074457</v>
      </c>
      <c r="N49" s="38">
        <v>7.988089871300807</v>
      </c>
      <c r="O49" s="38">
        <v>106362.06</v>
      </c>
      <c r="P49" s="37" t="s">
        <v>42</v>
      </c>
      <c r="Q49" s="37">
        <v>27</v>
      </c>
      <c r="R49" s="37">
        <v>5</v>
      </c>
      <c r="S49" s="37" t="s">
        <v>43</v>
      </c>
      <c r="T49" s="37"/>
      <c r="U49" s="37">
        <v>0</v>
      </c>
      <c r="V49" s="37" t="s">
        <v>43</v>
      </c>
      <c r="W49" s="38">
        <v>804.5963669896023</v>
      </c>
      <c r="X49" s="38">
        <v>0</v>
      </c>
      <c r="Y49" s="38">
        <v>804.5963669896023</v>
      </c>
    </row>
    <row r="50" spans="1:25" x14ac:dyDescent="0.25">
      <c r="A50" s="37">
        <v>49</v>
      </c>
      <c r="B50" s="37" t="s">
        <v>23</v>
      </c>
      <c r="C50" s="37" t="s">
        <v>24</v>
      </c>
      <c r="D50" s="37" t="s">
        <v>124</v>
      </c>
      <c r="E50" s="37" t="s">
        <v>125</v>
      </c>
      <c r="F50" s="37">
        <v>1</v>
      </c>
      <c r="G50" s="37">
        <v>120</v>
      </c>
      <c r="H50" s="38">
        <v>119.28</v>
      </c>
      <c r="I50" s="38">
        <v>7.553201641377994</v>
      </c>
      <c r="J50" s="38">
        <v>37.98371264451392</v>
      </c>
      <c r="K50" s="38">
        <v>1.905737635103733</v>
      </c>
      <c r="L50" s="38">
        <v>31.66</v>
      </c>
      <c r="M50" s="38">
        <v>159.21252992074457</v>
      </c>
      <c r="N50" s="38">
        <v>7.988089871300807</v>
      </c>
      <c r="O50" s="38">
        <v>106362.06</v>
      </c>
      <c r="P50" s="37" t="s">
        <v>42</v>
      </c>
      <c r="Q50" s="37">
        <v>27</v>
      </c>
      <c r="R50" s="37">
        <v>5</v>
      </c>
      <c r="S50" s="37" t="s">
        <v>43</v>
      </c>
      <c r="T50" s="37"/>
      <c r="U50" s="37">
        <v>0</v>
      </c>
      <c r="V50" s="37" t="s">
        <v>43</v>
      </c>
      <c r="W50" s="38">
        <v>804.5963669896023</v>
      </c>
      <c r="X50" s="38">
        <v>0</v>
      </c>
      <c r="Y50" s="38">
        <v>804.5963669896023</v>
      </c>
    </row>
    <row r="51" spans="1:25" x14ac:dyDescent="0.25">
      <c r="A51" s="37">
        <v>50</v>
      </c>
      <c r="B51" s="37" t="s">
        <v>23</v>
      </c>
      <c r="C51" s="37" t="s">
        <v>24</v>
      </c>
      <c r="D51" s="37" t="s">
        <v>126</v>
      </c>
      <c r="E51" s="37" t="s">
        <v>127</v>
      </c>
      <c r="F51" s="37">
        <v>1</v>
      </c>
      <c r="G51" s="37">
        <v>120</v>
      </c>
      <c r="H51" s="38">
        <v>27.36</v>
      </c>
      <c r="I51" s="38">
        <v>0.5248592422941121</v>
      </c>
      <c r="J51" s="38">
        <v>2.6394241256453137</v>
      </c>
      <c r="K51" s="38">
        <v>0.13242649391118802</v>
      </c>
      <c r="L51" s="38">
        <v>2.2</v>
      </c>
      <c r="M51" s="38">
        <v>11.063410165054897</v>
      </c>
      <c r="N51" s="38">
        <v>0.5550788918781356</v>
      </c>
      <c r="O51" s="38">
        <v>106362.06</v>
      </c>
      <c r="P51" s="37" t="s">
        <v>42</v>
      </c>
      <c r="Q51" s="37">
        <v>27</v>
      </c>
      <c r="R51" s="37">
        <v>5</v>
      </c>
      <c r="S51" s="37" t="s">
        <v>43</v>
      </c>
      <c r="T51" s="37"/>
      <c r="U51" s="37">
        <v>0</v>
      </c>
      <c r="V51" s="37" t="s">
        <v>43</v>
      </c>
      <c r="W51" s="38">
        <v>55.91004445284665</v>
      </c>
      <c r="X51" s="38">
        <v>0</v>
      </c>
      <c r="Y51" s="38">
        <v>55.91004445284665</v>
      </c>
    </row>
    <row r="52" spans="1:25" x14ac:dyDescent="0.25">
      <c r="A52" s="37">
        <v>51</v>
      </c>
      <c r="B52" s="37" t="s">
        <v>23</v>
      </c>
      <c r="C52" s="37" t="s">
        <v>24</v>
      </c>
      <c r="D52" s="37" t="s">
        <v>128</v>
      </c>
      <c r="E52" s="37" t="s">
        <v>129</v>
      </c>
      <c r="F52" s="37">
        <v>1</v>
      </c>
      <c r="G52" s="37">
        <v>120</v>
      </c>
      <c r="H52" s="38">
        <v>13.2</v>
      </c>
      <c r="I52" s="38">
        <v>0.369787193434488</v>
      </c>
      <c r="J52" s="38">
        <v>1.8595942703410164</v>
      </c>
      <c r="K52" s="38">
        <v>0.09330048434651883</v>
      </c>
      <c r="L52" s="38">
        <v>1.55</v>
      </c>
      <c r="M52" s="38">
        <v>7.794675343561405</v>
      </c>
      <c r="N52" s="38">
        <v>0.39107831018686834</v>
      </c>
      <c r="O52" s="38">
        <v>106362.06</v>
      </c>
      <c r="P52" s="37" t="s">
        <v>39</v>
      </c>
      <c r="Q52" s="37">
        <v>71</v>
      </c>
      <c r="R52" s="37">
        <v>25</v>
      </c>
      <c r="S52" s="37" t="s">
        <v>130</v>
      </c>
      <c r="T52" s="37">
        <v>10</v>
      </c>
      <c r="U52" s="37">
        <v>0</v>
      </c>
      <c r="V52" s="37" t="s">
        <v>40</v>
      </c>
      <c r="W52" s="38">
        <v>78.78233536537483</v>
      </c>
      <c r="X52" s="38">
        <v>0</v>
      </c>
      <c r="Y52" s="38">
        <v>78.78233536537483</v>
      </c>
    </row>
    <row r="53" spans="1:25" x14ac:dyDescent="0.25">
      <c r="A53" s="37">
        <v>52</v>
      </c>
      <c r="B53" s="37" t="s">
        <v>23</v>
      </c>
      <c r="C53" s="37" t="s">
        <v>24</v>
      </c>
      <c r="D53" s="37" t="s">
        <v>131</v>
      </c>
      <c r="E53" s="37" t="s">
        <v>132</v>
      </c>
      <c r="F53" s="37">
        <v>1</v>
      </c>
      <c r="G53" s="37">
        <v>120</v>
      </c>
      <c r="H53" s="38">
        <v>13.2</v>
      </c>
      <c r="I53" s="38">
        <v>0.369787193434488</v>
      </c>
      <c r="J53" s="38">
        <v>1.8595942703410164</v>
      </c>
      <c r="K53" s="38">
        <v>0.09330048434651883</v>
      </c>
      <c r="L53" s="38">
        <v>1.55</v>
      </c>
      <c r="M53" s="38">
        <v>7.794675343561405</v>
      </c>
      <c r="N53" s="38">
        <v>0.39107831018686834</v>
      </c>
      <c r="O53" s="38">
        <v>106362.06</v>
      </c>
      <c r="P53" s="37" t="s">
        <v>39</v>
      </c>
      <c r="Q53" s="37">
        <v>71</v>
      </c>
      <c r="R53" s="37">
        <v>25</v>
      </c>
      <c r="S53" s="37" t="s">
        <v>130</v>
      </c>
      <c r="T53" s="37">
        <v>10</v>
      </c>
      <c r="U53" s="37">
        <v>0</v>
      </c>
      <c r="V53" s="37" t="s">
        <v>40</v>
      </c>
      <c r="W53" s="38">
        <v>78.78233536537483</v>
      </c>
      <c r="X53" s="38">
        <v>0</v>
      </c>
      <c r="Y53" s="38">
        <v>78.78233536537483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Declaration Checking</vt:lpstr>
      <vt:lpstr>Declaration Summary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2019-08-22T08:54:01Z</dcterms:created>
  <dcterms:modified xsi:type="dcterms:W3CDTF">2019-08-22T08:54:01Z</dcterms:modified>
</cp:coreProperties>
</file>