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ython\src\sales_data\"/>
    </mc:Choice>
  </mc:AlternateContent>
  <xr:revisionPtr revIDLastSave="0" documentId="13_ncr:1_{9E8A71BF-9CC5-4C03-A78A-4E7AEB62269F}" xr6:coauthVersionLast="47" xr6:coauthVersionMax="47" xr10:uidLastSave="{00000000-0000-0000-0000-000000000000}"/>
  <bookViews>
    <workbookView xWindow="1428" yWindow="1428" windowWidth="17280" windowHeight="8880" xr2:uid="{00000000-000D-0000-FFFF-FFFF00000000}"/>
  </bookViews>
  <sheets>
    <sheet name="202409" sheetId="190" r:id="rId1"/>
    <sheet name="202408" sheetId="189" r:id="rId2"/>
  </sheets>
  <definedNames>
    <definedName name="_xlnm.Print_Area" localSheetId="1">'202408'!$A$1:$K$280</definedName>
    <definedName name="_xlnm.Print_Area" localSheetId="0">'202409'!$A$1:$K$241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41" i="190" l="1"/>
  <c r="G241" i="190"/>
  <c r="J241" i="190" s="1"/>
  <c r="I240" i="190"/>
  <c r="G240" i="190"/>
  <c r="J240" i="190" s="1"/>
  <c r="I239" i="190"/>
  <c r="G239" i="190"/>
  <c r="J239" i="190" s="1"/>
  <c r="I238" i="190"/>
  <c r="G238" i="190"/>
  <c r="J238" i="190" s="1"/>
  <c r="I237" i="190"/>
  <c r="G237" i="190"/>
  <c r="J237" i="190" s="1"/>
  <c r="I236" i="190"/>
  <c r="G236" i="190"/>
  <c r="J236" i="190" s="1"/>
  <c r="I235" i="190"/>
  <c r="G235" i="190"/>
  <c r="J235" i="190" s="1"/>
  <c r="I234" i="190"/>
  <c r="G234" i="190"/>
  <c r="J234" i="190" s="1"/>
  <c r="I233" i="190"/>
  <c r="G233" i="190"/>
  <c r="J233" i="190" s="1"/>
  <c r="I232" i="190"/>
  <c r="G232" i="190"/>
  <c r="J232" i="190" s="1"/>
  <c r="I231" i="190"/>
  <c r="G231" i="190"/>
  <c r="J231" i="190" s="1"/>
  <c r="I230" i="190"/>
  <c r="G230" i="190"/>
  <c r="J230" i="190" s="1"/>
  <c r="I229" i="190"/>
  <c r="G229" i="190"/>
  <c r="J229" i="190" s="1"/>
  <c r="I228" i="190"/>
  <c r="G228" i="190"/>
  <c r="J228" i="190" s="1"/>
  <c r="I227" i="190"/>
  <c r="G227" i="190"/>
  <c r="J227" i="190" s="1"/>
  <c r="I226" i="190"/>
  <c r="G226" i="190"/>
  <c r="J226" i="190" s="1"/>
  <c r="I225" i="190"/>
  <c r="G225" i="190"/>
  <c r="J225" i="190" s="1"/>
  <c r="I224" i="190"/>
  <c r="G224" i="190"/>
  <c r="J224" i="190" s="1"/>
  <c r="I223" i="190"/>
  <c r="G223" i="190"/>
  <c r="J223" i="190" s="1"/>
  <c r="I222" i="190"/>
  <c r="G222" i="190"/>
  <c r="J222" i="190" s="1"/>
  <c r="I221" i="190"/>
  <c r="G221" i="190"/>
  <c r="J221" i="190" s="1"/>
  <c r="I220" i="190"/>
  <c r="G220" i="190"/>
  <c r="J220" i="190" s="1"/>
  <c r="I219" i="190"/>
  <c r="G219" i="190"/>
  <c r="J219" i="190" s="1"/>
  <c r="I218" i="190"/>
  <c r="G218" i="190"/>
  <c r="J218" i="190" s="1"/>
  <c r="I217" i="190"/>
  <c r="G217" i="190"/>
  <c r="J217" i="190" s="1"/>
  <c r="I216" i="190"/>
  <c r="G216" i="190"/>
  <c r="J216" i="190" s="1"/>
  <c r="I215" i="190"/>
  <c r="G215" i="190"/>
  <c r="J215" i="190" s="1"/>
  <c r="I214" i="190"/>
  <c r="G214" i="190"/>
  <c r="J214" i="190" s="1"/>
  <c r="I213" i="190"/>
  <c r="G213" i="190"/>
  <c r="J213" i="190" s="1"/>
  <c r="I212" i="190"/>
  <c r="G212" i="190"/>
  <c r="J212" i="190" s="1"/>
  <c r="I211" i="190"/>
  <c r="G211" i="190"/>
  <c r="J211" i="190" s="1"/>
  <c r="I210" i="190"/>
  <c r="G210" i="190"/>
  <c r="J210" i="190" s="1"/>
  <c r="I209" i="190"/>
  <c r="G209" i="190"/>
  <c r="J209" i="190" s="1"/>
  <c r="I208" i="190"/>
  <c r="G208" i="190"/>
  <c r="J208" i="190" s="1"/>
  <c r="I207" i="190"/>
  <c r="G207" i="190"/>
  <c r="J207" i="190" s="1"/>
  <c r="J206" i="190"/>
  <c r="I206" i="190"/>
  <c r="J205" i="190"/>
  <c r="I205" i="190"/>
  <c r="I204" i="190"/>
  <c r="G204" i="190"/>
  <c r="J204" i="190" s="1"/>
  <c r="I203" i="190"/>
  <c r="G203" i="190"/>
  <c r="J203" i="190" s="1"/>
  <c r="I202" i="190"/>
  <c r="G202" i="190"/>
  <c r="J202" i="190" s="1"/>
  <c r="I201" i="190"/>
  <c r="G201" i="190"/>
  <c r="J201" i="190" s="1"/>
  <c r="I200" i="190"/>
  <c r="G200" i="190"/>
  <c r="J200" i="190" s="1"/>
  <c r="I199" i="190"/>
  <c r="G199" i="190"/>
  <c r="J199" i="190" s="1"/>
  <c r="I198" i="190"/>
  <c r="G198" i="190"/>
  <c r="J198" i="190" s="1"/>
  <c r="I197" i="190"/>
  <c r="G197" i="190"/>
  <c r="J197" i="190" s="1"/>
  <c r="I196" i="190"/>
  <c r="G196" i="190"/>
  <c r="J196" i="190" s="1"/>
  <c r="I195" i="190"/>
  <c r="G195" i="190"/>
  <c r="J195" i="190" s="1"/>
  <c r="I194" i="190"/>
  <c r="G194" i="190"/>
  <c r="J194" i="190" s="1"/>
  <c r="I193" i="190"/>
  <c r="G193" i="190"/>
  <c r="J193" i="190" s="1"/>
  <c r="I192" i="190"/>
  <c r="G192" i="190"/>
  <c r="J192" i="190" s="1"/>
  <c r="I191" i="190"/>
  <c r="G191" i="190"/>
  <c r="J191" i="190" s="1"/>
  <c r="I190" i="190"/>
  <c r="G190" i="190"/>
  <c r="J190" i="190" s="1"/>
  <c r="I189" i="190"/>
  <c r="G189" i="190"/>
  <c r="J189" i="190" s="1"/>
  <c r="I188" i="190"/>
  <c r="G188" i="190"/>
  <c r="J188" i="190" s="1"/>
  <c r="I187" i="190"/>
  <c r="D187" i="190"/>
  <c r="G187" i="190" s="1"/>
  <c r="J187" i="190" s="1"/>
  <c r="I186" i="190"/>
  <c r="G186" i="190"/>
  <c r="J186" i="190" s="1"/>
  <c r="I185" i="190"/>
  <c r="D185" i="190"/>
  <c r="G185" i="190" s="1"/>
  <c r="J185" i="190" s="1"/>
  <c r="I184" i="190"/>
  <c r="G184" i="190"/>
  <c r="J184" i="190" s="1"/>
  <c r="I183" i="190"/>
  <c r="D183" i="190"/>
  <c r="G183" i="190" s="1"/>
  <c r="J183" i="190" s="1"/>
  <c r="I182" i="190"/>
  <c r="G182" i="190"/>
  <c r="J182" i="190" s="1"/>
  <c r="I181" i="190"/>
  <c r="D181" i="190"/>
  <c r="G181" i="190" s="1"/>
  <c r="J181" i="190" s="1"/>
  <c r="I180" i="190"/>
  <c r="G180" i="190"/>
  <c r="J180" i="190" s="1"/>
  <c r="I179" i="190"/>
  <c r="D179" i="190"/>
  <c r="G179" i="190" s="1"/>
  <c r="J179" i="190" s="1"/>
  <c r="I178" i="190"/>
  <c r="G178" i="190"/>
  <c r="J178" i="190" s="1"/>
  <c r="I177" i="190"/>
  <c r="G177" i="190"/>
  <c r="I176" i="190"/>
  <c r="G176" i="190"/>
  <c r="I175" i="190"/>
  <c r="D175" i="190"/>
  <c r="G175" i="190" s="1"/>
  <c r="J175" i="190" s="1"/>
  <c r="I174" i="190"/>
  <c r="D174" i="190"/>
  <c r="G174" i="190" s="1"/>
  <c r="J174" i="190" s="1"/>
  <c r="I173" i="190"/>
  <c r="D173" i="190"/>
  <c r="G173" i="190" s="1"/>
  <c r="J173" i="190" s="1"/>
  <c r="I172" i="190"/>
  <c r="G172" i="190"/>
  <c r="J172" i="190" s="1"/>
  <c r="I171" i="190"/>
  <c r="D171" i="190"/>
  <c r="G171" i="190" s="1"/>
  <c r="J171" i="190" s="1"/>
  <c r="I170" i="190"/>
  <c r="D170" i="190"/>
  <c r="G170" i="190" s="1"/>
  <c r="J170" i="190" s="1"/>
  <c r="I169" i="190"/>
  <c r="D169" i="190"/>
  <c r="G169" i="190" s="1"/>
  <c r="J169" i="190" s="1"/>
  <c r="I168" i="190"/>
  <c r="G168" i="190"/>
  <c r="J168" i="190" s="1"/>
  <c r="I167" i="190"/>
  <c r="G167" i="190"/>
  <c r="J167" i="190" s="1"/>
  <c r="I166" i="190"/>
  <c r="G166" i="190"/>
  <c r="J166" i="190" s="1"/>
  <c r="I165" i="190"/>
  <c r="G165" i="190"/>
  <c r="J165" i="190" s="1"/>
  <c r="I164" i="190"/>
  <c r="G164" i="190"/>
  <c r="J164" i="190" s="1"/>
  <c r="I163" i="190"/>
  <c r="G163" i="190"/>
  <c r="J163" i="190" s="1"/>
  <c r="I162" i="190"/>
  <c r="G162" i="190"/>
  <c r="J162" i="190" s="1"/>
  <c r="I161" i="190"/>
  <c r="G161" i="190"/>
  <c r="J161" i="190" s="1"/>
  <c r="I160" i="190"/>
  <c r="G160" i="190"/>
  <c r="J160" i="190" s="1"/>
  <c r="I159" i="190"/>
  <c r="G159" i="190"/>
  <c r="J159" i="190" s="1"/>
  <c r="I158" i="190"/>
  <c r="G158" i="190"/>
  <c r="J158" i="190" s="1"/>
  <c r="I157" i="190"/>
  <c r="G157" i="190"/>
  <c r="J157" i="190" s="1"/>
  <c r="I156" i="190"/>
  <c r="G156" i="190"/>
  <c r="J156" i="190" s="1"/>
  <c r="I155" i="190"/>
  <c r="G155" i="190"/>
  <c r="J155" i="190" s="1"/>
  <c r="I154" i="190"/>
  <c r="G154" i="190"/>
  <c r="J154" i="190" s="1"/>
  <c r="I153" i="190"/>
  <c r="G153" i="190"/>
  <c r="J153" i="190" s="1"/>
  <c r="I152" i="190"/>
  <c r="G152" i="190"/>
  <c r="J152" i="190" s="1"/>
  <c r="I151" i="190"/>
  <c r="G151" i="190"/>
  <c r="J151" i="190" s="1"/>
  <c r="I150" i="190"/>
  <c r="G150" i="190"/>
  <c r="J150" i="190" s="1"/>
  <c r="I149" i="190"/>
  <c r="G149" i="190"/>
  <c r="J149" i="190" s="1"/>
  <c r="I148" i="190"/>
  <c r="G148" i="190"/>
  <c r="J148" i="190" s="1"/>
  <c r="I147" i="190"/>
  <c r="G147" i="190"/>
  <c r="J147" i="190" s="1"/>
  <c r="I146" i="190"/>
  <c r="G146" i="190"/>
  <c r="J146" i="190" s="1"/>
  <c r="I145" i="190"/>
  <c r="G145" i="190"/>
  <c r="J145" i="190" s="1"/>
  <c r="I144" i="190"/>
  <c r="G144" i="190"/>
  <c r="J144" i="190" s="1"/>
  <c r="I143" i="190"/>
  <c r="G143" i="190"/>
  <c r="J143" i="190" s="1"/>
  <c r="I142" i="190"/>
  <c r="G142" i="190"/>
  <c r="J142" i="190" s="1"/>
  <c r="I141" i="190"/>
  <c r="G141" i="190"/>
  <c r="J141" i="190" s="1"/>
  <c r="I140" i="190"/>
  <c r="G140" i="190"/>
  <c r="J140" i="190" s="1"/>
  <c r="I139" i="190"/>
  <c r="G139" i="190"/>
  <c r="J139" i="190" s="1"/>
  <c r="I138" i="190"/>
  <c r="G138" i="190"/>
  <c r="J138" i="190" s="1"/>
  <c r="I137" i="190"/>
  <c r="G137" i="190"/>
  <c r="J137" i="190" s="1"/>
  <c r="I136" i="190"/>
  <c r="G136" i="190"/>
  <c r="J136" i="190" s="1"/>
  <c r="I135" i="190"/>
  <c r="G135" i="190"/>
  <c r="J135" i="190" s="1"/>
  <c r="I134" i="190"/>
  <c r="G134" i="190"/>
  <c r="J134" i="190" s="1"/>
  <c r="I133" i="190"/>
  <c r="G133" i="190"/>
  <c r="J133" i="190" s="1"/>
  <c r="I132" i="190"/>
  <c r="G132" i="190"/>
  <c r="J132" i="190" s="1"/>
  <c r="I131" i="190"/>
  <c r="G131" i="190"/>
  <c r="J131" i="190" s="1"/>
  <c r="I130" i="190"/>
  <c r="G130" i="190"/>
  <c r="J130" i="190" s="1"/>
  <c r="I129" i="190"/>
  <c r="G129" i="190"/>
  <c r="J129" i="190" s="1"/>
  <c r="I128" i="190"/>
  <c r="G128" i="190"/>
  <c r="J128" i="190" s="1"/>
  <c r="I127" i="190"/>
  <c r="G127" i="190"/>
  <c r="J127" i="190" s="1"/>
  <c r="I126" i="190"/>
  <c r="G126" i="190"/>
  <c r="J126" i="190" s="1"/>
  <c r="I125" i="190"/>
  <c r="G125" i="190"/>
  <c r="J125" i="190" s="1"/>
  <c r="I124" i="190"/>
  <c r="G124" i="190"/>
  <c r="J124" i="190" s="1"/>
  <c r="I123" i="190"/>
  <c r="G123" i="190"/>
  <c r="J123" i="190" s="1"/>
  <c r="I122" i="190"/>
  <c r="G122" i="190"/>
  <c r="J122" i="190" s="1"/>
  <c r="I121" i="190"/>
  <c r="G121" i="190"/>
  <c r="J121" i="190" s="1"/>
  <c r="I120" i="190"/>
  <c r="G120" i="190"/>
  <c r="J120" i="190" s="1"/>
  <c r="I119" i="190"/>
  <c r="G119" i="190"/>
  <c r="J119" i="190" s="1"/>
  <c r="I118" i="190"/>
  <c r="G118" i="190"/>
  <c r="J118" i="190" s="1"/>
  <c r="I117" i="190"/>
  <c r="G117" i="190"/>
  <c r="J117" i="190" s="1"/>
  <c r="I116" i="190"/>
  <c r="G116" i="190"/>
  <c r="J116" i="190" s="1"/>
  <c r="I115" i="190"/>
  <c r="G115" i="190"/>
  <c r="J115" i="190" s="1"/>
  <c r="I114" i="190"/>
  <c r="G114" i="190"/>
  <c r="J114" i="190" s="1"/>
  <c r="I113" i="190"/>
  <c r="G113" i="190"/>
  <c r="J113" i="190" s="1"/>
  <c r="I112" i="190"/>
  <c r="G112" i="190"/>
  <c r="J112" i="190" s="1"/>
  <c r="I111" i="190"/>
  <c r="G111" i="190"/>
  <c r="J111" i="190" s="1"/>
  <c r="I110" i="190"/>
  <c r="G110" i="190"/>
  <c r="J110" i="190" s="1"/>
  <c r="I109" i="190"/>
  <c r="G109" i="190"/>
  <c r="J109" i="190" s="1"/>
  <c r="J108" i="190"/>
  <c r="I108" i="190"/>
  <c r="G108" i="190"/>
  <c r="I107" i="190"/>
  <c r="G107" i="190"/>
  <c r="J107" i="190" s="1"/>
  <c r="I106" i="190"/>
  <c r="G106" i="190"/>
  <c r="J106" i="190" s="1"/>
  <c r="I105" i="190"/>
  <c r="G105" i="190"/>
  <c r="J105" i="190" s="1"/>
  <c r="I104" i="190"/>
  <c r="G104" i="190"/>
  <c r="J104" i="190" s="1"/>
  <c r="I103" i="190"/>
  <c r="G103" i="190"/>
  <c r="J103" i="190" s="1"/>
  <c r="I102" i="190"/>
  <c r="G102" i="190"/>
  <c r="J102" i="190" s="1"/>
  <c r="I101" i="190"/>
  <c r="G101" i="190"/>
  <c r="J101" i="190" s="1"/>
  <c r="I100" i="190"/>
  <c r="G100" i="190"/>
  <c r="J100" i="190" s="1"/>
  <c r="I99" i="190"/>
  <c r="G99" i="190"/>
  <c r="J99" i="190" s="1"/>
  <c r="I98" i="190"/>
  <c r="G98" i="190"/>
  <c r="J98" i="190" s="1"/>
  <c r="I97" i="190"/>
  <c r="G97" i="190"/>
  <c r="J97" i="190" s="1"/>
  <c r="I96" i="190"/>
  <c r="G96" i="190"/>
  <c r="J96" i="190" s="1"/>
  <c r="I95" i="190"/>
  <c r="G95" i="190"/>
  <c r="J95" i="190" s="1"/>
  <c r="I94" i="190"/>
  <c r="G94" i="190"/>
  <c r="J94" i="190" s="1"/>
  <c r="I93" i="190"/>
  <c r="G93" i="190"/>
  <c r="J93" i="190" s="1"/>
  <c r="I92" i="190"/>
  <c r="G92" i="190"/>
  <c r="J92" i="190" s="1"/>
  <c r="I91" i="190"/>
  <c r="G91" i="190"/>
  <c r="J91" i="190" s="1"/>
  <c r="I90" i="190"/>
  <c r="G90" i="190"/>
  <c r="J90" i="190" s="1"/>
  <c r="I89" i="190"/>
  <c r="G89" i="190"/>
  <c r="J89" i="190" s="1"/>
  <c r="I88" i="190"/>
  <c r="G88" i="190"/>
  <c r="J88" i="190" s="1"/>
  <c r="J87" i="190"/>
  <c r="H87" i="190"/>
  <c r="K87" i="190" s="1"/>
  <c r="J86" i="190"/>
  <c r="H86" i="190"/>
  <c r="K86" i="190" s="1"/>
  <c r="J85" i="190"/>
  <c r="H85" i="190"/>
  <c r="K85" i="190" s="1"/>
  <c r="J84" i="190"/>
  <c r="H84" i="190"/>
  <c r="K84" i="190" s="1"/>
  <c r="J83" i="190"/>
  <c r="H83" i="190"/>
  <c r="K83" i="190" s="1"/>
  <c r="J82" i="190"/>
  <c r="H82" i="190"/>
  <c r="K82" i="190" s="1"/>
  <c r="J81" i="190"/>
  <c r="H81" i="190"/>
  <c r="K81" i="190" s="1"/>
  <c r="J80" i="190"/>
  <c r="H80" i="190"/>
  <c r="K80" i="190" s="1"/>
  <c r="J79" i="190"/>
  <c r="H79" i="190"/>
  <c r="K79" i="190" s="1"/>
  <c r="J78" i="190"/>
  <c r="H78" i="190"/>
  <c r="K78" i="190" s="1"/>
  <c r="J77" i="190"/>
  <c r="H77" i="190"/>
  <c r="K77" i="190" s="1"/>
  <c r="J76" i="190"/>
  <c r="H76" i="190"/>
  <c r="K76" i="190" s="1"/>
  <c r="J75" i="190"/>
  <c r="H75" i="190"/>
  <c r="K75" i="190" s="1"/>
  <c r="J74" i="190"/>
  <c r="H74" i="190"/>
  <c r="K74" i="190" s="1"/>
  <c r="J73" i="190"/>
  <c r="H73" i="190"/>
  <c r="K73" i="190" s="1"/>
  <c r="J72" i="190"/>
  <c r="H72" i="190"/>
  <c r="K72" i="190" s="1"/>
  <c r="J71" i="190"/>
  <c r="H71" i="190"/>
  <c r="K71" i="190" s="1"/>
  <c r="J70" i="190"/>
  <c r="H70" i="190"/>
  <c r="K70" i="190" s="1"/>
  <c r="J69" i="190"/>
  <c r="H69" i="190"/>
  <c r="K69" i="190" s="1"/>
  <c r="I68" i="190"/>
  <c r="G68" i="190"/>
  <c r="J68" i="190" s="1"/>
  <c r="G67" i="190"/>
  <c r="I66" i="190"/>
  <c r="G66" i="190"/>
  <c r="J66" i="190" s="1"/>
  <c r="I65" i="190"/>
  <c r="G65" i="190"/>
  <c r="J65" i="190" s="1"/>
  <c r="I64" i="190"/>
  <c r="G64" i="190"/>
  <c r="J64" i="190" s="1"/>
  <c r="I63" i="190"/>
  <c r="G63" i="190"/>
  <c r="J63" i="190" s="1"/>
  <c r="I62" i="190"/>
  <c r="G62" i="190"/>
  <c r="J62" i="190" s="1"/>
  <c r="I61" i="190"/>
  <c r="G61" i="190"/>
  <c r="J61" i="190" s="1"/>
  <c r="I60" i="190"/>
  <c r="G60" i="190"/>
  <c r="J60" i="190" s="1"/>
  <c r="I59" i="190"/>
  <c r="G59" i="190"/>
  <c r="J59" i="190" s="1"/>
  <c r="I58" i="190"/>
  <c r="G58" i="190"/>
  <c r="J58" i="190" s="1"/>
  <c r="I57" i="190"/>
  <c r="G57" i="190"/>
  <c r="J57" i="190" s="1"/>
  <c r="I56" i="190"/>
  <c r="G56" i="190"/>
  <c r="J56" i="190" s="1"/>
  <c r="I55" i="190"/>
  <c r="G55" i="190"/>
  <c r="J55" i="190" s="1"/>
  <c r="I54" i="190"/>
  <c r="G54" i="190"/>
  <c r="J54" i="190" s="1"/>
  <c r="I53" i="190"/>
  <c r="G53" i="190"/>
  <c r="J53" i="190" s="1"/>
  <c r="I52" i="190"/>
  <c r="G52" i="190"/>
  <c r="J52" i="190" s="1"/>
  <c r="I51" i="190"/>
  <c r="G51" i="190"/>
  <c r="J51" i="190" s="1"/>
  <c r="I50" i="190"/>
  <c r="G50" i="190"/>
  <c r="J50" i="190" s="1"/>
  <c r="I49" i="190"/>
  <c r="G49" i="190"/>
  <c r="J49" i="190" s="1"/>
  <c r="I48" i="190"/>
  <c r="G48" i="190"/>
  <c r="J48" i="190" s="1"/>
  <c r="I47" i="190"/>
  <c r="G47" i="190"/>
  <c r="J47" i="190" s="1"/>
  <c r="I46" i="190"/>
  <c r="G46" i="190"/>
  <c r="J46" i="190" s="1"/>
  <c r="I45" i="190"/>
  <c r="G45" i="190"/>
  <c r="J45" i="190" s="1"/>
  <c r="I44" i="190"/>
  <c r="G44" i="190"/>
  <c r="J44" i="190" s="1"/>
  <c r="I43" i="190"/>
  <c r="G43" i="190"/>
  <c r="J43" i="190" s="1"/>
  <c r="I42" i="190"/>
  <c r="G42" i="190"/>
  <c r="J42" i="190" s="1"/>
  <c r="I41" i="190"/>
  <c r="G41" i="190"/>
  <c r="J41" i="190" s="1"/>
  <c r="I40" i="190"/>
  <c r="G40" i="190"/>
  <c r="J40" i="190" s="1"/>
  <c r="I39" i="190"/>
  <c r="G39" i="190"/>
  <c r="J39" i="190" s="1"/>
  <c r="I38" i="190"/>
  <c r="G38" i="190"/>
  <c r="J38" i="190" s="1"/>
  <c r="I37" i="190"/>
  <c r="G37" i="190"/>
  <c r="J37" i="190" s="1"/>
  <c r="I36" i="190"/>
  <c r="G36" i="190"/>
  <c r="J36" i="190" s="1"/>
  <c r="I35" i="190"/>
  <c r="G35" i="190"/>
  <c r="J35" i="190" s="1"/>
  <c r="I34" i="190"/>
  <c r="G34" i="190"/>
  <c r="J34" i="190" s="1"/>
  <c r="I33" i="190"/>
  <c r="G33" i="190"/>
  <c r="J33" i="190" s="1"/>
  <c r="I32" i="190"/>
  <c r="G32" i="190"/>
  <c r="J32" i="190" s="1"/>
  <c r="I31" i="190"/>
  <c r="G31" i="190"/>
  <c r="J31" i="190" s="1"/>
  <c r="I30" i="190"/>
  <c r="G30" i="190"/>
  <c r="J30" i="190" s="1"/>
  <c r="I29" i="190"/>
  <c r="G29" i="190"/>
  <c r="J29" i="190" s="1"/>
  <c r="I28" i="190"/>
  <c r="G28" i="190"/>
  <c r="J28" i="190" s="1"/>
  <c r="I27" i="190"/>
  <c r="G27" i="190"/>
  <c r="J27" i="190" s="1"/>
  <c r="I26" i="190"/>
  <c r="G26" i="190"/>
  <c r="J26" i="190" s="1"/>
  <c r="I25" i="190"/>
  <c r="G25" i="190"/>
  <c r="J25" i="190" s="1"/>
  <c r="I24" i="190"/>
  <c r="G24" i="190"/>
  <c r="J24" i="190" s="1"/>
  <c r="I23" i="190"/>
  <c r="G23" i="190"/>
  <c r="J23" i="190" s="1"/>
  <c r="I22" i="190"/>
  <c r="G22" i="190"/>
  <c r="J22" i="190" s="1"/>
  <c r="I21" i="190"/>
  <c r="G21" i="190"/>
  <c r="J21" i="190" s="1"/>
  <c r="I20" i="190"/>
  <c r="G20" i="190"/>
  <c r="J20" i="190" s="1"/>
  <c r="I19" i="190"/>
  <c r="G19" i="190"/>
  <c r="J19" i="190" s="1"/>
  <c r="I18" i="190"/>
  <c r="G18" i="190"/>
  <c r="J18" i="190" s="1"/>
  <c r="I17" i="190"/>
  <c r="G17" i="190"/>
  <c r="J17" i="190" s="1"/>
  <c r="I16" i="190"/>
  <c r="G16" i="190"/>
  <c r="J16" i="190" s="1"/>
  <c r="I15" i="190"/>
  <c r="G15" i="190"/>
  <c r="J15" i="190" s="1"/>
  <c r="I14" i="190"/>
  <c r="G14" i="190"/>
  <c r="J14" i="190" s="1"/>
  <c r="I13" i="190"/>
  <c r="G13" i="190"/>
  <c r="J13" i="190" s="1"/>
  <c r="I12" i="190"/>
  <c r="G12" i="190"/>
  <c r="J12" i="190" s="1"/>
  <c r="I11" i="190"/>
  <c r="G11" i="190"/>
  <c r="J11" i="190" s="1"/>
  <c r="I10" i="190"/>
  <c r="G10" i="190"/>
  <c r="J10" i="190" s="1"/>
  <c r="I9" i="190"/>
  <c r="G9" i="190"/>
  <c r="J9" i="190" s="1"/>
  <c r="I8" i="190"/>
  <c r="G8" i="190"/>
  <c r="J8" i="190" s="1"/>
  <c r="I7" i="190"/>
  <c r="G7" i="190"/>
  <c r="J7" i="190" s="1"/>
  <c r="I6" i="190"/>
  <c r="G6" i="190"/>
  <c r="J6" i="190" s="1"/>
  <c r="I5" i="190"/>
  <c r="G5" i="190"/>
  <c r="J5" i="190" s="1"/>
  <c r="I4" i="190"/>
  <c r="G4" i="190"/>
  <c r="J4" i="190" s="1"/>
  <c r="I3" i="190"/>
  <c r="G3" i="190"/>
  <c r="J3" i="190" s="1"/>
  <c r="I2" i="190"/>
  <c r="G2" i="190"/>
  <c r="J2" i="190" s="1"/>
  <c r="J130" i="189"/>
  <c r="I130" i="189"/>
  <c r="G130" i="189"/>
  <c r="I128" i="189"/>
  <c r="G128" i="189"/>
  <c r="J128" i="189" s="1"/>
  <c r="I278" i="189"/>
  <c r="G278" i="189"/>
  <c r="J278" i="189" s="1"/>
  <c r="I277" i="189"/>
  <c r="G277" i="189"/>
  <c r="J277" i="189" s="1"/>
  <c r="I276" i="189"/>
  <c r="G276" i="189"/>
  <c r="J276" i="189" s="1"/>
  <c r="I275" i="189"/>
  <c r="G275" i="189"/>
  <c r="J275" i="189" s="1"/>
  <c r="I274" i="189"/>
  <c r="G274" i="189"/>
  <c r="J274" i="189" s="1"/>
  <c r="I270" i="189"/>
  <c r="G270" i="189"/>
  <c r="J270" i="189" s="1"/>
  <c r="I269" i="189"/>
  <c r="G269" i="189"/>
  <c r="J269" i="189" s="1"/>
  <c r="I268" i="189"/>
  <c r="G268" i="189"/>
  <c r="J268" i="189" s="1"/>
  <c r="I267" i="189"/>
  <c r="G267" i="189"/>
  <c r="J267" i="189" s="1"/>
  <c r="I266" i="189"/>
  <c r="G266" i="189"/>
  <c r="J266" i="189" s="1"/>
  <c r="I265" i="189"/>
  <c r="G265" i="189"/>
  <c r="J265" i="189" s="1"/>
  <c r="I264" i="189"/>
  <c r="G264" i="189"/>
  <c r="J264" i="189" s="1"/>
  <c r="I263" i="189"/>
  <c r="G263" i="189"/>
  <c r="J263" i="189" s="1"/>
  <c r="I262" i="189"/>
  <c r="G262" i="189"/>
  <c r="J262" i="189" s="1"/>
  <c r="I261" i="189"/>
  <c r="G261" i="189"/>
  <c r="J261" i="189" s="1"/>
  <c r="I260" i="189"/>
  <c r="G260" i="189"/>
  <c r="J260" i="189" s="1"/>
  <c r="I259" i="189"/>
  <c r="G259" i="189"/>
  <c r="J259" i="189" s="1"/>
  <c r="I258" i="189"/>
  <c r="G258" i="189"/>
  <c r="J258" i="189" s="1"/>
  <c r="I257" i="189"/>
  <c r="G257" i="189"/>
  <c r="J257" i="189" s="1"/>
  <c r="I256" i="189"/>
  <c r="G256" i="189"/>
  <c r="J256" i="189" s="1"/>
  <c r="I255" i="189"/>
  <c r="G255" i="189"/>
  <c r="J255" i="189" s="1"/>
  <c r="I254" i="189"/>
  <c r="G254" i="189"/>
  <c r="J254" i="189" s="1"/>
  <c r="I253" i="189"/>
  <c r="G253" i="189"/>
  <c r="J253" i="189" s="1"/>
  <c r="I252" i="189"/>
  <c r="G252" i="189"/>
  <c r="J252" i="189" s="1"/>
  <c r="I251" i="189"/>
  <c r="G251" i="189"/>
  <c r="J251" i="189" s="1"/>
  <c r="I250" i="189"/>
  <c r="G250" i="189"/>
  <c r="J250" i="189" s="1"/>
  <c r="I249" i="189"/>
  <c r="G249" i="189"/>
  <c r="J249" i="189" s="1"/>
  <c r="I248" i="189"/>
  <c r="G248" i="189"/>
  <c r="J248" i="189" s="1"/>
  <c r="I247" i="189"/>
  <c r="G247" i="189"/>
  <c r="J247" i="189" s="1"/>
  <c r="I246" i="189"/>
  <c r="G246" i="189"/>
  <c r="J246" i="189" s="1"/>
  <c r="I245" i="189"/>
  <c r="G245" i="189"/>
  <c r="J245" i="189" s="1"/>
  <c r="I244" i="189"/>
  <c r="G244" i="189"/>
  <c r="J244" i="189" s="1"/>
  <c r="I243" i="189"/>
  <c r="G243" i="189"/>
  <c r="J243" i="189" s="1"/>
  <c r="I242" i="189"/>
  <c r="G242" i="189"/>
  <c r="J242" i="189" s="1"/>
  <c r="I241" i="189"/>
  <c r="G241" i="189"/>
  <c r="J241" i="189" s="1"/>
  <c r="J240" i="189"/>
  <c r="I240" i="189"/>
  <c r="J239" i="189"/>
  <c r="I239" i="189"/>
  <c r="I238" i="189"/>
  <c r="G238" i="189"/>
  <c r="J238" i="189" s="1"/>
  <c r="I237" i="189"/>
  <c r="G237" i="189"/>
  <c r="J237" i="189" s="1"/>
  <c r="I236" i="189"/>
  <c r="G236" i="189"/>
  <c r="J236" i="189" s="1"/>
  <c r="I235" i="189"/>
  <c r="G235" i="189"/>
  <c r="J235" i="189" s="1"/>
  <c r="I234" i="189"/>
  <c r="G234" i="189"/>
  <c r="J234" i="189" s="1"/>
  <c r="I233" i="189"/>
  <c r="G233" i="189"/>
  <c r="J233" i="189" s="1"/>
  <c r="I232" i="189"/>
  <c r="G232" i="189"/>
  <c r="J232" i="189" s="1"/>
  <c r="I231" i="189"/>
  <c r="G231" i="189"/>
  <c r="J231" i="189" s="1"/>
  <c r="I230" i="189"/>
  <c r="G230" i="189"/>
  <c r="J230" i="189" s="1"/>
  <c r="I229" i="189"/>
  <c r="G229" i="189"/>
  <c r="J229" i="189" s="1"/>
  <c r="I228" i="189"/>
  <c r="G228" i="189"/>
  <c r="J228" i="189" s="1"/>
  <c r="I227" i="189"/>
  <c r="G227" i="189"/>
  <c r="J227" i="189" s="1"/>
  <c r="I226" i="189"/>
  <c r="G226" i="189"/>
  <c r="J226" i="189" s="1"/>
  <c r="I225" i="189"/>
  <c r="G225" i="189"/>
  <c r="J225" i="189" s="1"/>
  <c r="I224" i="189"/>
  <c r="G224" i="189"/>
  <c r="J224" i="189" s="1"/>
  <c r="I223" i="189"/>
  <c r="G223" i="189"/>
  <c r="J223" i="189" s="1"/>
  <c r="I219" i="189"/>
  <c r="G219" i="189"/>
  <c r="J219" i="189" s="1"/>
  <c r="I218" i="189"/>
  <c r="D218" i="189"/>
  <c r="G218" i="189" s="1"/>
  <c r="J218" i="189" s="1"/>
  <c r="I217" i="189"/>
  <c r="G217" i="189"/>
  <c r="J217" i="189" s="1"/>
  <c r="I216" i="189"/>
  <c r="D216" i="189"/>
  <c r="G216" i="189" s="1"/>
  <c r="J216" i="189" s="1"/>
  <c r="I215" i="189"/>
  <c r="G215" i="189"/>
  <c r="J215" i="189" s="1"/>
  <c r="I214" i="189"/>
  <c r="D214" i="189"/>
  <c r="G214" i="189" s="1"/>
  <c r="J214" i="189" s="1"/>
  <c r="I213" i="189"/>
  <c r="G213" i="189"/>
  <c r="J213" i="189" s="1"/>
  <c r="I212" i="189"/>
  <c r="D212" i="189"/>
  <c r="G212" i="189" s="1"/>
  <c r="J212" i="189" s="1"/>
  <c r="I211" i="189"/>
  <c r="G211" i="189"/>
  <c r="J211" i="189" s="1"/>
  <c r="I210" i="189"/>
  <c r="D210" i="189"/>
  <c r="G210" i="189" s="1"/>
  <c r="J210" i="189" s="1"/>
  <c r="I209" i="189"/>
  <c r="G209" i="189"/>
  <c r="J209" i="189" s="1"/>
  <c r="I208" i="189"/>
  <c r="G208" i="189"/>
  <c r="I207" i="189"/>
  <c r="G207" i="189"/>
  <c r="I206" i="189"/>
  <c r="D206" i="189"/>
  <c r="G206" i="189" s="1"/>
  <c r="J206" i="189" s="1"/>
  <c r="I205" i="189"/>
  <c r="D205" i="189"/>
  <c r="G205" i="189" s="1"/>
  <c r="J205" i="189" s="1"/>
  <c r="I204" i="189"/>
  <c r="D204" i="189"/>
  <c r="G204" i="189" s="1"/>
  <c r="J204" i="189" s="1"/>
  <c r="I203" i="189"/>
  <c r="G203" i="189"/>
  <c r="J203" i="189" s="1"/>
  <c r="I202" i="189"/>
  <c r="D202" i="189"/>
  <c r="G202" i="189" s="1"/>
  <c r="J202" i="189" s="1"/>
  <c r="I201" i="189"/>
  <c r="D201" i="189"/>
  <c r="G201" i="189" s="1"/>
  <c r="J201" i="189" s="1"/>
  <c r="I200" i="189"/>
  <c r="D200" i="189"/>
  <c r="G200" i="189" s="1"/>
  <c r="J200" i="189" s="1"/>
  <c r="I199" i="189"/>
  <c r="G199" i="189"/>
  <c r="J199" i="189" s="1"/>
  <c r="I195" i="189"/>
  <c r="G195" i="189"/>
  <c r="J195" i="189" s="1"/>
  <c r="I194" i="189"/>
  <c r="G194" i="189"/>
  <c r="J194" i="189" s="1"/>
  <c r="I193" i="189"/>
  <c r="G193" i="189"/>
  <c r="J193" i="189" s="1"/>
  <c r="I192" i="189"/>
  <c r="G192" i="189"/>
  <c r="J192" i="189" s="1"/>
  <c r="I191" i="189"/>
  <c r="G191" i="189"/>
  <c r="J191" i="189" s="1"/>
  <c r="I187" i="189"/>
  <c r="G187" i="189"/>
  <c r="J187" i="189" s="1"/>
  <c r="I186" i="189"/>
  <c r="G186" i="189"/>
  <c r="J186" i="189" s="1"/>
  <c r="I185" i="189"/>
  <c r="G185" i="189"/>
  <c r="J185" i="189" s="1"/>
  <c r="I184" i="189"/>
  <c r="G184" i="189"/>
  <c r="J184" i="189" s="1"/>
  <c r="I183" i="189"/>
  <c r="G183" i="189"/>
  <c r="J183" i="189" s="1"/>
  <c r="I182" i="189"/>
  <c r="G182" i="189"/>
  <c r="J182" i="189" s="1"/>
  <c r="I181" i="189"/>
  <c r="G181" i="189"/>
  <c r="J181" i="189" s="1"/>
  <c r="I180" i="189"/>
  <c r="G180" i="189"/>
  <c r="J180" i="189" s="1"/>
  <c r="I179" i="189"/>
  <c r="G179" i="189"/>
  <c r="J179" i="189" s="1"/>
  <c r="I178" i="189"/>
  <c r="G178" i="189"/>
  <c r="J178" i="189" s="1"/>
  <c r="I177" i="189"/>
  <c r="G177" i="189"/>
  <c r="J177" i="189" s="1"/>
  <c r="I176" i="189"/>
  <c r="G176" i="189"/>
  <c r="J176" i="189" s="1"/>
  <c r="I175" i="189"/>
  <c r="G175" i="189"/>
  <c r="J175" i="189" s="1"/>
  <c r="I174" i="189"/>
  <c r="G174" i="189"/>
  <c r="J174" i="189" s="1"/>
  <c r="I173" i="189"/>
  <c r="G173" i="189"/>
  <c r="J173" i="189" s="1"/>
  <c r="I172" i="189"/>
  <c r="G172" i="189"/>
  <c r="J172" i="189" s="1"/>
  <c r="I171" i="189"/>
  <c r="G171" i="189"/>
  <c r="J171" i="189" s="1"/>
  <c r="I170" i="189"/>
  <c r="G170" i="189"/>
  <c r="J170" i="189" s="1"/>
  <c r="I169" i="189"/>
  <c r="G169" i="189"/>
  <c r="J169" i="189" s="1"/>
  <c r="I168" i="189"/>
  <c r="G168" i="189"/>
  <c r="J168" i="189" s="1"/>
  <c r="I167" i="189"/>
  <c r="G167" i="189"/>
  <c r="J167" i="189" s="1"/>
  <c r="I166" i="189"/>
  <c r="G166" i="189"/>
  <c r="J166" i="189" s="1"/>
  <c r="I165" i="189"/>
  <c r="G165" i="189"/>
  <c r="J165" i="189" s="1"/>
  <c r="I164" i="189"/>
  <c r="G164" i="189"/>
  <c r="J164" i="189" s="1"/>
  <c r="I163" i="189"/>
  <c r="G163" i="189"/>
  <c r="J163" i="189" s="1"/>
  <c r="I162" i="189"/>
  <c r="G162" i="189"/>
  <c r="J162" i="189" s="1"/>
  <c r="I161" i="189"/>
  <c r="G161" i="189"/>
  <c r="J161" i="189" s="1"/>
  <c r="I160" i="189"/>
  <c r="G160" i="189"/>
  <c r="J160" i="189" s="1"/>
  <c r="I159" i="189"/>
  <c r="G159" i="189"/>
  <c r="J159" i="189" s="1"/>
  <c r="I158" i="189"/>
  <c r="G158" i="189"/>
  <c r="J158" i="189" s="1"/>
  <c r="I157" i="189"/>
  <c r="G157" i="189"/>
  <c r="J157" i="189" s="1"/>
  <c r="I156" i="189"/>
  <c r="G156" i="189"/>
  <c r="J156" i="189" s="1"/>
  <c r="I155" i="189"/>
  <c r="G155" i="189"/>
  <c r="J155" i="189" s="1"/>
  <c r="I154" i="189"/>
  <c r="G154" i="189"/>
  <c r="J154" i="189" s="1"/>
  <c r="I153" i="189"/>
  <c r="G153" i="189"/>
  <c r="J153" i="189" s="1"/>
  <c r="I152" i="189"/>
  <c r="G152" i="189"/>
  <c r="J152" i="189" s="1"/>
  <c r="I151" i="189"/>
  <c r="G151" i="189"/>
  <c r="J151" i="189" s="1"/>
  <c r="I150" i="189"/>
  <c r="G150" i="189"/>
  <c r="J150" i="189" s="1"/>
  <c r="I149" i="189"/>
  <c r="G149" i="189"/>
  <c r="J149" i="189" s="1"/>
  <c r="I148" i="189"/>
  <c r="G148" i="189"/>
  <c r="J148" i="189" s="1"/>
  <c r="I147" i="189"/>
  <c r="G147" i="189"/>
  <c r="J147" i="189" s="1"/>
  <c r="I146" i="189"/>
  <c r="G146" i="189"/>
  <c r="J146" i="189" s="1"/>
  <c r="I145" i="189"/>
  <c r="G145" i="189"/>
  <c r="J145" i="189" s="1"/>
  <c r="I144" i="189"/>
  <c r="G144" i="189"/>
  <c r="J144" i="189" s="1"/>
  <c r="I143" i="189"/>
  <c r="G143" i="189"/>
  <c r="J143" i="189" s="1"/>
  <c r="I142" i="189"/>
  <c r="G142" i="189"/>
  <c r="J142" i="189" s="1"/>
  <c r="I141" i="189"/>
  <c r="G141" i="189"/>
  <c r="J141" i="189" s="1"/>
  <c r="I140" i="189"/>
  <c r="G140" i="189"/>
  <c r="J140" i="189" s="1"/>
  <c r="I139" i="189"/>
  <c r="G139" i="189"/>
  <c r="J139" i="189" s="1"/>
  <c r="I135" i="189"/>
  <c r="G135" i="189"/>
  <c r="J135" i="189" s="1"/>
  <c r="I134" i="189"/>
  <c r="G134" i="189"/>
  <c r="J134" i="189" s="1"/>
  <c r="I133" i="189"/>
  <c r="G133" i="189"/>
  <c r="J133" i="189" s="1"/>
  <c r="I132" i="189"/>
  <c r="G132" i="189"/>
  <c r="J132" i="189" s="1"/>
  <c r="I131" i="189"/>
  <c r="G131" i="189"/>
  <c r="J131" i="189" s="1"/>
  <c r="I129" i="189"/>
  <c r="G129" i="189"/>
  <c r="J129" i="189" s="1"/>
  <c r="I127" i="189"/>
  <c r="G127" i="189"/>
  <c r="J127" i="189" s="1"/>
  <c r="I126" i="189"/>
  <c r="G126" i="189"/>
  <c r="J126" i="189" s="1"/>
  <c r="I125" i="189"/>
  <c r="G125" i="189"/>
  <c r="J125" i="189" s="1"/>
  <c r="I124" i="189"/>
  <c r="G124" i="189"/>
  <c r="J124" i="189" s="1"/>
  <c r="I123" i="189"/>
  <c r="G123" i="189"/>
  <c r="J123" i="189" s="1"/>
  <c r="I122" i="189"/>
  <c r="G122" i="189"/>
  <c r="J122" i="189" s="1"/>
  <c r="I121" i="189"/>
  <c r="G121" i="189"/>
  <c r="J121" i="189" s="1"/>
  <c r="I120" i="189"/>
  <c r="G120" i="189"/>
  <c r="J120" i="189" s="1"/>
  <c r="I119" i="189"/>
  <c r="G119" i="189"/>
  <c r="J119" i="189" s="1"/>
  <c r="I118" i="189"/>
  <c r="G118" i="189"/>
  <c r="J118" i="189" s="1"/>
  <c r="I117" i="189"/>
  <c r="G117" i="189"/>
  <c r="J117" i="189" s="1"/>
  <c r="I116" i="189"/>
  <c r="G116" i="189"/>
  <c r="J116" i="189" s="1"/>
  <c r="I115" i="189"/>
  <c r="G115" i="189"/>
  <c r="J115" i="189" s="1"/>
  <c r="I114" i="189"/>
  <c r="G114" i="189"/>
  <c r="J114" i="189" s="1"/>
  <c r="I113" i="189"/>
  <c r="G113" i="189"/>
  <c r="J113" i="189" s="1"/>
  <c r="I112" i="189"/>
  <c r="G112" i="189"/>
  <c r="J112" i="189" s="1"/>
  <c r="I111" i="189"/>
  <c r="G111" i="189"/>
  <c r="J111" i="189" s="1"/>
  <c r="I110" i="189"/>
  <c r="G110" i="189"/>
  <c r="J110" i="189" s="1"/>
  <c r="J106" i="189"/>
  <c r="H106" i="189"/>
  <c r="K106" i="189" s="1"/>
  <c r="J105" i="189"/>
  <c r="H105" i="189"/>
  <c r="K105" i="189" s="1"/>
  <c r="J104" i="189"/>
  <c r="H104" i="189"/>
  <c r="K104" i="189" s="1"/>
  <c r="J103" i="189"/>
  <c r="H103" i="189"/>
  <c r="K103" i="189" s="1"/>
  <c r="J102" i="189"/>
  <c r="H102" i="189"/>
  <c r="K102" i="189" s="1"/>
  <c r="J101" i="189"/>
  <c r="H101" i="189"/>
  <c r="K101" i="189" s="1"/>
  <c r="J100" i="189"/>
  <c r="H100" i="189"/>
  <c r="K100" i="189" s="1"/>
  <c r="J99" i="189"/>
  <c r="H99" i="189"/>
  <c r="K99" i="189" s="1"/>
  <c r="J98" i="189"/>
  <c r="H98" i="189"/>
  <c r="K98" i="189" s="1"/>
  <c r="J97" i="189"/>
  <c r="H97" i="189"/>
  <c r="K97" i="189" s="1"/>
  <c r="J96" i="189"/>
  <c r="H96" i="189"/>
  <c r="K96" i="189" s="1"/>
  <c r="J95" i="189"/>
  <c r="H95" i="189"/>
  <c r="K95" i="189" s="1"/>
  <c r="J94" i="189"/>
  <c r="H94" i="189"/>
  <c r="K94" i="189" s="1"/>
  <c r="J93" i="189"/>
  <c r="H93" i="189"/>
  <c r="K93" i="189" s="1"/>
  <c r="J92" i="189"/>
  <c r="H92" i="189"/>
  <c r="K92" i="189" s="1"/>
  <c r="J91" i="189"/>
  <c r="H91" i="189"/>
  <c r="K91" i="189" s="1"/>
  <c r="J90" i="189"/>
  <c r="H90" i="189"/>
  <c r="K90" i="189" s="1"/>
  <c r="J89" i="189"/>
  <c r="H89" i="189"/>
  <c r="K89" i="189" s="1"/>
  <c r="J85" i="189"/>
  <c r="H85" i="189"/>
  <c r="K85" i="189" s="1"/>
  <c r="I82" i="189"/>
  <c r="G82" i="189"/>
  <c r="J82" i="189" s="1"/>
  <c r="G81" i="189"/>
  <c r="I80" i="189"/>
  <c r="G80" i="189"/>
  <c r="J80" i="189" s="1"/>
  <c r="I79" i="189"/>
  <c r="G79" i="189"/>
  <c r="J79" i="189" s="1"/>
  <c r="I78" i="189"/>
  <c r="G78" i="189"/>
  <c r="J78" i="189" s="1"/>
  <c r="I77" i="189"/>
  <c r="G77" i="189"/>
  <c r="J77" i="189" s="1"/>
  <c r="I76" i="189"/>
  <c r="G76" i="189"/>
  <c r="J76" i="189" s="1"/>
  <c r="I75" i="189"/>
  <c r="G75" i="189"/>
  <c r="J75" i="189" s="1"/>
  <c r="I74" i="189"/>
  <c r="G74" i="189"/>
  <c r="J74" i="189" s="1"/>
  <c r="I73" i="189"/>
  <c r="G73" i="189"/>
  <c r="J73" i="189" s="1"/>
  <c r="I72" i="189"/>
  <c r="G72" i="189"/>
  <c r="J72" i="189" s="1"/>
  <c r="I71" i="189"/>
  <c r="G71" i="189"/>
  <c r="J71" i="189" s="1"/>
  <c r="I67" i="189"/>
  <c r="G67" i="189"/>
  <c r="J67" i="189" s="1"/>
  <c r="I66" i="189"/>
  <c r="G66" i="189"/>
  <c r="J66" i="189" s="1"/>
  <c r="I65" i="189"/>
  <c r="G65" i="189"/>
  <c r="J65" i="189" s="1"/>
  <c r="I64" i="189"/>
  <c r="G64" i="189"/>
  <c r="J64" i="189" s="1"/>
  <c r="I63" i="189"/>
  <c r="G63" i="189"/>
  <c r="J63" i="189" s="1"/>
  <c r="I62" i="189"/>
  <c r="G62" i="189"/>
  <c r="J62" i="189" s="1"/>
  <c r="I61" i="189"/>
  <c r="G61" i="189"/>
  <c r="J61" i="189" s="1"/>
  <c r="I60" i="189"/>
  <c r="G60" i="189"/>
  <c r="J60" i="189" s="1"/>
  <c r="I59" i="189"/>
  <c r="G59" i="189"/>
  <c r="J59" i="189" s="1"/>
  <c r="I58" i="189"/>
  <c r="G58" i="189"/>
  <c r="J58" i="189" s="1"/>
  <c r="I57" i="189"/>
  <c r="G57" i="189"/>
  <c r="J57" i="189" s="1"/>
  <c r="I56" i="189"/>
  <c r="G56" i="189"/>
  <c r="J56" i="189" s="1"/>
  <c r="I55" i="189"/>
  <c r="G55" i="189"/>
  <c r="J55" i="189" s="1"/>
  <c r="I54" i="189"/>
  <c r="G54" i="189"/>
  <c r="J54" i="189" s="1"/>
  <c r="I53" i="189"/>
  <c r="G53" i="189"/>
  <c r="J53" i="189" s="1"/>
  <c r="I52" i="189"/>
  <c r="G52" i="189"/>
  <c r="J52" i="189" s="1"/>
  <c r="I51" i="189"/>
  <c r="G51" i="189"/>
  <c r="J51" i="189" s="1"/>
  <c r="I50" i="189"/>
  <c r="G50" i="189"/>
  <c r="J50" i="189" s="1"/>
  <c r="I45" i="189"/>
  <c r="G45" i="189"/>
  <c r="J45" i="189" s="1"/>
  <c r="I44" i="189"/>
  <c r="G44" i="189"/>
  <c r="J44" i="189" s="1"/>
  <c r="I43" i="189"/>
  <c r="G43" i="189"/>
  <c r="J43" i="189" s="1"/>
  <c r="I42" i="189"/>
  <c r="G42" i="189"/>
  <c r="J42" i="189" s="1"/>
  <c r="I41" i="189"/>
  <c r="G41" i="189"/>
  <c r="J41" i="189" s="1"/>
  <c r="I40" i="189"/>
  <c r="G40" i="189"/>
  <c r="J40" i="189" s="1"/>
  <c r="I39" i="189"/>
  <c r="G39" i="189"/>
  <c r="J39" i="189" s="1"/>
  <c r="I38" i="189"/>
  <c r="G38" i="189"/>
  <c r="J38" i="189" s="1"/>
  <c r="I37" i="189"/>
  <c r="G37" i="189"/>
  <c r="J37" i="189" s="1"/>
  <c r="I36" i="189"/>
  <c r="G36" i="189"/>
  <c r="J36" i="189" s="1"/>
  <c r="I35" i="189"/>
  <c r="G35" i="189"/>
  <c r="J35" i="189" s="1"/>
  <c r="I34" i="189"/>
  <c r="G34" i="189"/>
  <c r="J34" i="189" s="1"/>
  <c r="I33" i="189"/>
  <c r="G33" i="189"/>
  <c r="J33" i="189" s="1"/>
  <c r="I32" i="189"/>
  <c r="G32" i="189"/>
  <c r="J32" i="189" s="1"/>
  <c r="I31" i="189"/>
  <c r="G31" i="189"/>
  <c r="J31" i="189" s="1"/>
  <c r="I30" i="189"/>
  <c r="G30" i="189"/>
  <c r="J30" i="189" s="1"/>
  <c r="I26" i="189"/>
  <c r="G26" i="189"/>
  <c r="J26" i="189" s="1"/>
  <c r="I25" i="189"/>
  <c r="G25" i="189"/>
  <c r="J25" i="189" s="1"/>
  <c r="I24" i="189"/>
  <c r="G24" i="189"/>
  <c r="J24" i="189" s="1"/>
  <c r="I23" i="189"/>
  <c r="G23" i="189"/>
  <c r="J23" i="189" s="1"/>
  <c r="I22" i="189"/>
  <c r="G22" i="189"/>
  <c r="J22" i="189" s="1"/>
  <c r="I21" i="189"/>
  <c r="G21" i="189"/>
  <c r="J21" i="189" s="1"/>
  <c r="I20" i="189"/>
  <c r="G20" i="189"/>
  <c r="J20" i="189" s="1"/>
  <c r="I19" i="189"/>
  <c r="G19" i="189"/>
  <c r="J19" i="189" s="1"/>
  <c r="I18" i="189"/>
  <c r="G18" i="189"/>
  <c r="J18" i="189" s="1"/>
  <c r="I17" i="189"/>
  <c r="G17" i="189"/>
  <c r="J17" i="189" s="1"/>
  <c r="I16" i="189"/>
  <c r="G16" i="189"/>
  <c r="J16" i="189" s="1"/>
  <c r="I15" i="189"/>
  <c r="G15" i="189"/>
  <c r="J15" i="189" s="1"/>
  <c r="I14" i="189"/>
  <c r="G14" i="189"/>
  <c r="J14" i="189" s="1"/>
  <c r="I13" i="189"/>
  <c r="G13" i="189"/>
  <c r="J13" i="189" s="1"/>
  <c r="I12" i="189"/>
  <c r="G12" i="189"/>
  <c r="J12" i="189" s="1"/>
  <c r="I11" i="189"/>
  <c r="G11" i="189"/>
  <c r="J11" i="189" s="1"/>
  <c r="I10" i="189"/>
  <c r="G10" i="189"/>
  <c r="J10" i="189" s="1"/>
  <c r="I9" i="189"/>
  <c r="G9" i="189"/>
  <c r="J9" i="189" s="1"/>
  <c r="I8" i="189"/>
  <c r="G8" i="189"/>
  <c r="J8" i="189" s="1"/>
  <c r="I7" i="189"/>
  <c r="G7" i="189"/>
  <c r="J7" i="189" s="1"/>
  <c r="I6" i="189"/>
  <c r="G6" i="189"/>
  <c r="J6" i="189" s="1"/>
</calcChain>
</file>

<file path=xl/sharedStrings.xml><?xml version="1.0" encoding="utf-8"?>
<sst xmlns="http://schemas.openxmlformats.org/spreadsheetml/2006/main" count="1765" uniqueCount="407">
  <si>
    <t>各店　精肉担当者各位</t>
  </si>
  <si>
    <t>（チルド牛肉）：ギプスランド各種</t>
  </si>
  <si>
    <t>コード：26～</t>
  </si>
  <si>
    <t>商品名</t>
  </si>
  <si>
    <t>原価</t>
  </si>
  <si>
    <t>用途</t>
  </si>
  <si>
    <t>歩留</t>
  </si>
  <si>
    <t>歩後原価</t>
  </si>
  <si>
    <t>新売価（抜）</t>
  </si>
  <si>
    <t>新売価（込）</t>
  </si>
  <si>
    <t>値入</t>
  </si>
  <si>
    <t>2600000267571</t>
  </si>
  <si>
    <t>シルバーサイド</t>
  </si>
  <si>
    <t>→</t>
  </si>
  <si>
    <t>ブロック</t>
  </si>
  <si>
    <t>小間</t>
  </si>
  <si>
    <t>2600000267588</t>
  </si>
  <si>
    <t>クロッド</t>
  </si>
  <si>
    <t>切落し</t>
  </si>
  <si>
    <t>焼材</t>
  </si>
  <si>
    <t>シックフランク</t>
  </si>
  <si>
    <t>角切</t>
  </si>
  <si>
    <t>（真空）</t>
  </si>
  <si>
    <t>トップサイド</t>
  </si>
  <si>
    <t>赤身ブロック</t>
  </si>
  <si>
    <t>ランプ</t>
  </si>
  <si>
    <t>ステーキ</t>
  </si>
  <si>
    <t>カルビ</t>
  </si>
  <si>
    <t>真空</t>
  </si>
  <si>
    <t>チャックロール</t>
  </si>
  <si>
    <t>ポイント</t>
  </si>
  <si>
    <t>切落し（炒）</t>
  </si>
  <si>
    <t>テンダーロインサイド</t>
  </si>
  <si>
    <t>オイスターブレード</t>
  </si>
  <si>
    <t>インサイドスカート</t>
  </si>
  <si>
    <t>焼肉・ステーキ</t>
  </si>
  <si>
    <t>（チルド牛肉）：豪州・北米チルドビーフ</t>
  </si>
  <si>
    <t>2600000288927</t>
  </si>
  <si>
    <t>ショートプレート</t>
  </si>
  <si>
    <t>在庫要確認</t>
  </si>
  <si>
    <t>切落し（カルビ）</t>
  </si>
  <si>
    <t>冷凍ショートプレート</t>
  </si>
  <si>
    <t>解凍使用</t>
  </si>
  <si>
    <t>2500000002267</t>
  </si>
  <si>
    <t>チャックアイロール（ＵＳ）</t>
  </si>
  <si>
    <t>ホルスタイン</t>
  </si>
  <si>
    <t>スライス</t>
  </si>
  <si>
    <t>焼肉</t>
  </si>
  <si>
    <t>2600000255172</t>
  </si>
  <si>
    <t>しゃぶしゃぶ</t>
  </si>
  <si>
    <t>ハンギングテンダー</t>
  </si>
  <si>
    <t>すねシチュー・カレー用</t>
  </si>
  <si>
    <t>（羊肉）：価格表一覧</t>
  </si>
  <si>
    <t>2600000214643</t>
  </si>
  <si>
    <t>冷凍ラムカーカス</t>
  </si>
  <si>
    <t>2600000208147</t>
  </si>
  <si>
    <t>冷凍マトンレッグ</t>
  </si>
  <si>
    <t>冷凍ラムしゃぶ300ｇ</t>
  </si>
  <si>
    <t>2500000000157</t>
  </si>
  <si>
    <t>冷凍ラムボンインハインドシャンク</t>
  </si>
  <si>
    <t>チルドラムショルダー</t>
  </si>
  <si>
    <t>焼肉・切り落とし</t>
  </si>
  <si>
    <t>チルドボンレスレッグ</t>
  </si>
  <si>
    <t>2600000231190</t>
  </si>
  <si>
    <t>チルドラム肩ロース</t>
  </si>
  <si>
    <t>(冷凍牛肉）：価格表一覧</t>
  </si>
  <si>
    <t>冷凍牛大腸（US)</t>
  </si>
  <si>
    <t>2600000207553</t>
  </si>
  <si>
    <t>冷凍牛センマイ（国産）</t>
  </si>
  <si>
    <t>2600000207645</t>
  </si>
  <si>
    <t>冷凍牛骨</t>
  </si>
  <si>
    <t>2600000305396</t>
  </si>
  <si>
    <t>冷凍牛すじ（国産）（T)</t>
  </si>
  <si>
    <t>2500000001000</t>
  </si>
  <si>
    <t>2600000268844</t>
  </si>
  <si>
    <t>冷凍牛骨付きカルビ（カット）</t>
  </si>
  <si>
    <t>2600000268868</t>
  </si>
  <si>
    <t>冷凍タレ仕込み牛タン</t>
  </si>
  <si>
    <t>2600000268882</t>
  </si>
  <si>
    <t>冷凍タレ仕込みハラミ</t>
  </si>
  <si>
    <t>2600000207638</t>
  </si>
  <si>
    <t>冷凍牛ケンネン脂（国産）</t>
  </si>
  <si>
    <t>-</t>
  </si>
  <si>
    <t>2500000001451</t>
  </si>
  <si>
    <t>冷凍国産馬刺し（赤身）</t>
  </si>
  <si>
    <t>（国産牛）：価格表一覧</t>
  </si>
  <si>
    <t>原料部位（スペック内容）</t>
  </si>
  <si>
    <t>2600000308557</t>
  </si>
  <si>
    <t>切落し（小間）</t>
  </si>
  <si>
    <t>（黒毛和牛）：価格表一覧</t>
  </si>
  <si>
    <t>2600000239264</t>
  </si>
  <si>
    <t>2600000239271</t>
  </si>
  <si>
    <t>肩ロース</t>
  </si>
  <si>
    <t>切落し（ネック）</t>
  </si>
  <si>
    <t>2600000239288</t>
  </si>
  <si>
    <t>焼材セット</t>
  </si>
  <si>
    <t>三角バラ</t>
  </si>
  <si>
    <t>2600000239295</t>
  </si>
  <si>
    <t>ロースセット</t>
  </si>
  <si>
    <t>リブロース</t>
  </si>
  <si>
    <t>中ロース1</t>
  </si>
  <si>
    <t>中ロース2</t>
  </si>
  <si>
    <t>サーロイン</t>
  </si>
  <si>
    <t>ヒレ</t>
  </si>
  <si>
    <t>2600000239301</t>
  </si>
  <si>
    <t>モモセット</t>
  </si>
  <si>
    <t>内モモ（オオモモ）</t>
  </si>
  <si>
    <t>トモ三角（トライチップ）</t>
  </si>
  <si>
    <t>マル</t>
  </si>
  <si>
    <t>イチボ</t>
  </si>
  <si>
    <t>2600000239318</t>
  </si>
  <si>
    <t>スネ</t>
  </si>
  <si>
    <t>前スネ</t>
  </si>
  <si>
    <t>シチュー</t>
  </si>
  <si>
    <t>トモスネ（センボン筋）</t>
  </si>
  <si>
    <t>豚ロース</t>
  </si>
  <si>
    <t>切身</t>
  </si>
  <si>
    <t>しゃぶ</t>
  </si>
  <si>
    <t>豚バラ</t>
  </si>
  <si>
    <r>
      <rPr>
        <sz val="10"/>
        <rFont val="ＭＳ Ｐゴシック"/>
        <family val="3"/>
        <charset val="128"/>
      </rPr>
      <t>切落し</t>
    </r>
    <r>
      <rPr>
        <b/>
        <sz val="10"/>
        <color indexed="10"/>
        <rFont val="ＭＳ Ｐゴシック"/>
        <family val="3"/>
        <charset val="128"/>
      </rPr>
      <t>（大）</t>
    </r>
  </si>
  <si>
    <r>
      <rPr>
        <sz val="10"/>
        <rFont val="ＭＳ Ｐゴシック"/>
        <family val="3"/>
        <charset val="128"/>
      </rPr>
      <t>切落し</t>
    </r>
    <r>
      <rPr>
        <b/>
        <sz val="10"/>
        <color indexed="10"/>
        <rFont val="ＭＳ Ｐゴシック"/>
        <family val="3"/>
        <charset val="128"/>
      </rPr>
      <t>（中）</t>
    </r>
  </si>
  <si>
    <t>豚肩ロース</t>
  </si>
  <si>
    <t>豚ヒレ</t>
  </si>
  <si>
    <t>豚ウデ</t>
  </si>
  <si>
    <r>
      <rPr>
        <sz val="10"/>
        <rFont val="ＭＳ Ｐゴシック"/>
        <family val="3"/>
        <charset val="128"/>
      </rPr>
      <t>小間</t>
    </r>
    <r>
      <rPr>
        <b/>
        <sz val="10"/>
        <color indexed="10"/>
        <rFont val="ＭＳ Ｐゴシック"/>
        <family val="3"/>
        <charset val="128"/>
      </rPr>
      <t>（中）</t>
    </r>
  </si>
  <si>
    <r>
      <rPr>
        <sz val="10"/>
        <rFont val="ＭＳ Ｐゴシック"/>
        <family val="3"/>
        <charset val="128"/>
      </rPr>
      <t>小間</t>
    </r>
    <r>
      <rPr>
        <b/>
        <sz val="10"/>
        <color indexed="10"/>
        <rFont val="ＭＳ Ｐゴシック"/>
        <family val="3"/>
        <charset val="128"/>
      </rPr>
      <t>（大）</t>
    </r>
  </si>
  <si>
    <t>カット</t>
  </si>
  <si>
    <t>（冷凍豚肉）</t>
  </si>
  <si>
    <t>コード</t>
  </si>
  <si>
    <t>冷凍豚バラ</t>
  </si>
  <si>
    <t>スライス（大）</t>
  </si>
  <si>
    <t>スライス（中）</t>
  </si>
  <si>
    <t>スライス（小）</t>
  </si>
  <si>
    <t>（チルド国産豚）各種パーツ</t>
  </si>
  <si>
    <t>ロース</t>
  </si>
  <si>
    <t>ブロック・スライス</t>
  </si>
  <si>
    <r>
      <rPr>
        <sz val="10"/>
        <rFont val="ＭＳ Ｐゴシック"/>
        <family val="3"/>
        <charset val="128"/>
      </rPr>
      <t>バラ　</t>
    </r>
    <r>
      <rPr>
        <sz val="10"/>
        <color indexed="10"/>
        <rFont val="ＭＳ Ｐゴシック"/>
        <family val="3"/>
        <charset val="128"/>
      </rPr>
      <t>※端⇒小間に入れる</t>
    </r>
  </si>
  <si>
    <r>
      <rPr>
        <sz val="10"/>
        <rFont val="ＭＳ Ｐゴシック"/>
        <family val="3"/>
        <charset val="128"/>
      </rPr>
      <t>ヒレ　</t>
    </r>
    <r>
      <rPr>
        <sz val="10"/>
        <color indexed="10"/>
        <rFont val="ＭＳ Ｐゴシック"/>
        <family val="3"/>
        <charset val="128"/>
      </rPr>
      <t>※売れない⇒小間に入れる</t>
    </r>
  </si>
  <si>
    <t>ウデ・モモ</t>
  </si>
  <si>
    <t>（国産チルド鶏肉）</t>
  </si>
  <si>
    <t>国産若鶏ムネ肉</t>
  </si>
  <si>
    <t>２ｋｇ</t>
  </si>
  <si>
    <t>国産若鶏モモ肉</t>
  </si>
  <si>
    <t>※（直近相場）</t>
  </si>
  <si>
    <t>国産若鶏手羽元</t>
  </si>
  <si>
    <t>小分け</t>
  </si>
  <si>
    <t>国産若鶏手羽先</t>
  </si>
  <si>
    <t>国産若鶏ササミ</t>
  </si>
  <si>
    <t>国産若鶏砂肝</t>
  </si>
  <si>
    <t>国産若鶏肝</t>
  </si>
  <si>
    <t>若鶏モモ肉（ブラジル）</t>
  </si>
  <si>
    <t>レッグ</t>
  </si>
  <si>
    <t>100ｇ</t>
  </si>
  <si>
    <t>グリラ</t>
  </si>
  <si>
    <t>１羽</t>
  </si>
  <si>
    <t>合鴨モモ（タイ産）</t>
  </si>
  <si>
    <t>合鴨ムネ（タイ産）</t>
  </si>
  <si>
    <t>挽肉製品</t>
  </si>
  <si>
    <t>評価原価</t>
  </si>
  <si>
    <t>備考</t>
  </si>
  <si>
    <t>2600000313776</t>
  </si>
  <si>
    <t>鶏むね挽肉（国産）</t>
  </si>
  <si>
    <t>2600000313773</t>
  </si>
  <si>
    <t>鶏モモ挽肉（冷凍・解凍）</t>
  </si>
  <si>
    <t>2600000313742</t>
  </si>
  <si>
    <t>牛挽肉</t>
  </si>
  <si>
    <t>2600000313728</t>
  </si>
  <si>
    <t>牛豚合挽肉（冷凍・解凍）</t>
  </si>
  <si>
    <t>牛：70％豚：30％</t>
  </si>
  <si>
    <t>2600000313759</t>
  </si>
  <si>
    <t>豚挽肉（冷凍・解凍）</t>
  </si>
  <si>
    <t>豚100％</t>
  </si>
  <si>
    <t>※</t>
  </si>
  <si>
    <t>印：価格up</t>
  </si>
  <si>
    <t>印：価格down</t>
  </si>
  <si>
    <t>⇒注意</t>
  </si>
  <si>
    <t>50本（30ｇ×30本）</t>
    <phoneticPr fontId="8"/>
  </si>
  <si>
    <t>コード</t>
    <phoneticPr fontId="8"/>
  </si>
  <si>
    <t>2500000003820</t>
    <phoneticPr fontId="8"/>
  </si>
  <si>
    <t>2500000003837</t>
    <phoneticPr fontId="8"/>
  </si>
  <si>
    <t>2500000003844</t>
    <phoneticPr fontId="8"/>
  </si>
  <si>
    <t>冷凍若鶏手羽元</t>
    <rPh sb="0" eb="2">
      <t>レイトウ</t>
    </rPh>
    <rPh sb="2" eb="3">
      <t>ワカ</t>
    </rPh>
    <rPh sb="3" eb="4">
      <t>トリ</t>
    </rPh>
    <rPh sb="4" eb="6">
      <t>テバ</t>
    </rPh>
    <rPh sb="6" eb="7">
      <t>モト</t>
    </rPh>
    <phoneticPr fontId="8"/>
  </si>
  <si>
    <t>8月度（主要品）牛・豚・鶏肉/原価・売価変更一覧表</t>
    <phoneticPr fontId="8"/>
  </si>
  <si>
    <t>2600000217262</t>
    <phoneticPr fontId="8"/>
  </si>
  <si>
    <t>2500000004599</t>
    <phoneticPr fontId="8"/>
  </si>
  <si>
    <t>ストリップ（メキシコ産）</t>
    <rPh sb="10" eb="11">
      <t>サン</t>
    </rPh>
    <phoneticPr fontId="8"/>
  </si>
  <si>
    <t>―</t>
    <phoneticPr fontId="8"/>
  </si>
  <si>
    <t>親鶏中抜き</t>
    <rPh sb="0" eb="1">
      <t>オヤ</t>
    </rPh>
    <rPh sb="1" eb="2">
      <t>トリ</t>
    </rPh>
    <rPh sb="2" eb="4">
      <t>ナカヌ</t>
    </rPh>
    <phoneticPr fontId="8"/>
  </si>
  <si>
    <t>合鴨中抜き（タイ産）</t>
    <rPh sb="2" eb="4">
      <t>ナカヌ</t>
    </rPh>
    <phoneticPr fontId="8"/>
  </si>
  <si>
    <t>2600000209908</t>
    <phoneticPr fontId="8"/>
  </si>
  <si>
    <t>2500000003578</t>
    <phoneticPr fontId="8"/>
  </si>
  <si>
    <t>2500000004780</t>
    <phoneticPr fontId="8"/>
  </si>
  <si>
    <t>2600000159616</t>
    <phoneticPr fontId="8"/>
  </si>
  <si>
    <t>2600000209274</t>
    <phoneticPr fontId="8"/>
  </si>
  <si>
    <t>国産豚ゲンコツ</t>
    <phoneticPr fontId="8"/>
  </si>
  <si>
    <t>国産豚バラ先軟骨</t>
    <rPh sb="0" eb="2">
      <t>コクサン</t>
    </rPh>
    <phoneticPr fontId="8"/>
  </si>
  <si>
    <t>国産豚骨（1/2分割）</t>
    <rPh sb="0" eb="2">
      <t>コクサン</t>
    </rPh>
    <rPh sb="2" eb="3">
      <t>ブタ</t>
    </rPh>
    <rPh sb="3" eb="4">
      <t>ホネ</t>
    </rPh>
    <rPh sb="8" eb="10">
      <t>ブンカツ</t>
    </rPh>
    <phoneticPr fontId="8"/>
  </si>
  <si>
    <t>国産豚小腸（真空）</t>
    <phoneticPr fontId="8"/>
  </si>
  <si>
    <t>国産豚大腸（真空）</t>
    <phoneticPr fontId="8"/>
  </si>
  <si>
    <t>国産豚ガツ（真空）</t>
    <phoneticPr fontId="8"/>
  </si>
  <si>
    <t>国産豚のど軟骨（真空）</t>
    <phoneticPr fontId="8"/>
  </si>
  <si>
    <t>国産豚さがり（真空）</t>
    <phoneticPr fontId="8"/>
  </si>
  <si>
    <t>国産豚すじ</t>
    <phoneticPr fontId="8"/>
  </si>
  <si>
    <t>国産豚スペア（カット）</t>
    <rPh sb="0" eb="2">
      <t>コクサン</t>
    </rPh>
    <rPh sb="2" eb="3">
      <t>ブタ</t>
    </rPh>
    <phoneticPr fontId="8"/>
  </si>
  <si>
    <t>国産豚足カット</t>
    <rPh sb="0" eb="2">
      <t>コクサン</t>
    </rPh>
    <rPh sb="2" eb="3">
      <t>ブタ</t>
    </rPh>
    <rPh sb="3" eb="4">
      <t>アシ</t>
    </rPh>
    <phoneticPr fontId="8"/>
  </si>
  <si>
    <t>国産豚皮</t>
    <rPh sb="0" eb="2">
      <t>コクサン</t>
    </rPh>
    <rPh sb="2" eb="3">
      <t>ブタ</t>
    </rPh>
    <rPh sb="3" eb="4">
      <t>カワ</t>
    </rPh>
    <phoneticPr fontId="8"/>
  </si>
  <si>
    <t>豚皮付きバラ（輸入）</t>
    <rPh sb="0" eb="1">
      <t>ブタ</t>
    </rPh>
    <rPh sb="1" eb="3">
      <t>カワツ</t>
    </rPh>
    <rPh sb="7" eb="9">
      <t>ユニュウ</t>
    </rPh>
    <phoneticPr fontId="8"/>
  </si>
  <si>
    <t>国産豚ネック骨カット</t>
    <rPh sb="0" eb="2">
      <t>コクサン</t>
    </rPh>
    <rPh sb="6" eb="7">
      <t>ホネ</t>
    </rPh>
    <phoneticPr fontId="8"/>
  </si>
  <si>
    <t>国産豚のあたま</t>
    <rPh sb="0" eb="2">
      <t>コクサン</t>
    </rPh>
    <phoneticPr fontId="8"/>
  </si>
  <si>
    <t>国産豚ラード</t>
    <rPh sb="0" eb="2">
      <t>コクサン</t>
    </rPh>
    <phoneticPr fontId="8"/>
  </si>
  <si>
    <t>国産豚尾</t>
    <rPh sb="0" eb="2">
      <t>コクサン</t>
    </rPh>
    <phoneticPr fontId="8"/>
  </si>
  <si>
    <t>国産豚レバー（真空）</t>
    <rPh sb="0" eb="2">
      <t>コクサン</t>
    </rPh>
    <phoneticPr fontId="8"/>
  </si>
  <si>
    <t>2500000003424</t>
    <phoneticPr fontId="8"/>
  </si>
  <si>
    <t>2600000209731</t>
    <phoneticPr fontId="8"/>
  </si>
  <si>
    <t>国産豚骨付きスネ（アイスバイン）</t>
    <rPh sb="0" eb="2">
      <t>コクサン</t>
    </rPh>
    <rPh sb="3" eb="5">
      <t>ホネツ</t>
    </rPh>
    <phoneticPr fontId="8"/>
  </si>
  <si>
    <t>4533008000018</t>
    <phoneticPr fontId="8"/>
  </si>
  <si>
    <t>4533008006096</t>
    <phoneticPr fontId="8"/>
  </si>
  <si>
    <t>地球村豚ホルモン（タレ付）</t>
    <rPh sb="0" eb="2">
      <t>チキュウ</t>
    </rPh>
    <rPh sb="2" eb="3">
      <t>ムラ</t>
    </rPh>
    <rPh sb="3" eb="4">
      <t>ブタ</t>
    </rPh>
    <rPh sb="11" eb="12">
      <t>ツ</t>
    </rPh>
    <phoneticPr fontId="8"/>
  </si>
  <si>
    <t>豚はらみかしらピリ辛味噌味</t>
    <rPh sb="0" eb="1">
      <t>ブタ</t>
    </rPh>
    <rPh sb="9" eb="10">
      <t>シン</t>
    </rPh>
    <rPh sb="10" eb="12">
      <t>ミソ</t>
    </rPh>
    <rPh sb="12" eb="13">
      <t>アジ</t>
    </rPh>
    <phoneticPr fontId="8"/>
  </si>
  <si>
    <t>焼肉バーベキューホルモン</t>
    <rPh sb="0" eb="2">
      <t>ヤキニク</t>
    </rPh>
    <phoneticPr fontId="8"/>
  </si>
  <si>
    <t>国産豚ミノスタミナ味付肉</t>
    <rPh sb="0" eb="2">
      <t>コクサン</t>
    </rPh>
    <rPh sb="2" eb="3">
      <t>ブタ</t>
    </rPh>
    <rPh sb="9" eb="11">
      <t>アジツ</t>
    </rPh>
    <rPh sb="11" eb="12">
      <t>ニク</t>
    </rPh>
    <phoneticPr fontId="8"/>
  </si>
  <si>
    <t>4582118310937</t>
    <phoneticPr fontId="8"/>
  </si>
  <si>
    <t>4582118311248</t>
    <phoneticPr fontId="8"/>
  </si>
  <si>
    <t>2500000002694</t>
    <phoneticPr fontId="8"/>
  </si>
  <si>
    <t>2500000002717</t>
    <phoneticPr fontId="8"/>
  </si>
  <si>
    <t>豚ガツホール（豪州産）</t>
    <rPh sb="0" eb="1">
      <t>ブタ</t>
    </rPh>
    <rPh sb="7" eb="9">
      <t>ゴウシュウ</t>
    </rPh>
    <rPh sb="9" eb="10">
      <t>サン</t>
    </rPh>
    <phoneticPr fontId="8"/>
  </si>
  <si>
    <t>2500000002700</t>
    <phoneticPr fontId="8"/>
  </si>
  <si>
    <t>豚ハツ真空（豪州産）</t>
    <rPh sb="0" eb="1">
      <t>ブタ</t>
    </rPh>
    <rPh sb="3" eb="5">
      <t>シンクウ</t>
    </rPh>
    <rPh sb="6" eb="8">
      <t>ゴウシュウ</t>
    </rPh>
    <rPh sb="8" eb="9">
      <t>サン</t>
    </rPh>
    <phoneticPr fontId="8"/>
  </si>
  <si>
    <t>豚タン真空ブロック（豪州産）</t>
    <rPh sb="0" eb="1">
      <t>ブタ</t>
    </rPh>
    <rPh sb="3" eb="5">
      <t>シンクウ</t>
    </rPh>
    <rPh sb="10" eb="12">
      <t>ゴウシュウ</t>
    </rPh>
    <rPh sb="12" eb="13">
      <t>サン</t>
    </rPh>
    <phoneticPr fontId="8"/>
  </si>
  <si>
    <t>豚バラ先軟骨（豪州産）</t>
    <rPh sb="0" eb="1">
      <t>ブタ</t>
    </rPh>
    <rPh sb="3" eb="4">
      <t>サキ</t>
    </rPh>
    <rPh sb="4" eb="6">
      <t>ナンコツ</t>
    </rPh>
    <rPh sb="7" eb="9">
      <t>ゴウシュウ</t>
    </rPh>
    <rPh sb="9" eb="10">
      <t>サン</t>
    </rPh>
    <phoneticPr fontId="8"/>
  </si>
  <si>
    <t>2500000003462</t>
    <phoneticPr fontId="8"/>
  </si>
  <si>
    <t>500ｇ×26</t>
    <phoneticPr fontId="8"/>
  </si>
  <si>
    <t>不定貫</t>
    <rPh sb="0" eb="3">
      <t>フテイカン</t>
    </rPh>
    <phoneticPr fontId="8"/>
  </si>
  <si>
    <t>1個</t>
    <rPh sb="1" eb="2">
      <t>コ</t>
    </rPh>
    <phoneticPr fontId="8"/>
  </si>
  <si>
    <t>1ｋｇ×10</t>
    <phoneticPr fontId="8"/>
  </si>
  <si>
    <t>10ｋｇ</t>
    <phoneticPr fontId="8"/>
  </si>
  <si>
    <t>800ｇ×15</t>
    <phoneticPr fontId="8"/>
  </si>
  <si>
    <t>600ｇ×15</t>
    <phoneticPr fontId="8"/>
  </si>
  <si>
    <t>250ｇ×40</t>
    <phoneticPr fontId="8"/>
  </si>
  <si>
    <t>用途・規格</t>
    <rPh sb="3" eb="5">
      <t>キカク</t>
    </rPh>
    <phoneticPr fontId="8"/>
  </si>
  <si>
    <t>（国産・輸入フローズン鶏肉）</t>
    <rPh sb="1" eb="3">
      <t>コクサン</t>
    </rPh>
    <phoneticPr fontId="8"/>
  </si>
  <si>
    <t>小分け</t>
    <rPh sb="0" eb="2">
      <t>コワ</t>
    </rPh>
    <phoneticPr fontId="8"/>
  </si>
  <si>
    <t>合鴨小間（タイ産）</t>
    <rPh sb="0" eb="2">
      <t>アイガモ</t>
    </rPh>
    <rPh sb="2" eb="4">
      <t>コマ</t>
    </rPh>
    <rPh sb="7" eb="8">
      <t>サン</t>
    </rPh>
    <phoneticPr fontId="8"/>
  </si>
  <si>
    <t>国産若鶏バラ凍ササミ</t>
    <phoneticPr fontId="8"/>
  </si>
  <si>
    <t>国産若鶏骨付きブツ切</t>
    <rPh sb="0" eb="2">
      <t>コクサン</t>
    </rPh>
    <phoneticPr fontId="8"/>
  </si>
  <si>
    <t>烏骨鶏（マレーシア産）</t>
    <rPh sb="9" eb="10">
      <t>サン</t>
    </rPh>
    <phoneticPr fontId="8"/>
  </si>
  <si>
    <t>2500000001994</t>
    <phoneticPr fontId="8"/>
  </si>
  <si>
    <t>2500000001055</t>
    <phoneticPr fontId="8"/>
  </si>
  <si>
    <t>2500000001093</t>
    <phoneticPr fontId="8"/>
  </si>
  <si>
    <t>10ｋｇバラ</t>
    <phoneticPr fontId="8"/>
  </si>
  <si>
    <t>2500000001147</t>
    <phoneticPr fontId="8"/>
  </si>
  <si>
    <t>1羽（800ｇ×12）</t>
    <rPh sb="1" eb="2">
      <t>ハ</t>
    </rPh>
    <phoneticPr fontId="8"/>
  </si>
  <si>
    <t>2500000002571</t>
    <phoneticPr fontId="8"/>
  </si>
  <si>
    <t>若鶏手羽中ハーフ（タイ産）</t>
    <rPh sb="0" eb="1">
      <t>ワカ</t>
    </rPh>
    <rPh sb="1" eb="2">
      <t>トリ</t>
    </rPh>
    <rPh sb="2" eb="4">
      <t>テバ</t>
    </rPh>
    <rPh sb="4" eb="5">
      <t>ナカ</t>
    </rPh>
    <rPh sb="11" eb="12">
      <t>サン</t>
    </rPh>
    <phoneticPr fontId="8"/>
  </si>
  <si>
    <t>1ｋｇ×12</t>
    <phoneticPr fontId="8"/>
  </si>
  <si>
    <t>国産若鶏皮</t>
    <rPh sb="0" eb="2">
      <t>コクサン</t>
    </rPh>
    <rPh sb="2" eb="3">
      <t>ワカ</t>
    </rPh>
    <rPh sb="3" eb="4">
      <t>トリ</t>
    </rPh>
    <rPh sb="4" eb="5">
      <t>カワ</t>
    </rPh>
    <phoneticPr fontId="8"/>
  </si>
  <si>
    <t>国産鶏小肉（冷凍）</t>
    <rPh sb="0" eb="2">
      <t>コクサン</t>
    </rPh>
    <rPh sb="2" eb="3">
      <t>トリ</t>
    </rPh>
    <rPh sb="3" eb="4">
      <t>コ</t>
    </rPh>
    <rPh sb="4" eb="5">
      <t>ニク</t>
    </rPh>
    <rPh sb="6" eb="8">
      <t>レイトウ</t>
    </rPh>
    <phoneticPr fontId="8"/>
  </si>
  <si>
    <t>国産若鶏手羽先（冷凍）</t>
    <rPh sb="0" eb="2">
      <t>コクサン</t>
    </rPh>
    <rPh sb="2" eb="3">
      <t>ワカ</t>
    </rPh>
    <rPh sb="3" eb="4">
      <t>トリ</t>
    </rPh>
    <rPh sb="4" eb="6">
      <t>テバ</t>
    </rPh>
    <rPh sb="6" eb="7">
      <t>サキ</t>
    </rPh>
    <rPh sb="8" eb="10">
      <t>レイトウ</t>
    </rPh>
    <phoneticPr fontId="8"/>
  </si>
  <si>
    <t>国産若鶏手羽元（冷凍）</t>
    <rPh sb="0" eb="2">
      <t>コクサン</t>
    </rPh>
    <rPh sb="2" eb="3">
      <t>ワカ</t>
    </rPh>
    <rPh sb="3" eb="4">
      <t>トリ</t>
    </rPh>
    <rPh sb="4" eb="6">
      <t>テバ</t>
    </rPh>
    <rPh sb="6" eb="7">
      <t>モト</t>
    </rPh>
    <rPh sb="8" eb="10">
      <t>レイトウ</t>
    </rPh>
    <phoneticPr fontId="8"/>
  </si>
  <si>
    <t>国産若鶏砂肝（冷凍）</t>
    <rPh sb="0" eb="2">
      <t>コクサン</t>
    </rPh>
    <rPh sb="2" eb="3">
      <t>ワカ</t>
    </rPh>
    <rPh sb="3" eb="4">
      <t>トリ</t>
    </rPh>
    <rPh sb="4" eb="6">
      <t>スナギモ</t>
    </rPh>
    <rPh sb="7" eb="9">
      <t>レイトウ</t>
    </rPh>
    <phoneticPr fontId="8"/>
  </si>
  <si>
    <t>国産親鶏キンカン（冷凍）</t>
    <rPh sb="0" eb="2">
      <t>コクサン</t>
    </rPh>
    <rPh sb="2" eb="3">
      <t>オヤ</t>
    </rPh>
    <rPh sb="3" eb="4">
      <t>トリ</t>
    </rPh>
    <rPh sb="9" eb="11">
      <t>レイトウ</t>
    </rPh>
    <phoneticPr fontId="8"/>
  </si>
  <si>
    <t>国産親鶏モツ（冷凍）</t>
    <rPh sb="0" eb="2">
      <t>コクサン</t>
    </rPh>
    <rPh sb="2" eb="3">
      <t>オヤ</t>
    </rPh>
    <rPh sb="3" eb="4">
      <t>トリ</t>
    </rPh>
    <rPh sb="7" eb="9">
      <t>レイトウ</t>
    </rPh>
    <phoneticPr fontId="8"/>
  </si>
  <si>
    <t>国産若鶏テール（冷凍）</t>
    <rPh sb="0" eb="2">
      <t>コクサン</t>
    </rPh>
    <rPh sb="2" eb="3">
      <t>ワカ</t>
    </rPh>
    <rPh sb="3" eb="4">
      <t>トリ</t>
    </rPh>
    <rPh sb="8" eb="10">
      <t>レイトウ</t>
    </rPh>
    <phoneticPr fontId="8"/>
  </si>
  <si>
    <t>国産若鶏脂（冷凍）</t>
    <rPh sb="0" eb="2">
      <t>コクサン</t>
    </rPh>
    <rPh sb="2" eb="3">
      <t>ワカ</t>
    </rPh>
    <rPh sb="3" eb="4">
      <t>トリ</t>
    </rPh>
    <rPh sb="4" eb="5">
      <t>アブラ</t>
    </rPh>
    <rPh sb="6" eb="8">
      <t>レイトウ</t>
    </rPh>
    <phoneticPr fontId="8"/>
  </si>
  <si>
    <t>国産若鶏剣状軟骨（冷凍）</t>
    <rPh sb="0" eb="2">
      <t>コクサン</t>
    </rPh>
    <rPh sb="2" eb="3">
      <t>ワカ</t>
    </rPh>
    <rPh sb="3" eb="4">
      <t>トリ</t>
    </rPh>
    <rPh sb="4" eb="5">
      <t>ケン</t>
    </rPh>
    <rPh sb="5" eb="6">
      <t>ジョウ</t>
    </rPh>
    <rPh sb="6" eb="8">
      <t>ナンコツ</t>
    </rPh>
    <rPh sb="9" eb="11">
      <t>レイトウ</t>
    </rPh>
    <phoneticPr fontId="8"/>
  </si>
  <si>
    <t>国産若鶏膝軟骨（冷凍）</t>
    <rPh sb="0" eb="2">
      <t>コクサン</t>
    </rPh>
    <rPh sb="2" eb="3">
      <t>ワカ</t>
    </rPh>
    <rPh sb="3" eb="4">
      <t>トリ</t>
    </rPh>
    <rPh sb="4" eb="5">
      <t>ヒザ</t>
    </rPh>
    <rPh sb="5" eb="7">
      <t>ナンコツ</t>
    </rPh>
    <rPh sb="8" eb="10">
      <t>レイトウ</t>
    </rPh>
    <phoneticPr fontId="8"/>
  </si>
  <si>
    <t>国産若鶏ガラ（冷凍）</t>
    <rPh sb="0" eb="2">
      <t>コクサン</t>
    </rPh>
    <rPh sb="2" eb="3">
      <t>ワカ</t>
    </rPh>
    <rPh sb="3" eb="4">
      <t>トリ</t>
    </rPh>
    <rPh sb="7" eb="9">
      <t>レイトウ</t>
    </rPh>
    <phoneticPr fontId="8"/>
  </si>
  <si>
    <t>国産若鶏もみじ（冷凍）</t>
    <rPh sb="0" eb="2">
      <t>コクサン</t>
    </rPh>
    <rPh sb="2" eb="3">
      <t>ワカ</t>
    </rPh>
    <rPh sb="3" eb="4">
      <t>トリ</t>
    </rPh>
    <rPh sb="8" eb="10">
      <t>レイトウ</t>
    </rPh>
    <phoneticPr fontId="8"/>
  </si>
  <si>
    <t>2500000000515</t>
  </si>
  <si>
    <t>2500000000522</t>
  </si>
  <si>
    <t>2500000000539</t>
  </si>
  <si>
    <t>2500000000546</t>
  </si>
  <si>
    <t>2500000000553</t>
  </si>
  <si>
    <t>2500000000577</t>
  </si>
  <si>
    <t>2500000000584</t>
  </si>
  <si>
    <t>2500000000591</t>
  </si>
  <si>
    <t>2500000000607</t>
  </si>
  <si>
    <t>2500000000614</t>
  </si>
  <si>
    <t>2500000000621</t>
  </si>
  <si>
    <t>2500000000638</t>
  </si>
  <si>
    <t>2500000000645</t>
  </si>
  <si>
    <t>2ｋｇ×6</t>
  </si>
  <si>
    <t>2ｋｇ×6</t>
    <phoneticPr fontId="8"/>
  </si>
  <si>
    <t>2ｋｇ×5</t>
    <phoneticPr fontId="8"/>
  </si>
  <si>
    <t>2600000268271</t>
    <phoneticPr fontId="8"/>
  </si>
  <si>
    <t>直火焼鳥モモ串（米国産）</t>
    <rPh sb="0" eb="2">
      <t>ジカビ</t>
    </rPh>
    <rPh sb="8" eb="9">
      <t>ベイ</t>
    </rPh>
    <rPh sb="9" eb="10">
      <t>コク</t>
    </rPh>
    <phoneticPr fontId="8"/>
  </si>
  <si>
    <t>直火焼鳥皮串（米国産）</t>
    <rPh sb="0" eb="2">
      <t>ジカビ</t>
    </rPh>
    <rPh sb="4" eb="5">
      <t>カワ</t>
    </rPh>
    <rPh sb="7" eb="8">
      <t>ベイ</t>
    </rPh>
    <rPh sb="8" eb="9">
      <t>コク</t>
    </rPh>
    <phoneticPr fontId="8"/>
  </si>
  <si>
    <t>直火焼鳥ネギ間串（米国産）</t>
    <rPh sb="0" eb="2">
      <t>ジカビ</t>
    </rPh>
    <rPh sb="6" eb="7">
      <t>マ</t>
    </rPh>
    <rPh sb="9" eb="10">
      <t>ベイ</t>
    </rPh>
    <rPh sb="10" eb="11">
      <t>コク</t>
    </rPh>
    <phoneticPr fontId="8"/>
  </si>
  <si>
    <t>国産豚皮付き頭（耳付）</t>
    <rPh sb="0" eb="2">
      <t>コクサン</t>
    </rPh>
    <rPh sb="2" eb="3">
      <t>ブタ</t>
    </rPh>
    <rPh sb="3" eb="5">
      <t>カワツ</t>
    </rPh>
    <rPh sb="6" eb="7">
      <t>アタマ</t>
    </rPh>
    <rPh sb="8" eb="9">
      <t>ミミ</t>
    </rPh>
    <rPh sb="9" eb="10">
      <t>ツ</t>
    </rPh>
    <phoneticPr fontId="8"/>
  </si>
  <si>
    <t>不定貫販売</t>
    <rPh sb="0" eb="3">
      <t>フテイカン</t>
    </rPh>
    <rPh sb="3" eb="5">
      <t>ハンバイ</t>
    </rPh>
    <phoneticPr fontId="8"/>
  </si>
  <si>
    <t>フラップミート</t>
    <phoneticPr fontId="8"/>
  </si>
  <si>
    <t>2500000003813</t>
    <phoneticPr fontId="8"/>
  </si>
  <si>
    <t>シャンク（豪州）</t>
    <rPh sb="5" eb="7">
      <t>ゴウシュウ</t>
    </rPh>
    <phoneticPr fontId="8"/>
  </si>
  <si>
    <t>リブフィンガー（US)</t>
    <phoneticPr fontId="8"/>
  </si>
  <si>
    <t>アウトサイドスカート（US)</t>
    <phoneticPr fontId="8"/>
  </si>
  <si>
    <t>ムキタン（US)</t>
    <phoneticPr fontId="8"/>
  </si>
  <si>
    <t>国産豚ロース骨（カット）</t>
    <phoneticPr fontId="8"/>
  </si>
  <si>
    <t>不定貫（袋詰め）</t>
    <rPh sb="0" eb="3">
      <t>フテイカン</t>
    </rPh>
    <rPh sb="4" eb="6">
      <t>フクロツ</t>
    </rPh>
    <phoneticPr fontId="8"/>
  </si>
  <si>
    <t>2600000267595</t>
    <phoneticPr fontId="8"/>
  </si>
  <si>
    <t>2600000267618</t>
    <phoneticPr fontId="8"/>
  </si>
  <si>
    <t>2600000267663</t>
    <phoneticPr fontId="8"/>
  </si>
  <si>
    <t>2600000297110</t>
    <phoneticPr fontId="8"/>
  </si>
  <si>
    <t>2500000000836</t>
    <phoneticPr fontId="8"/>
  </si>
  <si>
    <t>2500000001208</t>
    <phoneticPr fontId="8"/>
  </si>
  <si>
    <t>2500000000188</t>
    <phoneticPr fontId="8"/>
  </si>
  <si>
    <t>2600000236706</t>
    <phoneticPr fontId="8"/>
  </si>
  <si>
    <t>2600000280952</t>
    <phoneticPr fontId="8"/>
  </si>
  <si>
    <t>2500000000119</t>
    <phoneticPr fontId="8"/>
  </si>
  <si>
    <t>休売</t>
    <rPh sb="0" eb="2">
      <t>キュウバイ</t>
    </rPh>
    <phoneticPr fontId="8"/>
  </si>
  <si>
    <t>2500000005077</t>
    <phoneticPr fontId="8"/>
  </si>
  <si>
    <t>2500000005046</t>
  </si>
  <si>
    <t>冷凍ハチノス（袋)</t>
    <rPh sb="7" eb="8">
      <t>フクロ</t>
    </rPh>
    <phoneticPr fontId="8"/>
  </si>
  <si>
    <t>2500000005039</t>
  </si>
  <si>
    <t>冷凍牛骨（カット）</t>
    <phoneticPr fontId="8"/>
  </si>
  <si>
    <t>冷凍牛テールカット</t>
    <phoneticPr fontId="8"/>
  </si>
  <si>
    <t>2500000002328</t>
  </si>
  <si>
    <t>冷凍ラムラック</t>
    <phoneticPr fontId="8"/>
  </si>
  <si>
    <t>国産豚耳（袋詰）</t>
    <rPh sb="0" eb="2">
      <t>コクサン</t>
    </rPh>
    <rPh sb="2" eb="3">
      <t>ブタ</t>
    </rPh>
    <rPh sb="3" eb="4">
      <t>ミミ</t>
    </rPh>
    <rPh sb="5" eb="7">
      <t>フクロツ</t>
    </rPh>
    <phoneticPr fontId="8"/>
  </si>
  <si>
    <t>1ｋｇ</t>
    <phoneticPr fontId="8"/>
  </si>
  <si>
    <t>若鶏モモ小間（タイ）</t>
    <rPh sb="4" eb="6">
      <t>コマ</t>
    </rPh>
    <phoneticPr fontId="8"/>
  </si>
  <si>
    <t>若鶏モモ角切（タイ産）</t>
    <rPh sb="0" eb="2">
      <t>ワカドリ</t>
    </rPh>
    <rPh sb="4" eb="5">
      <t>カク</t>
    </rPh>
    <rPh sb="5" eb="6">
      <t>セツ</t>
    </rPh>
    <rPh sb="9" eb="10">
      <t>サン</t>
    </rPh>
    <phoneticPr fontId="8"/>
  </si>
  <si>
    <t>若鶏モモ肉（タイ産）1ｋｇ定貫</t>
    <rPh sb="0" eb="2">
      <t>ワカドリ</t>
    </rPh>
    <rPh sb="8" eb="9">
      <t>サン</t>
    </rPh>
    <rPh sb="13" eb="14">
      <t>テイ</t>
    </rPh>
    <rPh sb="14" eb="15">
      <t>カン</t>
    </rPh>
    <phoneticPr fontId="8"/>
  </si>
  <si>
    <t>ブロック（煮豚ネット）</t>
    <rPh sb="5" eb="7">
      <t>ニブタ</t>
    </rPh>
    <phoneticPr fontId="8"/>
  </si>
  <si>
    <t>2600000291170</t>
    <phoneticPr fontId="8"/>
  </si>
  <si>
    <t>2500000001161</t>
    <phoneticPr fontId="8"/>
  </si>
  <si>
    <t>国産豚頭（皮付き）</t>
    <rPh sb="0" eb="2">
      <t>コクサン</t>
    </rPh>
    <rPh sb="2" eb="3">
      <t>ブタ</t>
    </rPh>
    <rPh sb="3" eb="4">
      <t>アタマ</t>
    </rPh>
    <rPh sb="5" eb="6">
      <t>カワ</t>
    </rPh>
    <rPh sb="6" eb="7">
      <t>ツ</t>
    </rPh>
    <phoneticPr fontId="8"/>
  </si>
  <si>
    <t>定貫</t>
    <rPh sb="0" eb="1">
      <t>テイ</t>
    </rPh>
    <rPh sb="1" eb="2">
      <t>カン</t>
    </rPh>
    <phoneticPr fontId="8"/>
  </si>
  <si>
    <t>2500000003400</t>
    <phoneticPr fontId="8"/>
  </si>
  <si>
    <t>2500000004452</t>
    <phoneticPr fontId="8"/>
  </si>
  <si>
    <t>冷凍豚バックリブ（フランス）</t>
    <rPh sb="0" eb="2">
      <t>レイトウ</t>
    </rPh>
    <rPh sb="2" eb="3">
      <t>ブタ</t>
    </rPh>
    <phoneticPr fontId="8"/>
  </si>
  <si>
    <t>2500000004957</t>
    <phoneticPr fontId="8"/>
  </si>
  <si>
    <t>豚コブクロ（豪州産）</t>
    <rPh sb="0" eb="1">
      <t>ブタ</t>
    </rPh>
    <rPh sb="6" eb="8">
      <t>ゴウシュウ</t>
    </rPh>
    <rPh sb="8" eb="9">
      <t>サン</t>
    </rPh>
    <phoneticPr fontId="8"/>
  </si>
  <si>
    <t>500ｇ</t>
    <phoneticPr fontId="8"/>
  </si>
  <si>
    <t>豚タンスライス</t>
    <rPh sb="0" eb="1">
      <t>ブタ</t>
    </rPh>
    <phoneticPr fontId="8"/>
  </si>
  <si>
    <t>2500000005633</t>
    <phoneticPr fontId="8"/>
  </si>
  <si>
    <t>豚肩ロースネット巻（スペイン）</t>
    <rPh sb="0" eb="1">
      <t>ブタ</t>
    </rPh>
    <rPh sb="1" eb="2">
      <t>カタ</t>
    </rPh>
    <rPh sb="8" eb="9">
      <t>マ</t>
    </rPh>
    <phoneticPr fontId="8"/>
  </si>
  <si>
    <t>フォアグラ</t>
    <phoneticPr fontId="8"/>
  </si>
  <si>
    <t>45ｇ×20</t>
    <phoneticPr fontId="8"/>
  </si>
  <si>
    <t>1枚</t>
    <rPh sb="1" eb="2">
      <t>マイ</t>
    </rPh>
    <phoneticPr fontId="8"/>
  </si>
  <si>
    <t>冷凍イベリコ豚バラ（スペイン）</t>
    <rPh sb="0" eb="2">
      <t>レイトウ</t>
    </rPh>
    <rPh sb="6" eb="7">
      <t>ブタ</t>
    </rPh>
    <phoneticPr fontId="8"/>
  </si>
  <si>
    <t>冷凍イベリコ豚肩ロース（スペイン）</t>
    <rPh sb="0" eb="2">
      <t>レイトウ</t>
    </rPh>
    <rPh sb="6" eb="7">
      <t>ブタ</t>
    </rPh>
    <rPh sb="7" eb="8">
      <t>カタ</t>
    </rPh>
    <phoneticPr fontId="8"/>
  </si>
  <si>
    <t>小分け（小）</t>
    <rPh sb="4" eb="5">
      <t>ショウ</t>
    </rPh>
    <phoneticPr fontId="8"/>
  </si>
  <si>
    <t>※チルドポーク</t>
    <phoneticPr fontId="8"/>
  </si>
  <si>
    <t>（チルド豚肉）</t>
    <phoneticPr fontId="8"/>
  </si>
  <si>
    <t>スライス（生姜焼）</t>
    <rPh sb="5" eb="8">
      <t>ショウガヤ</t>
    </rPh>
    <phoneticPr fontId="8"/>
  </si>
  <si>
    <t>ステーキ（イチボ）</t>
    <phoneticPr fontId="8"/>
  </si>
  <si>
    <t>（USコード）</t>
    <phoneticPr fontId="8"/>
  </si>
  <si>
    <t>ブロック</t>
    <phoneticPr fontId="8"/>
  </si>
  <si>
    <t>ブロック（小）</t>
    <rPh sb="5" eb="6">
      <t>ショウ</t>
    </rPh>
    <phoneticPr fontId="8"/>
  </si>
  <si>
    <t>休止中</t>
    <rPh sb="0" eb="3">
      <t>キュウシチュウ</t>
    </rPh>
    <phoneticPr fontId="8"/>
  </si>
  <si>
    <t>若鶏ヤゲン軟骨（トルコ産）</t>
    <rPh sb="0" eb="1">
      <t>ワカ</t>
    </rPh>
    <rPh sb="1" eb="2">
      <t>トリ</t>
    </rPh>
    <rPh sb="5" eb="7">
      <t>ナンコツ</t>
    </rPh>
    <rPh sb="11" eb="12">
      <t>サン</t>
    </rPh>
    <phoneticPr fontId="8"/>
  </si>
  <si>
    <t>1ｋｇ×8</t>
    <phoneticPr fontId="8"/>
  </si>
  <si>
    <t>2500000005398</t>
    <phoneticPr fontId="8"/>
  </si>
  <si>
    <t>冷凍ＷＡＫＡＮＵＩフレンチラックチョップ</t>
  </si>
  <si>
    <t>冷凍豚トロ（メキシコ）</t>
    <rPh sb="0" eb="2">
      <t>レイトウ</t>
    </rPh>
    <rPh sb="2" eb="3">
      <t>ブタ</t>
    </rPh>
    <phoneticPr fontId="8"/>
  </si>
  <si>
    <t>冷凍豚肩ロース</t>
    <rPh sb="0" eb="2">
      <t>レイトウ</t>
    </rPh>
    <rPh sb="3" eb="4">
      <t>カタ</t>
    </rPh>
    <phoneticPr fontId="8"/>
  </si>
  <si>
    <t>箱売り</t>
    <rPh sb="0" eb="1">
      <t>ハコ</t>
    </rPh>
    <rPh sb="1" eb="2">
      <t>ウ</t>
    </rPh>
    <phoneticPr fontId="8"/>
  </si>
  <si>
    <t>バラ</t>
    <phoneticPr fontId="8"/>
  </si>
  <si>
    <t>スチーム焼鳥モモ串（30ｇ）</t>
    <rPh sb="4" eb="6">
      <t>ヤキトリ</t>
    </rPh>
    <rPh sb="8" eb="9">
      <t>クシ</t>
    </rPh>
    <phoneticPr fontId="8"/>
  </si>
  <si>
    <t>スチーム焼鳥ネギ間串（30ｇ）</t>
    <rPh sb="4" eb="6">
      <t>ヤキトリ</t>
    </rPh>
    <rPh sb="8" eb="9">
      <t>アイダ</t>
    </rPh>
    <rPh sb="9" eb="10">
      <t>クシ</t>
    </rPh>
    <phoneticPr fontId="8"/>
  </si>
  <si>
    <t>スチーム焼鳥皮串（30ｇ）</t>
    <rPh sb="4" eb="6">
      <t>ヤキトリ</t>
    </rPh>
    <rPh sb="6" eb="7">
      <t>カワ</t>
    </rPh>
    <rPh sb="7" eb="8">
      <t>クシ</t>
    </rPh>
    <phoneticPr fontId="8"/>
  </si>
  <si>
    <t>〃</t>
    <phoneticPr fontId="8"/>
  </si>
  <si>
    <t>定貫販売</t>
    <rPh sb="0" eb="1">
      <t>サダム</t>
    </rPh>
    <rPh sb="1" eb="2">
      <t>カン</t>
    </rPh>
    <rPh sb="2" eb="4">
      <t>ハンバイ</t>
    </rPh>
    <phoneticPr fontId="8"/>
  </si>
  <si>
    <t>8859318202376</t>
    <phoneticPr fontId="8"/>
  </si>
  <si>
    <t>8859318202321</t>
    <phoneticPr fontId="8"/>
  </si>
  <si>
    <t>4589415830069</t>
  </si>
  <si>
    <r>
      <t>小間</t>
    </r>
    <r>
      <rPr>
        <b/>
        <sz val="10"/>
        <color indexed="10"/>
        <rFont val="ＭＳ Ｐゴシック"/>
        <family val="3"/>
        <charset val="128"/>
      </rPr>
      <t>（小）</t>
    </r>
    <rPh sb="3" eb="4">
      <t>ショウ</t>
    </rPh>
    <phoneticPr fontId="8"/>
  </si>
  <si>
    <t>しゃぶ</t>
    <phoneticPr fontId="8"/>
  </si>
  <si>
    <t>切落し</t>
    <rPh sb="0" eb="2">
      <t>キリオト</t>
    </rPh>
    <phoneticPr fontId="8"/>
  </si>
  <si>
    <t>（2枚真空）</t>
    <rPh sb="2" eb="3">
      <t>マイ</t>
    </rPh>
    <rPh sb="3" eb="5">
      <t>シンクウ</t>
    </rPh>
    <phoneticPr fontId="8"/>
  </si>
  <si>
    <t>産地パック（モモ肉）</t>
    <rPh sb="0" eb="2">
      <t>サンチ</t>
    </rPh>
    <rPh sb="8" eb="9">
      <t>ニク</t>
    </rPh>
    <phoneticPr fontId="8"/>
  </si>
  <si>
    <t>産地パック（ムネ肉）</t>
    <rPh sb="0" eb="2">
      <t>サンチ</t>
    </rPh>
    <rPh sb="8" eb="9">
      <t>ニク</t>
    </rPh>
    <phoneticPr fontId="8"/>
  </si>
  <si>
    <t>小分け（大）</t>
    <rPh sb="4" eb="5">
      <t>ダイ</t>
    </rPh>
    <phoneticPr fontId="8"/>
  </si>
  <si>
    <t>※注意（確認）</t>
    <rPh sb="1" eb="3">
      <t>チュウイ</t>
    </rPh>
    <rPh sb="4" eb="6">
      <t>カクニン</t>
    </rPh>
    <phoneticPr fontId="8"/>
  </si>
  <si>
    <t>皮なし</t>
    <rPh sb="0" eb="1">
      <t>カワ</t>
    </rPh>
    <phoneticPr fontId="8"/>
  </si>
  <si>
    <t>2600000182195</t>
    <phoneticPr fontId="8"/>
  </si>
  <si>
    <t>2600000182188</t>
    <phoneticPr fontId="8"/>
  </si>
  <si>
    <t>冷凍ラムショルダー</t>
    <rPh sb="0" eb="2">
      <t>レイトウ</t>
    </rPh>
    <phoneticPr fontId="8"/>
  </si>
  <si>
    <t>冷凍ラムチャックロール</t>
    <rPh sb="0" eb="2">
      <t>レイトウ</t>
    </rPh>
    <phoneticPr fontId="8"/>
  </si>
  <si>
    <t>冷凍ラムレッグ</t>
    <rPh sb="0" eb="2">
      <t>レイトウ</t>
    </rPh>
    <phoneticPr fontId="8"/>
  </si>
  <si>
    <t>2500000000027</t>
    <phoneticPr fontId="8"/>
  </si>
  <si>
    <t>※相場(目安）</t>
    <phoneticPr fontId="8"/>
  </si>
  <si>
    <t>※モモ・ムネ相場（目安）</t>
    <rPh sb="6" eb="8">
      <t>ソウバ</t>
    </rPh>
    <phoneticPr fontId="8"/>
  </si>
  <si>
    <t>4990291018388</t>
    <phoneticPr fontId="8"/>
  </si>
  <si>
    <t>2500000001246</t>
    <phoneticPr fontId="8"/>
  </si>
  <si>
    <t>豚スペアリブ（肩バラ）</t>
    <rPh sb="7" eb="8">
      <t>カタ</t>
    </rPh>
    <phoneticPr fontId="8"/>
  </si>
  <si>
    <t>休止</t>
    <rPh sb="0" eb="2">
      <t>キュウシ</t>
    </rPh>
    <phoneticPr fontId="8"/>
  </si>
  <si>
    <t>国産若鶏スペアリブ</t>
    <rPh sb="0" eb="2">
      <t>コクサン</t>
    </rPh>
    <rPh sb="2" eb="4">
      <t>ワカドリ</t>
    </rPh>
    <phoneticPr fontId="8"/>
  </si>
  <si>
    <t>（原産国箱確認）</t>
    <rPh sb="1" eb="4">
      <t>ゲンサンコク</t>
    </rPh>
    <rPh sb="4" eb="5">
      <t>ハコ</t>
    </rPh>
    <rPh sb="5" eb="7">
      <t>カクニン</t>
    </rPh>
    <phoneticPr fontId="8"/>
  </si>
  <si>
    <t>4580432810164</t>
  </si>
  <si>
    <t>※休止</t>
    <rPh sb="1" eb="3">
      <t>キュウシ</t>
    </rPh>
    <phoneticPr fontId="8"/>
  </si>
  <si>
    <t>スチーム焼鳥つくね串（30ｇ）</t>
    <rPh sb="4" eb="6">
      <t>ヤキトリ</t>
    </rPh>
    <rPh sb="9" eb="10">
      <t>クシ</t>
    </rPh>
    <phoneticPr fontId="8"/>
  </si>
  <si>
    <t>スチーム焼鳥ぼんじり串（30ｇ）</t>
    <rPh sb="4" eb="6">
      <t>ヤキトリ</t>
    </rPh>
    <rPh sb="10" eb="11">
      <t>クシ</t>
    </rPh>
    <phoneticPr fontId="8"/>
  </si>
  <si>
    <t>2500000004537</t>
    <phoneticPr fontId="8"/>
  </si>
  <si>
    <t>冷凍ラム厚切りカルビ</t>
    <rPh sb="0" eb="2">
      <t>レイトウ</t>
    </rPh>
    <rPh sb="4" eb="6">
      <t>アツギ</t>
    </rPh>
    <phoneticPr fontId="8"/>
  </si>
  <si>
    <t>焼肉</t>
    <phoneticPr fontId="8"/>
  </si>
  <si>
    <t>※売価変更</t>
    <rPh sb="1" eb="3">
      <t>バイカ</t>
    </rPh>
    <rPh sb="3" eb="5">
      <t>ヘンコウ</t>
    </rPh>
    <phoneticPr fontId="8"/>
  </si>
  <si>
    <t>2600000181839</t>
    <phoneticPr fontId="8"/>
  </si>
  <si>
    <t>2500000001529</t>
    <phoneticPr fontId="8"/>
  </si>
  <si>
    <t>2600000250849</t>
    <phoneticPr fontId="8"/>
  </si>
  <si>
    <t>2600000229081</t>
    <phoneticPr fontId="8"/>
  </si>
  <si>
    <t>2600000267656</t>
    <phoneticPr fontId="8"/>
  </si>
  <si>
    <t>490ｇ×20</t>
    <phoneticPr fontId="8"/>
  </si>
  <si>
    <t>ブロック（焼豚ネット）</t>
    <rPh sb="5" eb="6">
      <t>ヤキ</t>
    </rPh>
    <rPh sb="6" eb="7">
      <t>ブタ</t>
    </rPh>
    <phoneticPr fontId="8"/>
  </si>
  <si>
    <t>カレー用（角切）</t>
    <rPh sb="3" eb="4">
      <t>ヨウ</t>
    </rPh>
    <rPh sb="5" eb="7">
      <t>カクギ</t>
    </rPh>
    <phoneticPr fontId="8"/>
  </si>
  <si>
    <r>
      <t>2024年8月</t>
    </r>
    <r>
      <rPr>
        <sz val="10"/>
        <rFont val="ＭＳ Ｐゴシック"/>
        <family val="3"/>
        <charset val="128"/>
      </rPr>
      <t>　商品部　</t>
    </r>
    <phoneticPr fontId="8"/>
  </si>
  <si>
    <t>国産豚足（袋詰）</t>
    <rPh sb="0" eb="2">
      <t>コクサン</t>
    </rPh>
    <rPh sb="5" eb="7">
      <t>フクロツ</t>
    </rPh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</si>
</sst>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%"/>
    <numFmt numFmtId="177" formatCode="_(* #,##0_);_(* \(#,##0\);_(* &quot;-&quot;_);_(@_)"/>
    <numFmt numFmtId="178" formatCode="0_ "/>
  </numFmts>
  <fonts count="10" x14ac:knownFonts="1">
    <font>
      <sz val="10"/>
      <name val="Arial"/>
      <charset val="134"/>
    </font>
    <font>
      <sz val="10"/>
      <name val="ＭＳ Ｐゴシック"/>
      <family val="3"/>
      <charset val="128"/>
    </font>
    <font>
      <b/>
      <sz val="14"/>
      <name val="ＭＳ Ｐゴシック"/>
      <family val="3"/>
      <charset val="128"/>
    </font>
    <font>
      <b/>
      <sz val="10"/>
      <color indexed="10"/>
      <name val="ＭＳ Ｐゴシック"/>
      <family val="3"/>
      <charset val="128"/>
    </font>
    <font>
      <b/>
      <sz val="10"/>
      <color rgb="FFFF0000"/>
      <name val="ＭＳ Ｐゴシック"/>
      <family val="3"/>
      <charset val="128"/>
    </font>
    <font>
      <b/>
      <sz val="10"/>
      <name val="ＭＳ Ｐゴシック"/>
      <family val="3"/>
      <charset val="128"/>
    </font>
    <font>
      <sz val="10"/>
      <color indexed="10"/>
      <name val="ＭＳ Ｐゴシック"/>
      <family val="3"/>
      <charset val="128"/>
    </font>
    <font>
      <sz val="10"/>
      <name val="Arial"/>
      <family val="2"/>
    </font>
    <font>
      <sz val="6"/>
      <name val="ＭＳ Ｐゴシック"/>
      <family val="3"/>
      <charset val="128"/>
    </font>
    <font>
      <sz val="10"/>
      <name val="ＭＳ Ｐゴシック"/>
      <family val="3"/>
      <charset val="128"/>
      <scheme val="major"/>
    </font>
  </fonts>
  <fills count="13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3">
    <xf numFmtId="0" fontId="0" fillId="0" borderId="0"/>
    <xf numFmtId="177" fontId="7" fillId="0" borderId="0" applyFont="0" applyFill="0" applyBorder="0" applyAlignment="0" applyProtection="0"/>
    <xf numFmtId="9" fontId="7" fillId="0" borderId="0" applyFont="0" applyFill="0" applyBorder="0" applyAlignment="0" applyProtection="0"/>
  </cellStyleXfs>
  <cellXfs count="296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left"/>
    </xf>
    <xf numFmtId="0" fontId="1" fillId="2" borderId="2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 shrinkToFit="1"/>
    </xf>
    <xf numFmtId="0" fontId="1" fillId="0" borderId="5" xfId="0" applyFont="1" applyBorder="1"/>
    <xf numFmtId="0" fontId="1" fillId="4" borderId="6" xfId="0" applyFont="1" applyFill="1" applyBorder="1" applyAlignment="1">
      <alignment horizontal="center"/>
    </xf>
    <xf numFmtId="177" fontId="1" fillId="4" borderId="6" xfId="1" applyFont="1" applyFill="1" applyBorder="1" applyAlignment="1">
      <alignment horizontal="right"/>
    </xf>
    <xf numFmtId="0" fontId="1" fillId="0" borderId="7" xfId="0" applyFont="1" applyBorder="1"/>
    <xf numFmtId="0" fontId="1" fillId="4" borderId="8" xfId="0" applyFont="1" applyFill="1" applyBorder="1" applyAlignment="1">
      <alignment horizontal="center"/>
    </xf>
    <xf numFmtId="177" fontId="1" fillId="4" borderId="8" xfId="1" applyFont="1" applyFill="1" applyBorder="1" applyAlignment="1">
      <alignment horizontal="right"/>
    </xf>
    <xf numFmtId="0" fontId="1" fillId="3" borderId="5" xfId="0" applyFont="1" applyFill="1" applyBorder="1"/>
    <xf numFmtId="0" fontId="1" fillId="3" borderId="9" xfId="0" applyFont="1" applyFill="1" applyBorder="1" applyAlignment="1">
      <alignment horizontal="center" vertical="center"/>
    </xf>
    <xf numFmtId="0" fontId="1" fillId="3" borderId="7" xfId="0" applyFont="1" applyFill="1" applyBorder="1"/>
    <xf numFmtId="0" fontId="1" fillId="4" borderId="10" xfId="0" applyFont="1" applyFill="1" applyBorder="1" applyAlignment="1">
      <alignment horizontal="center"/>
    </xf>
    <xf numFmtId="177" fontId="1" fillId="4" borderId="10" xfId="1" applyFont="1" applyFill="1" applyBorder="1" applyAlignment="1">
      <alignment horizontal="right"/>
    </xf>
    <xf numFmtId="0" fontId="1" fillId="3" borderId="11" xfId="0" applyFont="1" applyFill="1" applyBorder="1"/>
    <xf numFmtId="0" fontId="1" fillId="3" borderId="12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/>
    </xf>
    <xf numFmtId="177" fontId="1" fillId="4" borderId="13" xfId="1" applyFont="1" applyFill="1" applyBorder="1" applyAlignment="1">
      <alignment horizontal="right"/>
    </xf>
    <xf numFmtId="0" fontId="1" fillId="4" borderId="11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49" fontId="1" fillId="3" borderId="14" xfId="0" applyNumberFormat="1" applyFont="1" applyFill="1" applyBorder="1" applyAlignment="1">
      <alignment horizontal="center" vertical="center"/>
    </xf>
    <xf numFmtId="49" fontId="1" fillId="0" borderId="3" xfId="0" applyNumberFormat="1" applyFont="1" applyBorder="1" applyAlignment="1">
      <alignment horizontal="center" vertical="center"/>
    </xf>
    <xf numFmtId="0" fontId="1" fillId="0" borderId="2" xfId="0" applyFont="1" applyBorder="1"/>
    <xf numFmtId="177" fontId="1" fillId="4" borderId="2" xfId="1" applyFont="1" applyFill="1" applyBorder="1" applyAlignment="1">
      <alignment horizontal="right"/>
    </xf>
    <xf numFmtId="0" fontId="1" fillId="4" borderId="2" xfId="0" applyFont="1" applyFill="1" applyBorder="1" applyAlignment="1">
      <alignment horizontal="center"/>
    </xf>
    <xf numFmtId="49" fontId="1" fillId="4" borderId="3" xfId="0" applyNumberFormat="1" applyFont="1" applyFill="1" applyBorder="1" applyAlignment="1">
      <alignment horizontal="center" vertical="center"/>
    </xf>
    <xf numFmtId="177" fontId="1" fillId="0" borderId="0" xfId="1" applyFont="1" applyAlignment="1">
      <alignment horizontal="right"/>
    </xf>
    <xf numFmtId="0" fontId="1" fillId="0" borderId="3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 shrinkToFit="1"/>
    </xf>
    <xf numFmtId="0" fontId="1" fillId="4" borderId="5" xfId="0" applyFont="1" applyFill="1" applyBorder="1"/>
    <xf numFmtId="0" fontId="1" fillId="4" borderId="11" xfId="0" applyFont="1" applyFill="1" applyBorder="1"/>
    <xf numFmtId="0" fontId="1" fillId="4" borderId="7" xfId="0" applyFont="1" applyFill="1" applyBorder="1"/>
    <xf numFmtId="0" fontId="1" fillId="0" borderId="11" xfId="0" applyFont="1" applyBorder="1"/>
    <xf numFmtId="49" fontId="1" fillId="3" borderId="2" xfId="0" applyNumberFormat="1" applyFont="1" applyFill="1" applyBorder="1" applyAlignment="1">
      <alignment horizontal="center" vertical="center"/>
    </xf>
    <xf numFmtId="0" fontId="1" fillId="3" borderId="2" xfId="0" applyFont="1" applyFill="1" applyBorder="1"/>
    <xf numFmtId="0" fontId="1" fillId="4" borderId="5" xfId="0" applyFont="1" applyFill="1" applyBorder="1" applyAlignment="1">
      <alignment horizontal="center"/>
    </xf>
    <xf numFmtId="177" fontId="1" fillId="4" borderId="17" xfId="1" applyFont="1" applyFill="1" applyBorder="1" applyAlignment="1">
      <alignment horizontal="right"/>
    </xf>
    <xf numFmtId="49" fontId="1" fillId="4" borderId="2" xfId="0" applyNumberFormat="1" applyFont="1" applyFill="1" applyBorder="1" applyAlignment="1">
      <alignment horizontal="center" vertical="center"/>
    </xf>
    <xf numFmtId="0" fontId="1" fillId="3" borderId="0" xfId="0" applyFont="1" applyFill="1"/>
    <xf numFmtId="0" fontId="1" fillId="2" borderId="2" xfId="0" applyFont="1" applyFill="1" applyBorder="1" applyAlignment="1">
      <alignment horizontal="center" shrinkToFit="1"/>
    </xf>
    <xf numFmtId="176" fontId="1" fillId="4" borderId="6" xfId="2" applyNumberFormat="1" applyFont="1" applyFill="1" applyBorder="1"/>
    <xf numFmtId="176" fontId="1" fillId="4" borderId="8" xfId="2" applyNumberFormat="1" applyFont="1" applyFill="1" applyBorder="1"/>
    <xf numFmtId="176" fontId="1" fillId="4" borderId="10" xfId="2" applyNumberFormat="1" applyFont="1" applyFill="1" applyBorder="1"/>
    <xf numFmtId="176" fontId="1" fillId="4" borderId="13" xfId="2" applyNumberFormat="1" applyFont="1" applyFill="1" applyBorder="1"/>
    <xf numFmtId="176" fontId="1" fillId="4" borderId="11" xfId="2" applyNumberFormat="1" applyFont="1" applyFill="1" applyBorder="1"/>
    <xf numFmtId="176" fontId="1" fillId="4" borderId="2" xfId="2" applyNumberFormat="1" applyFont="1" applyFill="1" applyBorder="1"/>
    <xf numFmtId="0" fontId="1" fillId="4" borderId="0" xfId="0" applyFont="1" applyFill="1"/>
    <xf numFmtId="176" fontId="1" fillId="0" borderId="0" xfId="2" applyNumberFormat="1" applyFont="1"/>
    <xf numFmtId="0" fontId="1" fillId="0" borderId="2" xfId="0" applyFont="1" applyBorder="1" applyAlignment="1">
      <alignment horizontal="center" shrinkToFit="1"/>
    </xf>
    <xf numFmtId="0" fontId="1" fillId="6" borderId="0" xfId="0" applyFont="1" applyFill="1"/>
    <xf numFmtId="176" fontId="1" fillId="4" borderId="17" xfId="2" applyNumberFormat="1" applyFont="1" applyFill="1" applyBorder="1"/>
    <xf numFmtId="0" fontId="1" fillId="4" borderId="2" xfId="0" applyFont="1" applyFill="1" applyBorder="1" applyAlignment="1">
      <alignment horizontal="left"/>
    </xf>
    <xf numFmtId="49" fontId="1" fillId="4" borderId="2" xfId="0" applyNumberFormat="1" applyFont="1" applyFill="1" applyBorder="1" applyAlignment="1">
      <alignment horizontal="center" vertical="center" shrinkToFit="1"/>
    </xf>
    <xf numFmtId="49" fontId="1" fillId="3" borderId="9" xfId="0" applyNumberFormat="1" applyFont="1" applyFill="1" applyBorder="1" applyAlignment="1">
      <alignment horizontal="center" vertical="center"/>
    </xf>
    <xf numFmtId="49" fontId="1" fillId="3" borderId="2" xfId="0" applyNumberFormat="1" applyFont="1" applyFill="1" applyBorder="1" applyAlignment="1">
      <alignment horizontal="center" vertical="center" shrinkToFit="1"/>
    </xf>
    <xf numFmtId="49" fontId="1" fillId="3" borderId="11" xfId="0" applyNumberFormat="1" applyFont="1" applyFill="1" applyBorder="1" applyAlignment="1">
      <alignment horizontal="center" vertical="center"/>
    </xf>
    <xf numFmtId="49" fontId="1" fillId="3" borderId="7" xfId="0" applyNumberFormat="1" applyFont="1" applyFill="1" applyBorder="1" applyAlignment="1">
      <alignment vertical="center"/>
    </xf>
    <xf numFmtId="49" fontId="1" fillId="0" borderId="11" xfId="0" applyNumberFormat="1" applyFont="1" applyBorder="1" applyAlignment="1">
      <alignment horizontal="center" vertical="center"/>
    </xf>
    <xf numFmtId="49" fontId="1" fillId="0" borderId="7" xfId="0" applyNumberFormat="1" applyFont="1" applyBorder="1" applyAlignment="1">
      <alignment vertical="center"/>
    </xf>
    <xf numFmtId="49" fontId="1" fillId="0" borderId="0" xfId="0" applyNumberFormat="1" applyFont="1" applyAlignment="1">
      <alignment vertical="center"/>
    </xf>
    <xf numFmtId="177" fontId="1" fillId="3" borderId="0" xfId="1" applyFont="1" applyFill="1" applyAlignment="1">
      <alignment horizontal="right"/>
    </xf>
    <xf numFmtId="0" fontId="5" fillId="2" borderId="2" xfId="0" applyFont="1" applyFill="1" applyBorder="1" applyAlignment="1">
      <alignment horizontal="center"/>
    </xf>
    <xf numFmtId="49" fontId="1" fillId="0" borderId="2" xfId="0" applyNumberFormat="1" applyFont="1" applyBorder="1" applyAlignment="1">
      <alignment horizontal="center"/>
    </xf>
    <xf numFmtId="177" fontId="1" fillId="3" borderId="2" xfId="1" applyFont="1" applyFill="1" applyBorder="1" applyAlignment="1">
      <alignment horizontal="left"/>
    </xf>
    <xf numFmtId="177" fontId="1" fillId="3" borderId="2" xfId="1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177" fontId="1" fillId="3" borderId="0" xfId="1" applyFont="1" applyFill="1" applyAlignment="1">
      <alignment horizontal="left"/>
    </xf>
    <xf numFmtId="177" fontId="3" fillId="0" borderId="0" xfId="1" applyFont="1" applyAlignment="1">
      <alignment horizontal="left"/>
    </xf>
    <xf numFmtId="0" fontId="1" fillId="0" borderId="6" xfId="0" applyFont="1" applyBorder="1" applyAlignment="1">
      <alignment horizontal="center"/>
    </xf>
    <xf numFmtId="177" fontId="1" fillId="3" borderId="13" xfId="1" applyFont="1" applyFill="1" applyBorder="1" applyAlignment="1">
      <alignment horizontal="right"/>
    </xf>
    <xf numFmtId="49" fontId="1" fillId="0" borderId="12" xfId="0" applyNumberFormat="1" applyFont="1" applyBorder="1" applyAlignment="1">
      <alignment horizontal="center"/>
    </xf>
    <xf numFmtId="177" fontId="1" fillId="0" borderId="6" xfId="1" applyFont="1" applyBorder="1" applyAlignment="1">
      <alignment horizontal="right"/>
    </xf>
    <xf numFmtId="0" fontId="1" fillId="0" borderId="13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177" fontId="1" fillId="0" borderId="8" xfId="1" applyFont="1" applyBorder="1" applyAlignment="1">
      <alignment horizontal="right"/>
    </xf>
    <xf numFmtId="49" fontId="1" fillId="0" borderId="14" xfId="0" applyNumberFormat="1" applyFont="1" applyBorder="1" applyAlignment="1">
      <alignment horizontal="center"/>
    </xf>
    <xf numFmtId="177" fontId="1" fillId="0" borderId="2" xfId="1" applyFont="1" applyBorder="1" applyAlignment="1">
      <alignment horizontal="right"/>
    </xf>
    <xf numFmtId="49" fontId="1" fillId="0" borderId="5" xfId="0" applyNumberFormat="1" applyFont="1" applyBorder="1" applyAlignment="1">
      <alignment horizontal="center"/>
    </xf>
    <xf numFmtId="0" fontId="1" fillId="0" borderId="15" xfId="0" applyFont="1" applyBorder="1"/>
    <xf numFmtId="0" fontId="1" fillId="0" borderId="17" xfId="0" applyFont="1" applyBorder="1" applyAlignment="1">
      <alignment horizontal="center"/>
    </xf>
    <xf numFmtId="177" fontId="1" fillId="0" borderId="17" xfId="1" applyFont="1" applyBorder="1" applyAlignment="1">
      <alignment horizontal="right"/>
    </xf>
    <xf numFmtId="49" fontId="1" fillId="0" borderId="11" xfId="0" applyNumberFormat="1" applyFont="1" applyBorder="1" applyAlignment="1">
      <alignment horizontal="center"/>
    </xf>
    <xf numFmtId="49" fontId="1" fillId="0" borderId="7" xfId="0" applyNumberFormat="1" applyFont="1" applyBorder="1" applyAlignment="1">
      <alignment horizontal="center"/>
    </xf>
    <xf numFmtId="0" fontId="1" fillId="0" borderId="18" xfId="0" applyFont="1" applyBorder="1"/>
    <xf numFmtId="0" fontId="1" fillId="0" borderId="10" xfId="0" applyFont="1" applyBorder="1" applyAlignment="1">
      <alignment horizontal="center"/>
    </xf>
    <xf numFmtId="177" fontId="1" fillId="0" borderId="10" xfId="1" applyFont="1" applyBorder="1" applyAlignment="1">
      <alignment horizontal="right"/>
    </xf>
    <xf numFmtId="176" fontId="1" fillId="4" borderId="2" xfId="2" applyNumberFormat="1" applyFont="1" applyFill="1" applyBorder="1" applyAlignment="1">
      <alignment horizontal="right"/>
    </xf>
    <xf numFmtId="176" fontId="1" fillId="3" borderId="0" xfId="2" applyNumberFormat="1" applyFont="1" applyFill="1"/>
    <xf numFmtId="176" fontId="1" fillId="0" borderId="2" xfId="2" applyNumberFormat="1" applyFont="1" applyBorder="1"/>
    <xf numFmtId="176" fontId="1" fillId="0" borderId="6" xfId="2" applyNumberFormat="1" applyFont="1" applyBorder="1"/>
    <xf numFmtId="176" fontId="1" fillId="0" borderId="13" xfId="2" applyNumberFormat="1" applyFont="1" applyBorder="1"/>
    <xf numFmtId="176" fontId="1" fillId="0" borderId="8" xfId="2" applyNumberFormat="1" applyFont="1" applyBorder="1"/>
    <xf numFmtId="176" fontId="1" fillId="0" borderId="17" xfId="2" applyNumberFormat="1" applyFont="1" applyBorder="1"/>
    <xf numFmtId="176" fontId="1" fillId="0" borderId="10" xfId="2" applyNumberFormat="1" applyFont="1" applyBorder="1"/>
    <xf numFmtId="0" fontId="1" fillId="0" borderId="16" xfId="0" applyFont="1" applyBorder="1"/>
    <xf numFmtId="0" fontId="3" fillId="0" borderId="0" xfId="0" applyFont="1" applyAlignment="1">
      <alignment horizontal="left"/>
    </xf>
    <xf numFmtId="0" fontId="1" fillId="4" borderId="6" xfId="0" applyFont="1" applyFill="1" applyBorder="1" applyAlignment="1">
      <alignment horizontal="right"/>
    </xf>
    <xf numFmtId="0" fontId="1" fillId="4" borderId="13" xfId="0" applyFont="1" applyFill="1" applyBorder="1" applyAlignment="1">
      <alignment horizontal="right"/>
    </xf>
    <xf numFmtId="0" fontId="1" fillId="4" borderId="7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right"/>
    </xf>
    <xf numFmtId="0" fontId="1" fillId="0" borderId="6" xfId="0" applyFont="1" applyBorder="1" applyAlignment="1">
      <alignment horizontal="right"/>
    </xf>
    <xf numFmtId="177" fontId="1" fillId="3" borderId="6" xfId="1" applyFont="1" applyFill="1" applyBorder="1" applyAlignment="1">
      <alignment horizontal="right"/>
    </xf>
    <xf numFmtId="0" fontId="1" fillId="3" borderId="13" xfId="0" applyFont="1" applyFill="1" applyBorder="1" applyAlignment="1">
      <alignment horizontal="center"/>
    </xf>
    <xf numFmtId="0" fontId="1" fillId="4" borderId="1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right"/>
    </xf>
    <xf numFmtId="0" fontId="3" fillId="0" borderId="0" xfId="0" applyFont="1"/>
    <xf numFmtId="178" fontId="1" fillId="4" borderId="11" xfId="0" applyNumberFormat="1" applyFont="1" applyFill="1" applyBorder="1" applyAlignment="1">
      <alignment horizontal="center"/>
    </xf>
    <xf numFmtId="0" fontId="1" fillId="0" borderId="10" xfId="0" applyFont="1" applyBorder="1" applyAlignment="1">
      <alignment horizontal="right"/>
    </xf>
    <xf numFmtId="177" fontId="1" fillId="3" borderId="10" xfId="1" applyFont="1" applyFill="1" applyBorder="1" applyAlignment="1">
      <alignment horizontal="right"/>
    </xf>
    <xf numFmtId="0" fontId="1" fillId="0" borderId="6" xfId="0" applyFont="1" applyBorder="1"/>
    <xf numFmtId="0" fontId="1" fillId="3" borderId="6" xfId="0" applyFont="1" applyFill="1" applyBorder="1" applyAlignment="1">
      <alignment horizontal="center"/>
    </xf>
    <xf numFmtId="0" fontId="1" fillId="0" borderId="13" xfId="0" applyFont="1" applyBorder="1"/>
    <xf numFmtId="0" fontId="1" fillId="0" borderId="10" xfId="0" applyFont="1" applyBorder="1"/>
    <xf numFmtId="0" fontId="1" fillId="3" borderId="10" xfId="0" applyFont="1" applyFill="1" applyBorder="1" applyAlignment="1">
      <alignment horizontal="center"/>
    </xf>
    <xf numFmtId="0" fontId="1" fillId="3" borderId="0" xfId="0" applyFont="1" applyFill="1" applyAlignment="1">
      <alignment horizontal="right"/>
    </xf>
    <xf numFmtId="0" fontId="1" fillId="0" borderId="7" xfId="0" applyFont="1" applyBorder="1" applyAlignment="1">
      <alignment horizontal="center"/>
    </xf>
    <xf numFmtId="177" fontId="1" fillId="3" borderId="8" xfId="1" applyFont="1" applyFill="1" applyBorder="1" applyAlignment="1">
      <alignment horizontal="right"/>
    </xf>
    <xf numFmtId="0" fontId="1" fillId="0" borderId="8" xfId="0" applyFont="1" applyBorder="1" applyAlignment="1">
      <alignment horizontal="right"/>
    </xf>
    <xf numFmtId="176" fontId="1" fillId="3" borderId="13" xfId="2" applyNumberFormat="1" applyFont="1" applyFill="1" applyBorder="1"/>
    <xf numFmtId="0" fontId="4" fillId="0" borderId="0" xfId="0" applyFont="1"/>
    <xf numFmtId="0" fontId="5" fillId="3" borderId="0" xfId="0" applyFont="1" applyFill="1" applyAlignment="1">
      <alignment horizontal="right"/>
    </xf>
    <xf numFmtId="176" fontId="1" fillId="3" borderId="6" xfId="2" applyNumberFormat="1" applyFont="1" applyFill="1" applyBorder="1"/>
    <xf numFmtId="176" fontId="1" fillId="3" borderId="10" xfId="2" applyNumberFormat="1" applyFont="1" applyFill="1" applyBorder="1"/>
    <xf numFmtId="0" fontId="1" fillId="0" borderId="11" xfId="0" applyFont="1" applyBorder="1" applyAlignment="1">
      <alignment horizontal="center"/>
    </xf>
    <xf numFmtId="0" fontId="1" fillId="0" borderId="17" xfId="0" applyFont="1" applyBorder="1" applyAlignment="1">
      <alignment horizontal="right"/>
    </xf>
    <xf numFmtId="0" fontId="1" fillId="0" borderId="7" xfId="0" applyFont="1" applyBorder="1" applyAlignment="1">
      <alignment horizontal="right"/>
    </xf>
    <xf numFmtId="178" fontId="1" fillId="4" borderId="5" xfId="0" applyNumberFormat="1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178" fontId="1" fillId="4" borderId="2" xfId="0" applyNumberFormat="1" applyFont="1" applyFill="1" applyBorder="1" applyAlignment="1">
      <alignment horizontal="center"/>
    </xf>
    <xf numFmtId="0" fontId="1" fillId="4" borderId="2" xfId="0" applyFont="1" applyFill="1" applyBorder="1"/>
    <xf numFmtId="0" fontId="1" fillId="4" borderId="7" xfId="0" applyFont="1" applyFill="1" applyBorder="1" applyAlignment="1">
      <alignment horizontal="right"/>
    </xf>
    <xf numFmtId="177" fontId="1" fillId="4" borderId="2" xfId="1" applyFont="1" applyFill="1" applyBorder="1" applyAlignment="1">
      <alignment horizontal="center"/>
    </xf>
    <xf numFmtId="177" fontId="1" fillId="4" borderId="7" xfId="1" applyFont="1" applyFill="1" applyBorder="1" applyAlignment="1">
      <alignment horizontal="right"/>
    </xf>
    <xf numFmtId="0" fontId="1" fillId="4" borderId="2" xfId="0" applyFont="1" applyFill="1" applyBorder="1" applyAlignment="1">
      <alignment horizontal="right"/>
    </xf>
    <xf numFmtId="0" fontId="1" fillId="3" borderId="2" xfId="0" applyFont="1" applyFill="1" applyBorder="1" applyAlignment="1">
      <alignment horizontal="center"/>
    </xf>
    <xf numFmtId="49" fontId="1" fillId="4" borderId="2" xfId="0" applyNumberFormat="1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 shrinkToFit="1"/>
    </xf>
    <xf numFmtId="0" fontId="1" fillId="7" borderId="19" xfId="0" applyFont="1" applyFill="1" applyBorder="1"/>
    <xf numFmtId="0" fontId="1" fillId="8" borderId="19" xfId="0" applyFont="1" applyFill="1" applyBorder="1" applyAlignment="1">
      <alignment horizontal="center"/>
    </xf>
    <xf numFmtId="177" fontId="1" fillId="3" borderId="17" xfId="1" applyFont="1" applyFill="1" applyBorder="1" applyAlignment="1">
      <alignment horizontal="right"/>
    </xf>
    <xf numFmtId="176" fontId="1" fillId="3" borderId="2" xfId="2" applyNumberFormat="1" applyFont="1" applyFill="1" applyBorder="1"/>
    <xf numFmtId="0" fontId="1" fillId="9" borderId="19" xfId="0" applyFont="1" applyFill="1" applyBorder="1"/>
    <xf numFmtId="56" fontId="1" fillId="4" borderId="0" xfId="0" applyNumberFormat="1" applyFont="1" applyFill="1" applyAlignment="1">
      <alignment horizontal="left"/>
    </xf>
    <xf numFmtId="0" fontId="1" fillId="4" borderId="0" xfId="0" applyFont="1" applyFill="1" applyAlignment="1">
      <alignment shrinkToFit="1"/>
    </xf>
    <xf numFmtId="178" fontId="1" fillId="0" borderId="2" xfId="0" applyNumberFormat="1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9" fillId="0" borderId="2" xfId="0" applyFont="1" applyBorder="1" applyAlignment="1">
      <alignment vertical="center"/>
    </xf>
    <xf numFmtId="177" fontId="1" fillId="4" borderId="0" xfId="1" applyFont="1" applyFill="1" applyBorder="1" applyAlignment="1">
      <alignment horizontal="right"/>
    </xf>
    <xf numFmtId="0" fontId="1" fillId="4" borderId="0" xfId="0" applyFont="1" applyFill="1" applyAlignment="1">
      <alignment horizontal="right"/>
    </xf>
    <xf numFmtId="178" fontId="1" fillId="0" borderId="5" xfId="0" applyNumberFormat="1" applyFont="1" applyBorder="1" applyAlignment="1">
      <alignment horizontal="center"/>
    </xf>
    <xf numFmtId="178" fontId="1" fillId="0" borderId="7" xfId="0" applyNumberFormat="1" applyFont="1" applyBorder="1" applyAlignment="1">
      <alignment horizontal="center"/>
    </xf>
    <xf numFmtId="178" fontId="1" fillId="0" borderId="11" xfId="0" applyNumberFormat="1" applyFont="1" applyBorder="1" applyAlignment="1">
      <alignment horizontal="center"/>
    </xf>
    <xf numFmtId="0" fontId="1" fillId="3" borderId="2" xfId="0" applyFont="1" applyFill="1" applyBorder="1" applyAlignment="1">
      <alignment vertical="center"/>
    </xf>
    <xf numFmtId="0" fontId="1" fillId="3" borderId="0" xfId="0" applyFont="1" applyFill="1" applyAlignment="1">
      <alignment horizontal="center" vertical="center"/>
    </xf>
    <xf numFmtId="177" fontId="1" fillId="3" borderId="2" xfId="1" applyFont="1" applyFill="1" applyBorder="1" applyAlignment="1">
      <alignment horizontal="right" vertical="center"/>
    </xf>
    <xf numFmtId="0" fontId="1" fillId="3" borderId="2" xfId="0" applyFont="1" applyFill="1" applyBorder="1" applyAlignment="1">
      <alignment horizontal="center" vertical="center"/>
    </xf>
    <xf numFmtId="176" fontId="1" fillId="3" borderId="2" xfId="2" applyNumberFormat="1" applyFont="1" applyFill="1" applyBorder="1" applyAlignment="1">
      <alignment vertical="center"/>
    </xf>
    <xf numFmtId="0" fontId="1" fillId="0" borderId="0" xfId="0" applyFont="1" applyAlignment="1">
      <alignment horizontal="center" vertical="center"/>
    </xf>
    <xf numFmtId="176" fontId="1" fillId="3" borderId="2" xfId="2" applyNumberFormat="1" applyFont="1" applyFill="1" applyBorder="1" applyAlignment="1"/>
    <xf numFmtId="0" fontId="1" fillId="4" borderId="2" xfId="0" applyFont="1" applyFill="1" applyBorder="1" applyAlignment="1">
      <alignment vertical="center"/>
    </xf>
    <xf numFmtId="176" fontId="1" fillId="4" borderId="7" xfId="2" applyNumberFormat="1" applyFont="1" applyFill="1" applyBorder="1" applyAlignment="1"/>
    <xf numFmtId="176" fontId="1" fillId="3" borderId="7" xfId="2" applyNumberFormat="1" applyFont="1" applyFill="1" applyBorder="1" applyAlignment="1"/>
    <xf numFmtId="0" fontId="0" fillId="0" borderId="2" xfId="0" applyBorder="1"/>
    <xf numFmtId="0" fontId="0" fillId="4" borderId="2" xfId="0" applyFill="1" applyBorder="1"/>
    <xf numFmtId="178" fontId="1" fillId="4" borderId="2" xfId="0" applyNumberFormat="1" applyFont="1" applyFill="1" applyBorder="1" applyAlignment="1">
      <alignment vertical="center"/>
    </xf>
    <xf numFmtId="56" fontId="1" fillId="4" borderId="0" xfId="0" applyNumberFormat="1" applyFont="1" applyFill="1" applyAlignment="1">
      <alignment shrinkToFit="1"/>
    </xf>
    <xf numFmtId="177" fontId="1" fillId="4" borderId="7" xfId="1" applyFont="1" applyFill="1" applyBorder="1" applyAlignment="1">
      <alignment horizontal="center"/>
    </xf>
    <xf numFmtId="176" fontId="1" fillId="4" borderId="0" xfId="2" applyNumberFormat="1" applyFont="1" applyFill="1" applyBorder="1"/>
    <xf numFmtId="176" fontId="1" fillId="4" borderId="6" xfId="2" applyNumberFormat="1" applyFont="1" applyFill="1" applyBorder="1" applyAlignment="1"/>
    <xf numFmtId="49" fontId="1" fillId="10" borderId="2" xfId="0" applyNumberFormat="1" applyFont="1" applyFill="1" applyBorder="1" applyAlignment="1">
      <alignment horizontal="center"/>
    </xf>
    <xf numFmtId="0" fontId="1" fillId="10" borderId="2" xfId="0" applyFont="1" applyFill="1" applyBorder="1"/>
    <xf numFmtId="0" fontId="1" fillId="10" borderId="0" xfId="0" applyFont="1" applyFill="1" applyAlignment="1">
      <alignment horizontal="center"/>
    </xf>
    <xf numFmtId="0" fontId="1" fillId="10" borderId="2" xfId="0" applyFont="1" applyFill="1" applyBorder="1" applyAlignment="1">
      <alignment horizontal="right"/>
    </xf>
    <xf numFmtId="0" fontId="1" fillId="10" borderId="2" xfId="0" applyFont="1" applyFill="1" applyBorder="1" applyAlignment="1">
      <alignment horizontal="center"/>
    </xf>
    <xf numFmtId="177" fontId="1" fillId="10" borderId="2" xfId="1" applyFont="1" applyFill="1" applyBorder="1" applyAlignment="1">
      <alignment horizontal="center"/>
    </xf>
    <xf numFmtId="177" fontId="1" fillId="10" borderId="2" xfId="1" applyFont="1" applyFill="1" applyBorder="1" applyAlignment="1">
      <alignment horizontal="right"/>
    </xf>
    <xf numFmtId="176" fontId="1" fillId="10" borderId="2" xfId="2" applyNumberFormat="1" applyFont="1" applyFill="1" applyBorder="1" applyAlignment="1"/>
    <xf numFmtId="0" fontId="4" fillId="10" borderId="0" xfId="0" applyFont="1" applyFill="1"/>
    <xf numFmtId="49" fontId="1" fillId="3" borderId="5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right"/>
    </xf>
    <xf numFmtId="49" fontId="1" fillId="0" borderId="5" xfId="0" applyNumberFormat="1" applyFont="1" applyBorder="1" applyAlignment="1">
      <alignment horizontal="center" vertical="center"/>
    </xf>
    <xf numFmtId="176" fontId="1" fillId="4" borderId="2" xfId="2" applyNumberFormat="1" applyFont="1" applyFill="1" applyBorder="1" applyAlignment="1"/>
    <xf numFmtId="178" fontId="9" fillId="0" borderId="2" xfId="0" applyNumberFormat="1" applyFont="1" applyBorder="1" applyAlignment="1">
      <alignment horizontal="center" vertical="center"/>
    </xf>
    <xf numFmtId="178" fontId="9" fillId="11" borderId="0" xfId="0" applyNumberFormat="1" applyFont="1" applyFill="1" applyAlignment="1">
      <alignment horizontal="center" vertical="center"/>
    </xf>
    <xf numFmtId="0" fontId="1" fillId="11" borderId="5" xfId="0" applyFont="1" applyFill="1" applyBorder="1"/>
    <xf numFmtId="0" fontId="1" fillId="11" borderId="0" xfId="0" applyFont="1" applyFill="1" applyAlignment="1">
      <alignment horizontal="center"/>
    </xf>
    <xf numFmtId="0" fontId="1" fillId="11" borderId="2" xfId="0" applyFont="1" applyFill="1" applyBorder="1" applyAlignment="1">
      <alignment horizontal="right"/>
    </xf>
    <xf numFmtId="0" fontId="1" fillId="11" borderId="2" xfId="0" applyFont="1" applyFill="1" applyBorder="1" applyAlignment="1">
      <alignment horizontal="center"/>
    </xf>
    <xf numFmtId="177" fontId="1" fillId="11" borderId="2" xfId="1" applyFont="1" applyFill="1" applyBorder="1" applyAlignment="1">
      <alignment horizontal="center"/>
    </xf>
    <xf numFmtId="177" fontId="1" fillId="11" borderId="2" xfId="1" applyFont="1" applyFill="1" applyBorder="1" applyAlignment="1">
      <alignment horizontal="right"/>
    </xf>
    <xf numFmtId="176" fontId="1" fillId="11" borderId="2" xfId="2" applyNumberFormat="1" applyFont="1" applyFill="1" applyBorder="1" applyAlignment="1"/>
    <xf numFmtId="177" fontId="1" fillId="4" borderId="6" xfId="1" applyFont="1" applyFill="1" applyBorder="1" applyAlignment="1">
      <alignment horizontal="center"/>
    </xf>
    <xf numFmtId="177" fontId="1" fillId="4" borderId="10" xfId="1" applyFont="1" applyFill="1" applyBorder="1" applyAlignment="1">
      <alignment horizontal="center"/>
    </xf>
    <xf numFmtId="0" fontId="9" fillId="4" borderId="2" xfId="0" applyFont="1" applyFill="1" applyBorder="1" applyAlignment="1">
      <alignment vertical="center"/>
    </xf>
    <xf numFmtId="0" fontId="1" fillId="4" borderId="11" xfId="0" applyFont="1" applyFill="1" applyBorder="1" applyAlignment="1">
      <alignment horizontal="left"/>
    </xf>
    <xf numFmtId="0" fontId="1" fillId="4" borderId="6" xfId="0" applyFont="1" applyFill="1" applyBorder="1" applyAlignment="1">
      <alignment horizontal="left"/>
    </xf>
    <xf numFmtId="0" fontId="1" fillId="4" borderId="8" xfId="0" applyFont="1" applyFill="1" applyBorder="1" applyAlignment="1">
      <alignment horizontal="left"/>
    </xf>
    <xf numFmtId="0" fontId="1" fillId="4" borderId="10" xfId="0" applyFont="1" applyFill="1" applyBorder="1" applyAlignment="1">
      <alignment horizontal="left"/>
    </xf>
    <xf numFmtId="0" fontId="1" fillId="4" borderId="13" xfId="0" applyFont="1" applyFill="1" applyBorder="1" applyAlignment="1">
      <alignment horizontal="left"/>
    </xf>
    <xf numFmtId="0" fontId="1" fillId="4" borderId="17" xfId="0" applyFont="1" applyFill="1" applyBorder="1" applyAlignment="1">
      <alignment horizontal="left"/>
    </xf>
    <xf numFmtId="0" fontId="1" fillId="3" borderId="13" xfId="0" applyFont="1" applyFill="1" applyBorder="1" applyAlignment="1">
      <alignment horizontal="left"/>
    </xf>
    <xf numFmtId="0" fontId="1" fillId="0" borderId="10" xfId="0" applyFont="1" applyBorder="1" applyAlignment="1">
      <alignment horizontal="left"/>
    </xf>
    <xf numFmtId="0" fontId="1" fillId="3" borderId="6" xfId="0" applyFont="1" applyFill="1" applyBorder="1" applyAlignment="1">
      <alignment horizontal="left"/>
    </xf>
    <xf numFmtId="0" fontId="1" fillId="3" borderId="10" xfId="0" applyFont="1" applyFill="1" applyBorder="1" applyAlignment="1">
      <alignment horizontal="left"/>
    </xf>
    <xf numFmtId="0" fontId="1" fillId="0" borderId="6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1" fillId="0" borderId="17" xfId="0" applyFont="1" applyBorder="1" applyAlignment="1">
      <alignment horizontal="left"/>
    </xf>
    <xf numFmtId="0" fontId="1" fillId="4" borderId="7" xfId="0" applyFont="1" applyFill="1" applyBorder="1" applyAlignment="1">
      <alignment horizontal="left"/>
    </xf>
    <xf numFmtId="0" fontId="1" fillId="3" borderId="2" xfId="0" applyFont="1" applyFill="1" applyBorder="1" applyAlignment="1">
      <alignment horizontal="left"/>
    </xf>
    <xf numFmtId="0" fontId="1" fillId="10" borderId="2" xfId="0" applyFont="1" applyFill="1" applyBorder="1" applyAlignment="1">
      <alignment horizontal="left"/>
    </xf>
    <xf numFmtId="0" fontId="1" fillId="11" borderId="2" xfId="0" applyFont="1" applyFill="1" applyBorder="1" applyAlignment="1">
      <alignment horizontal="left"/>
    </xf>
    <xf numFmtId="0" fontId="1" fillId="3" borderId="2" xfId="0" applyFont="1" applyFill="1" applyBorder="1" applyAlignment="1">
      <alignment horizontal="left" vertical="center"/>
    </xf>
    <xf numFmtId="177" fontId="1" fillId="10" borderId="6" xfId="1" applyFont="1" applyFill="1" applyBorder="1" applyAlignment="1">
      <alignment horizontal="center"/>
    </xf>
    <xf numFmtId="49" fontId="1" fillId="4" borderId="14" xfId="0" applyNumberFormat="1" applyFont="1" applyFill="1" applyBorder="1" applyAlignment="1">
      <alignment horizontal="center"/>
    </xf>
    <xf numFmtId="49" fontId="1" fillId="4" borderId="12" xfId="0" applyNumberFormat="1" applyFont="1" applyFill="1" applyBorder="1" applyAlignment="1">
      <alignment horizontal="center"/>
    </xf>
    <xf numFmtId="49" fontId="1" fillId="4" borderId="9" xfId="0" applyNumberFormat="1" applyFont="1" applyFill="1" applyBorder="1" applyAlignment="1">
      <alignment horizontal="center"/>
    </xf>
    <xf numFmtId="0" fontId="1" fillId="4" borderId="11" xfId="0" applyFont="1" applyFill="1" applyBorder="1" applyAlignment="1">
      <alignment horizontal="right"/>
    </xf>
    <xf numFmtId="178" fontId="1" fillId="12" borderId="5" xfId="0" applyNumberFormat="1" applyFont="1" applyFill="1" applyBorder="1" applyAlignment="1">
      <alignment horizontal="center"/>
    </xf>
    <xf numFmtId="0" fontId="1" fillId="12" borderId="5" xfId="0" applyFont="1" applyFill="1" applyBorder="1"/>
    <xf numFmtId="0" fontId="1" fillId="12" borderId="0" xfId="0" applyFont="1" applyFill="1" applyAlignment="1">
      <alignment horizontal="center"/>
    </xf>
    <xf numFmtId="177" fontId="1" fillId="12" borderId="6" xfId="1" applyFont="1" applyFill="1" applyBorder="1" applyAlignment="1">
      <alignment horizontal="right"/>
    </xf>
    <xf numFmtId="0" fontId="1" fillId="12" borderId="6" xfId="0" applyFont="1" applyFill="1" applyBorder="1" applyAlignment="1">
      <alignment horizontal="left"/>
    </xf>
    <xf numFmtId="0" fontId="1" fillId="12" borderId="6" xfId="0" applyFont="1" applyFill="1" applyBorder="1" applyAlignment="1">
      <alignment horizontal="center"/>
    </xf>
    <xf numFmtId="176" fontId="1" fillId="12" borderId="6" xfId="2" applyNumberFormat="1" applyFont="1" applyFill="1" applyBorder="1"/>
    <xf numFmtId="0" fontId="4" fillId="12" borderId="0" xfId="0" applyFont="1" applyFill="1"/>
    <xf numFmtId="0" fontId="1" fillId="12" borderId="7" xfId="0" applyFont="1" applyFill="1" applyBorder="1" applyAlignment="1">
      <alignment horizontal="center"/>
    </xf>
    <xf numFmtId="0" fontId="1" fillId="12" borderId="7" xfId="0" applyFont="1" applyFill="1" applyBorder="1"/>
    <xf numFmtId="177" fontId="1" fillId="12" borderId="10" xfId="1" applyFont="1" applyFill="1" applyBorder="1" applyAlignment="1">
      <alignment horizontal="right"/>
    </xf>
    <xf numFmtId="0" fontId="1" fillId="12" borderId="10" xfId="0" applyFont="1" applyFill="1" applyBorder="1" applyAlignment="1">
      <alignment horizontal="left"/>
    </xf>
    <xf numFmtId="0" fontId="1" fillId="12" borderId="10" xfId="0" applyFont="1" applyFill="1" applyBorder="1" applyAlignment="1">
      <alignment horizontal="center"/>
    </xf>
    <xf numFmtId="176" fontId="1" fillId="12" borderId="10" xfId="2" applyNumberFormat="1" applyFont="1" applyFill="1" applyBorder="1"/>
    <xf numFmtId="0" fontId="1" fillId="12" borderId="11" xfId="0" applyFont="1" applyFill="1" applyBorder="1" applyAlignment="1">
      <alignment horizontal="center"/>
    </xf>
    <xf numFmtId="0" fontId="1" fillId="12" borderId="11" xfId="0" applyFont="1" applyFill="1" applyBorder="1"/>
    <xf numFmtId="177" fontId="1" fillId="12" borderId="13" xfId="1" applyFont="1" applyFill="1" applyBorder="1" applyAlignment="1">
      <alignment horizontal="right"/>
    </xf>
    <xf numFmtId="0" fontId="1" fillId="12" borderId="13" xfId="0" applyFont="1" applyFill="1" applyBorder="1" applyAlignment="1">
      <alignment horizontal="left"/>
    </xf>
    <xf numFmtId="0" fontId="1" fillId="12" borderId="13" xfId="0" applyFont="1" applyFill="1" applyBorder="1" applyAlignment="1">
      <alignment horizontal="center"/>
    </xf>
    <xf numFmtId="176" fontId="1" fillId="12" borderId="13" xfId="2" applyNumberFormat="1" applyFont="1" applyFill="1" applyBorder="1"/>
    <xf numFmtId="177" fontId="1" fillId="4" borderId="13" xfId="1" applyFont="1" applyFill="1" applyBorder="1" applyAlignment="1">
      <alignment horizontal="center"/>
    </xf>
    <xf numFmtId="176" fontId="1" fillId="4" borderId="13" xfId="2" applyNumberFormat="1" applyFont="1" applyFill="1" applyBorder="1" applyAlignment="1"/>
    <xf numFmtId="176" fontId="1" fillId="4" borderId="10" xfId="2" applyNumberFormat="1" applyFont="1" applyFill="1" applyBorder="1" applyAlignment="1"/>
    <xf numFmtId="0" fontId="1" fillId="12" borderId="5" xfId="0" applyFont="1" applyFill="1" applyBorder="1" applyAlignment="1">
      <alignment horizontal="center"/>
    </xf>
    <xf numFmtId="0" fontId="9" fillId="5" borderId="2" xfId="0" applyFont="1" applyFill="1" applyBorder="1" applyAlignment="1">
      <alignment vertical="center"/>
    </xf>
    <xf numFmtId="177" fontId="1" fillId="4" borderId="2" xfId="1" applyFont="1" applyFill="1" applyBorder="1" applyAlignment="1">
      <alignment horizontal="right" vertical="center"/>
    </xf>
    <xf numFmtId="177" fontId="1" fillId="4" borderId="5" xfId="1" applyFont="1" applyFill="1" applyBorder="1" applyAlignment="1">
      <alignment horizontal="right" vertical="center"/>
    </xf>
    <xf numFmtId="177" fontId="1" fillId="5" borderId="6" xfId="1" applyFont="1" applyFill="1" applyBorder="1" applyAlignment="1">
      <alignment horizontal="right"/>
    </xf>
    <xf numFmtId="177" fontId="1" fillId="5" borderId="13" xfId="1" applyFont="1" applyFill="1" applyBorder="1" applyAlignment="1">
      <alignment horizontal="right"/>
    </xf>
    <xf numFmtId="177" fontId="1" fillId="5" borderId="10" xfId="1" applyFont="1" applyFill="1" applyBorder="1" applyAlignment="1">
      <alignment horizontal="right"/>
    </xf>
    <xf numFmtId="177" fontId="1" fillId="5" borderId="2" xfId="1" applyFont="1" applyFill="1" applyBorder="1" applyAlignment="1">
      <alignment horizontal="right"/>
    </xf>
    <xf numFmtId="49" fontId="1" fillId="4" borderId="14" xfId="0" applyNumberFormat="1" applyFont="1" applyFill="1" applyBorder="1" applyAlignment="1">
      <alignment horizontal="center" vertical="center" shrinkToFit="1"/>
    </xf>
    <xf numFmtId="177" fontId="1" fillId="5" borderId="17" xfId="1" applyFont="1" applyFill="1" applyBorder="1" applyAlignment="1">
      <alignment horizontal="right"/>
    </xf>
    <xf numFmtId="49" fontId="1" fillId="12" borderId="2" xfId="0" applyNumberFormat="1" applyFont="1" applyFill="1" applyBorder="1" applyAlignment="1">
      <alignment horizontal="center" vertical="center"/>
    </xf>
    <xf numFmtId="0" fontId="1" fillId="12" borderId="2" xfId="0" applyFont="1" applyFill="1" applyBorder="1"/>
    <xf numFmtId="177" fontId="1" fillId="12" borderId="2" xfId="1" applyFont="1" applyFill="1" applyBorder="1" applyAlignment="1">
      <alignment horizontal="right"/>
    </xf>
    <xf numFmtId="0" fontId="1" fillId="12" borderId="2" xfId="0" applyFont="1" applyFill="1" applyBorder="1" applyAlignment="1">
      <alignment horizontal="left"/>
    </xf>
    <xf numFmtId="0" fontId="1" fillId="12" borderId="2" xfId="0" applyFont="1" applyFill="1" applyBorder="1" applyAlignment="1">
      <alignment horizontal="center"/>
    </xf>
    <xf numFmtId="0" fontId="1" fillId="12" borderId="2" xfId="0" applyFont="1" applyFill="1" applyBorder="1" applyAlignment="1">
      <alignment vertical="center"/>
    </xf>
    <xf numFmtId="176" fontId="1" fillId="12" borderId="2" xfId="2" applyNumberFormat="1" applyFont="1" applyFill="1" applyBorder="1"/>
    <xf numFmtId="56" fontId="1" fillId="9" borderId="0" xfId="0" applyNumberFormat="1" applyFont="1" applyFill="1" applyAlignment="1">
      <alignment shrinkToFit="1"/>
    </xf>
    <xf numFmtId="177" fontId="1" fillId="10" borderId="7" xfId="1" applyFont="1" applyFill="1" applyBorder="1" applyAlignment="1">
      <alignment horizontal="right"/>
    </xf>
    <xf numFmtId="176" fontId="1" fillId="10" borderId="7" xfId="2" applyNumberFormat="1" applyFont="1" applyFill="1" applyBorder="1" applyAlignment="1"/>
    <xf numFmtId="178" fontId="1" fillId="4" borderId="7" xfId="0" applyNumberFormat="1" applyFont="1" applyFill="1" applyBorder="1" applyAlignment="1">
      <alignment horizontal="center"/>
    </xf>
    <xf numFmtId="177" fontId="1" fillId="4" borderId="0" xfId="1" applyFont="1" applyFill="1" applyAlignment="1">
      <alignment horizontal="right"/>
    </xf>
    <xf numFmtId="0" fontId="1" fillId="4" borderId="0" xfId="0" applyFont="1" applyFill="1" applyAlignment="1">
      <alignment horizontal="left"/>
    </xf>
    <xf numFmtId="0" fontId="1" fillId="5" borderId="2" xfId="0" applyFont="1" applyFill="1" applyBorder="1" applyAlignment="1">
      <alignment vertical="center"/>
    </xf>
    <xf numFmtId="0" fontId="1" fillId="5" borderId="7" xfId="0" applyFont="1" applyFill="1" applyBorder="1" applyAlignment="1">
      <alignment horizontal="right"/>
    </xf>
    <xf numFmtId="177" fontId="1" fillId="9" borderId="2" xfId="1" applyFont="1" applyFill="1" applyBorder="1" applyAlignment="1">
      <alignment horizontal="right"/>
    </xf>
    <xf numFmtId="177" fontId="1" fillId="9" borderId="6" xfId="1" applyFont="1" applyFill="1" applyBorder="1" applyAlignment="1">
      <alignment horizontal="right"/>
    </xf>
    <xf numFmtId="177" fontId="1" fillId="9" borderId="17" xfId="1" applyFont="1" applyFill="1" applyBorder="1" applyAlignment="1">
      <alignment horizontal="right"/>
    </xf>
    <xf numFmtId="177" fontId="1" fillId="9" borderId="13" xfId="1" applyFont="1" applyFill="1" applyBorder="1" applyAlignment="1">
      <alignment horizontal="right"/>
    </xf>
    <xf numFmtId="0" fontId="3" fillId="0" borderId="1" xfId="0" applyFont="1" applyBorder="1" applyAlignment="1">
      <alignment horizontal="right"/>
    </xf>
    <xf numFmtId="0" fontId="3" fillId="0" borderId="0" xfId="0" applyFont="1" applyAlignment="1">
      <alignment horizontal="right"/>
    </xf>
    <xf numFmtId="0" fontId="3" fillId="0" borderId="1" xfId="0" applyFont="1" applyBorder="1" applyAlignment="1">
      <alignment horizontal="left"/>
    </xf>
    <xf numFmtId="49" fontId="1" fillId="3" borderId="5" xfId="0" applyNumberFormat="1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49" fontId="1" fillId="4" borderId="5" xfId="0" applyNumberFormat="1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49" fontId="1" fillId="0" borderId="5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left" vertical="center"/>
    </xf>
    <xf numFmtId="49" fontId="1" fillId="3" borderId="7" xfId="0" applyNumberFormat="1" applyFont="1" applyFill="1" applyBorder="1" applyAlignment="1">
      <alignment horizontal="center" vertical="center"/>
    </xf>
    <xf numFmtId="0" fontId="1" fillId="3" borderId="5" xfId="0" applyFont="1" applyFill="1" applyBorder="1" applyAlignment="1">
      <alignment vertical="top"/>
    </xf>
    <xf numFmtId="0" fontId="1" fillId="3" borderId="7" xfId="0" applyFont="1" applyFill="1" applyBorder="1" applyAlignment="1">
      <alignment vertical="top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3" fillId="0" borderId="1" xfId="0" applyFont="1" applyBorder="1" applyAlignment="1">
      <alignment horizontal="center"/>
    </xf>
  </cellXfs>
  <cellStyles count="3">
    <cellStyle name="パーセント" xfId="2" builtinId="5"/>
    <cellStyle name="桁区切り" xfId="1" builtinId="6"/>
    <cellStyle name="標準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99FF"/>
      <color rgb="FFFF99CC"/>
      <color rgb="FF99FF99"/>
      <color rgb="FFFFFF99"/>
      <color rgb="FFFF9933"/>
      <color rgb="FFDA969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  <pageSetUpPr fitToPage="1"/>
  </sheetPr>
  <dimension ref="A1:K241"/>
  <sheetViews>
    <sheetView tabSelected="1" view="pageBreakPreview" topLeftCell="A234" zoomScaleNormal="100" zoomScaleSheetLayoutView="100" workbookViewId="0">
      <selection activeCell="A242" sqref="A242:XFD243"/>
    </sheetView>
  </sheetViews>
  <sheetFormatPr defaultColWidth="9.33203125" defaultRowHeight="12" x14ac:dyDescent="0.15"/>
  <cols>
    <col min="1" max="1" width="16.44140625" style="2" customWidth="1"/>
    <col min="2" max="2" width="33.33203125" style="2" bestFit="1" customWidth="1"/>
    <col min="3" max="3" width="7.44140625" style="1" customWidth="1"/>
    <col min="4" max="4" width="8.33203125" style="2" customWidth="1"/>
    <col min="5" max="5" width="22.5546875" style="1" customWidth="1"/>
    <col min="6" max="6" width="16.33203125" style="1" customWidth="1"/>
    <col min="7" max="7" width="13.6640625" style="1" customWidth="1"/>
    <col min="8" max="8" width="11.33203125" style="1" customWidth="1"/>
    <col min="9" max="10" width="11.33203125" style="2" customWidth="1"/>
    <col min="11" max="11" width="17.44140625" style="2" bestFit="1" customWidth="1"/>
    <col min="12" max="16384" width="9.33203125" style="2"/>
  </cols>
  <sheetData>
    <row r="1" spans="1:10" ht="14.1" customHeight="1" x14ac:dyDescent="0.15">
      <c r="A1" s="4" t="s">
        <v>177</v>
      </c>
      <c r="B1" s="4" t="s">
        <v>3</v>
      </c>
      <c r="C1" s="5"/>
      <c r="D1" s="4" t="s">
        <v>4</v>
      </c>
      <c r="E1" s="4" t="s">
        <v>5</v>
      </c>
      <c r="F1" s="4" t="s">
        <v>6</v>
      </c>
      <c r="G1" s="4" t="s">
        <v>7</v>
      </c>
      <c r="H1" s="45" t="s">
        <v>8</v>
      </c>
      <c r="I1" s="45" t="s">
        <v>9</v>
      </c>
      <c r="J1" s="4" t="s">
        <v>10</v>
      </c>
    </row>
    <row r="2" spans="1:10" ht="14.1" customHeight="1" x14ac:dyDescent="0.15">
      <c r="A2" s="284" t="s">
        <v>11</v>
      </c>
      <c r="B2" s="8" t="s">
        <v>12</v>
      </c>
      <c r="C2" s="1" t="s">
        <v>13</v>
      </c>
      <c r="D2" s="271">
        <v>1180</v>
      </c>
      <c r="E2" s="57" t="s">
        <v>14</v>
      </c>
      <c r="F2" s="29">
        <v>90</v>
      </c>
      <c r="G2" s="28">
        <f t="shared" ref="G2:G20" si="0">D2/(F2/100)</f>
        <v>1311.1111111111111</v>
      </c>
      <c r="H2" s="28">
        <v>209</v>
      </c>
      <c r="I2" s="28">
        <f t="shared" ref="I2:I20" si="1">+H2*1.08</f>
        <v>225.72000000000003</v>
      </c>
      <c r="J2" s="51">
        <f t="shared" ref="J2:J20" si="2">((H2*10)-G2)/H2*10/100</f>
        <v>0.37267410951621477</v>
      </c>
    </row>
    <row r="3" spans="1:10" ht="14.1" customHeight="1" x14ac:dyDescent="0.15">
      <c r="A3" s="286"/>
      <c r="B3" s="11"/>
      <c r="C3" s="1" t="s">
        <v>13</v>
      </c>
      <c r="D3" s="271">
        <v>1180</v>
      </c>
      <c r="E3" s="57" t="s">
        <v>15</v>
      </c>
      <c r="F3" s="29">
        <v>90</v>
      </c>
      <c r="G3" s="28">
        <f t="shared" si="0"/>
        <v>1311.1111111111111</v>
      </c>
      <c r="H3" s="28">
        <v>209</v>
      </c>
      <c r="I3" s="28">
        <f t="shared" si="1"/>
        <v>225.72000000000003</v>
      </c>
      <c r="J3" s="51">
        <f t="shared" si="2"/>
        <v>0.37267410951621477</v>
      </c>
    </row>
    <row r="4" spans="1:10" ht="14.1" customHeight="1" x14ac:dyDescent="0.15">
      <c r="A4" s="184" t="s">
        <v>16</v>
      </c>
      <c r="B4" s="14" t="s">
        <v>17</v>
      </c>
      <c r="C4" s="5" t="s">
        <v>13</v>
      </c>
      <c r="D4" s="271">
        <v>1180</v>
      </c>
      <c r="E4" s="57" t="s">
        <v>18</v>
      </c>
      <c r="F4" s="29">
        <v>90</v>
      </c>
      <c r="G4" s="28">
        <f t="shared" si="0"/>
        <v>1311.1111111111111</v>
      </c>
      <c r="H4" s="28">
        <v>209</v>
      </c>
      <c r="I4" s="28">
        <f t="shared" si="1"/>
        <v>225.72000000000003</v>
      </c>
      <c r="J4" s="51">
        <f t="shared" si="2"/>
        <v>0.37267410951621477</v>
      </c>
    </row>
    <row r="5" spans="1:10" ht="14.1" customHeight="1" x14ac:dyDescent="0.15">
      <c r="A5" s="15"/>
      <c r="B5" s="16"/>
      <c r="C5" s="5" t="s">
        <v>13</v>
      </c>
      <c r="D5" s="271">
        <v>1180</v>
      </c>
      <c r="E5" s="57" t="s">
        <v>19</v>
      </c>
      <c r="F5" s="29">
        <v>90</v>
      </c>
      <c r="G5" s="28">
        <f t="shared" si="0"/>
        <v>1311.1111111111111</v>
      </c>
      <c r="H5" s="28">
        <v>209</v>
      </c>
      <c r="I5" s="28">
        <f t="shared" si="1"/>
        <v>225.72000000000003</v>
      </c>
      <c r="J5" s="51">
        <f t="shared" si="2"/>
        <v>0.37267410951621477</v>
      </c>
    </row>
    <row r="6" spans="1:10" ht="14.1" customHeight="1" x14ac:dyDescent="0.15">
      <c r="A6" s="184" t="s">
        <v>298</v>
      </c>
      <c r="B6" s="19" t="s">
        <v>20</v>
      </c>
      <c r="C6" s="5" t="s">
        <v>13</v>
      </c>
      <c r="D6" s="271">
        <v>1230</v>
      </c>
      <c r="E6" s="57" t="s">
        <v>14</v>
      </c>
      <c r="F6" s="29">
        <v>95</v>
      </c>
      <c r="G6" s="28">
        <f t="shared" si="0"/>
        <v>1294.7368421052631</v>
      </c>
      <c r="H6" s="28">
        <v>209</v>
      </c>
      <c r="I6" s="28">
        <f t="shared" si="1"/>
        <v>225.72000000000003</v>
      </c>
      <c r="J6" s="51">
        <f t="shared" si="2"/>
        <v>0.38050868798791243</v>
      </c>
    </row>
    <row r="7" spans="1:10" ht="14.1" customHeight="1" x14ac:dyDescent="0.15">
      <c r="A7" s="20"/>
      <c r="B7" s="19"/>
      <c r="C7" s="5" t="s">
        <v>13</v>
      </c>
      <c r="D7" s="271">
        <v>1230</v>
      </c>
      <c r="E7" s="57" t="s">
        <v>21</v>
      </c>
      <c r="F7" s="29">
        <v>95</v>
      </c>
      <c r="G7" s="28">
        <f t="shared" si="0"/>
        <v>1294.7368421052631</v>
      </c>
      <c r="H7" s="28">
        <v>209</v>
      </c>
      <c r="I7" s="28">
        <f t="shared" si="1"/>
        <v>225.72000000000003</v>
      </c>
      <c r="J7" s="51">
        <f t="shared" si="2"/>
        <v>0.38050868798791243</v>
      </c>
    </row>
    <row r="8" spans="1:10" ht="14.1" customHeight="1" x14ac:dyDescent="0.15">
      <c r="A8" s="20"/>
      <c r="B8" s="19"/>
      <c r="C8" s="5" t="s">
        <v>13</v>
      </c>
      <c r="D8" s="271">
        <v>1230</v>
      </c>
      <c r="E8" s="57" t="s">
        <v>22</v>
      </c>
      <c r="F8" s="29">
        <v>100</v>
      </c>
      <c r="G8" s="28">
        <f t="shared" si="0"/>
        <v>1230</v>
      </c>
      <c r="H8" s="28">
        <v>198</v>
      </c>
      <c r="I8" s="28">
        <f t="shared" si="1"/>
        <v>213.84</v>
      </c>
      <c r="J8" s="51">
        <f t="shared" si="2"/>
        <v>0.37878787878787884</v>
      </c>
    </row>
    <row r="9" spans="1:10" ht="14.1" customHeight="1" x14ac:dyDescent="0.15">
      <c r="A9" s="184" t="s">
        <v>398</v>
      </c>
      <c r="B9" s="14" t="s">
        <v>23</v>
      </c>
      <c r="C9" s="5" t="s">
        <v>13</v>
      </c>
      <c r="D9" s="28">
        <v>1350</v>
      </c>
      <c r="E9" s="57" t="s">
        <v>24</v>
      </c>
      <c r="F9" s="29">
        <v>90</v>
      </c>
      <c r="G9" s="28">
        <f t="shared" si="0"/>
        <v>1500</v>
      </c>
      <c r="H9" s="28">
        <v>279</v>
      </c>
      <c r="I9" s="28">
        <f t="shared" si="1"/>
        <v>301.32</v>
      </c>
      <c r="J9" s="51">
        <f t="shared" si="2"/>
        <v>0.4623655913978495</v>
      </c>
    </row>
    <row r="10" spans="1:10" ht="14.1" customHeight="1" x14ac:dyDescent="0.15">
      <c r="A10" s="15"/>
      <c r="B10" s="16"/>
      <c r="C10" s="5" t="s">
        <v>13</v>
      </c>
      <c r="D10" s="28">
        <v>1350</v>
      </c>
      <c r="E10" s="57" t="s">
        <v>21</v>
      </c>
      <c r="F10" s="29">
        <v>95</v>
      </c>
      <c r="G10" s="28">
        <f t="shared" si="0"/>
        <v>1421.0526315789475</v>
      </c>
      <c r="H10" s="28">
        <v>198</v>
      </c>
      <c r="I10" s="28">
        <f t="shared" si="1"/>
        <v>213.84</v>
      </c>
      <c r="J10" s="51">
        <f t="shared" si="2"/>
        <v>0.28229665071770327</v>
      </c>
    </row>
    <row r="11" spans="1:10" ht="14.1" customHeight="1" x14ac:dyDescent="0.15">
      <c r="A11" s="278" t="s">
        <v>299</v>
      </c>
      <c r="B11" s="19" t="s">
        <v>25</v>
      </c>
      <c r="C11" s="5" t="s">
        <v>13</v>
      </c>
      <c r="D11" s="271">
        <v>1400</v>
      </c>
      <c r="E11" s="57" t="s">
        <v>26</v>
      </c>
      <c r="F11" s="29">
        <v>85</v>
      </c>
      <c r="G11" s="28">
        <f t="shared" si="0"/>
        <v>1647.0588235294117</v>
      </c>
      <c r="H11" s="28">
        <v>298</v>
      </c>
      <c r="I11" s="28">
        <f t="shared" si="1"/>
        <v>321.84000000000003</v>
      </c>
      <c r="J11" s="51">
        <f t="shared" si="2"/>
        <v>0.44729569680221087</v>
      </c>
    </row>
    <row r="12" spans="1:10" ht="14.1" customHeight="1" x14ac:dyDescent="0.15">
      <c r="A12" s="280"/>
      <c r="B12" s="19"/>
      <c r="C12" s="5"/>
      <c r="D12" s="271">
        <v>1400</v>
      </c>
      <c r="E12" s="57" t="s">
        <v>345</v>
      </c>
      <c r="F12" s="29">
        <v>80</v>
      </c>
      <c r="G12" s="28">
        <f t="shared" si="0"/>
        <v>1750</v>
      </c>
      <c r="H12" s="28">
        <v>319</v>
      </c>
      <c r="I12" s="28">
        <f t="shared" si="1"/>
        <v>344.52000000000004</v>
      </c>
      <c r="J12" s="51">
        <f t="shared" si="2"/>
        <v>0.45141065830720994</v>
      </c>
    </row>
    <row r="13" spans="1:10" ht="14.1" customHeight="1" x14ac:dyDescent="0.15">
      <c r="A13" s="278" t="s">
        <v>401</v>
      </c>
      <c r="B13" s="290" t="s">
        <v>29</v>
      </c>
      <c r="C13" s="5" t="s">
        <v>13</v>
      </c>
      <c r="D13" s="271">
        <v>1400</v>
      </c>
      <c r="E13" s="57" t="s">
        <v>18</v>
      </c>
      <c r="F13" s="29">
        <v>90</v>
      </c>
      <c r="G13" s="28">
        <f t="shared" si="0"/>
        <v>1555.5555555555554</v>
      </c>
      <c r="H13" s="28">
        <v>259</v>
      </c>
      <c r="I13" s="28">
        <f t="shared" si="1"/>
        <v>279.72000000000003</v>
      </c>
      <c r="J13" s="51">
        <f t="shared" si="2"/>
        <v>0.39939939939939945</v>
      </c>
    </row>
    <row r="14" spans="1:10" ht="14.1" customHeight="1" x14ac:dyDescent="0.15">
      <c r="A14" s="289"/>
      <c r="B14" s="291"/>
      <c r="C14" s="5"/>
      <c r="D14" s="271">
        <v>1400</v>
      </c>
      <c r="E14" s="57" t="s">
        <v>26</v>
      </c>
      <c r="F14" s="29">
        <v>90</v>
      </c>
      <c r="G14" s="28">
        <f t="shared" si="0"/>
        <v>1555.5555555555554</v>
      </c>
      <c r="H14" s="28">
        <v>259</v>
      </c>
      <c r="I14" s="28">
        <f t="shared" si="1"/>
        <v>279.72000000000003</v>
      </c>
      <c r="J14" s="51">
        <f t="shared" si="2"/>
        <v>0.39939939939939945</v>
      </c>
    </row>
    <row r="15" spans="1:10" ht="14.1" customHeight="1" x14ac:dyDescent="0.15">
      <c r="A15" s="25" t="s">
        <v>300</v>
      </c>
      <c r="B15" s="14" t="s">
        <v>30</v>
      </c>
      <c r="C15" s="5" t="s">
        <v>13</v>
      </c>
      <c r="D15" s="271">
        <v>1210</v>
      </c>
      <c r="E15" s="57" t="s">
        <v>14</v>
      </c>
      <c r="F15" s="29">
        <v>95</v>
      </c>
      <c r="G15" s="28">
        <f t="shared" si="0"/>
        <v>1273.6842105263158</v>
      </c>
      <c r="H15" s="28">
        <v>209</v>
      </c>
      <c r="I15" s="28">
        <f t="shared" si="1"/>
        <v>225.72000000000003</v>
      </c>
      <c r="J15" s="51">
        <f t="shared" si="2"/>
        <v>0.39058171745152348</v>
      </c>
    </row>
    <row r="16" spans="1:10" ht="14.1" customHeight="1" x14ac:dyDescent="0.15">
      <c r="A16" s="20"/>
      <c r="B16" s="19"/>
      <c r="C16" s="5" t="s">
        <v>13</v>
      </c>
      <c r="D16" s="271">
        <v>1210</v>
      </c>
      <c r="E16" s="57" t="s">
        <v>21</v>
      </c>
      <c r="F16" s="29">
        <v>95</v>
      </c>
      <c r="G16" s="28">
        <f t="shared" si="0"/>
        <v>1273.6842105263158</v>
      </c>
      <c r="H16" s="28">
        <v>209</v>
      </c>
      <c r="I16" s="28">
        <f t="shared" si="1"/>
        <v>225.72000000000003</v>
      </c>
      <c r="J16" s="51">
        <f t="shared" si="2"/>
        <v>0.39058171745152348</v>
      </c>
    </row>
    <row r="17" spans="1:11" ht="14.1" customHeight="1" x14ac:dyDescent="0.15">
      <c r="A17" s="20"/>
      <c r="B17" s="19"/>
      <c r="C17" s="5" t="s">
        <v>13</v>
      </c>
      <c r="D17" s="271">
        <v>1210</v>
      </c>
      <c r="E17" s="57" t="s">
        <v>22</v>
      </c>
      <c r="F17" s="29">
        <v>100</v>
      </c>
      <c r="G17" s="28">
        <f t="shared" si="0"/>
        <v>1210</v>
      </c>
      <c r="H17" s="28">
        <v>198</v>
      </c>
      <c r="I17" s="28">
        <f t="shared" si="1"/>
        <v>213.84</v>
      </c>
      <c r="J17" s="51">
        <f t="shared" si="2"/>
        <v>0.38888888888888884</v>
      </c>
    </row>
    <row r="18" spans="1:11" ht="14.1" customHeight="1" x14ac:dyDescent="0.15">
      <c r="A18" s="15"/>
      <c r="B18" s="16"/>
      <c r="C18" s="5" t="s">
        <v>13</v>
      </c>
      <c r="D18" s="271">
        <v>1210</v>
      </c>
      <c r="E18" s="57" t="s">
        <v>31</v>
      </c>
      <c r="F18" s="29">
        <v>95</v>
      </c>
      <c r="G18" s="28">
        <f t="shared" si="0"/>
        <v>1273.6842105263158</v>
      </c>
      <c r="H18" s="28">
        <v>209</v>
      </c>
      <c r="I18" s="28">
        <f t="shared" si="1"/>
        <v>225.72000000000003</v>
      </c>
      <c r="J18" s="51">
        <f t="shared" si="2"/>
        <v>0.39058171745152348</v>
      </c>
    </row>
    <row r="19" spans="1:11" ht="14.1" customHeight="1" x14ac:dyDescent="0.15">
      <c r="A19" s="26" t="s">
        <v>301</v>
      </c>
      <c r="B19" s="27" t="s">
        <v>32</v>
      </c>
      <c r="C19" s="1" t="s">
        <v>13</v>
      </c>
      <c r="D19" s="271">
        <v>1500</v>
      </c>
      <c r="E19" s="57" t="s">
        <v>26</v>
      </c>
      <c r="F19" s="29">
        <v>90</v>
      </c>
      <c r="G19" s="28">
        <f t="shared" si="0"/>
        <v>1666.6666666666665</v>
      </c>
      <c r="H19" s="28">
        <v>350</v>
      </c>
      <c r="I19" s="28">
        <f t="shared" si="1"/>
        <v>378</v>
      </c>
      <c r="J19" s="51">
        <f t="shared" si="2"/>
        <v>0.52380952380952384</v>
      </c>
    </row>
    <row r="20" spans="1:11" ht="14.1" customHeight="1" x14ac:dyDescent="0.15">
      <c r="A20" s="30" t="s">
        <v>302</v>
      </c>
      <c r="B20" s="27" t="s">
        <v>33</v>
      </c>
      <c r="C20" s="1" t="s">
        <v>13</v>
      </c>
      <c r="D20" s="271">
        <v>1600</v>
      </c>
      <c r="E20" s="57" t="s">
        <v>26</v>
      </c>
      <c r="F20" s="29">
        <v>90</v>
      </c>
      <c r="G20" s="28">
        <f t="shared" si="0"/>
        <v>1777.7777777777778</v>
      </c>
      <c r="H20" s="28">
        <v>350</v>
      </c>
      <c r="I20" s="28">
        <f t="shared" si="1"/>
        <v>378</v>
      </c>
      <c r="J20" s="51">
        <f t="shared" si="2"/>
        <v>0.49206349206349209</v>
      </c>
    </row>
    <row r="21" spans="1:11" ht="14.1" customHeight="1" x14ac:dyDescent="0.15">
      <c r="A21" s="30" t="s">
        <v>303</v>
      </c>
      <c r="B21" s="27" t="s">
        <v>34</v>
      </c>
      <c r="C21" s="1" t="s">
        <v>13</v>
      </c>
      <c r="D21" s="271">
        <v>1250</v>
      </c>
      <c r="E21" s="57" t="s">
        <v>35</v>
      </c>
      <c r="F21" s="29">
        <v>90</v>
      </c>
      <c r="G21" s="28">
        <f>D21/(F21/100)</f>
        <v>1388.8888888888889</v>
      </c>
      <c r="H21" s="28">
        <v>298</v>
      </c>
      <c r="I21" s="28">
        <f>+H21*1.08</f>
        <v>321.84000000000003</v>
      </c>
      <c r="J21" s="51">
        <f>((H21*10)-G21)/H21*10/100</f>
        <v>0.53392990305741972</v>
      </c>
    </row>
    <row r="22" spans="1:11" ht="14.1" customHeight="1" x14ac:dyDescent="0.15">
      <c r="A22" s="30" t="s">
        <v>291</v>
      </c>
      <c r="B22" s="27" t="s">
        <v>290</v>
      </c>
      <c r="D22" s="271">
        <v>1680</v>
      </c>
      <c r="E22" s="57" t="s">
        <v>35</v>
      </c>
      <c r="F22" s="29">
        <v>90</v>
      </c>
      <c r="G22" s="28">
        <f>D22/(F22/100)</f>
        <v>1866.6666666666665</v>
      </c>
      <c r="H22" s="28">
        <v>350</v>
      </c>
      <c r="I22" s="28">
        <f>+H22*1.08</f>
        <v>378</v>
      </c>
      <c r="J22" s="51">
        <f>((H22*10)-G22)/H22*10/100</f>
        <v>0.46666666666666673</v>
      </c>
    </row>
    <row r="23" spans="1:11" ht="14.1" customHeight="1" x14ac:dyDescent="0.15">
      <c r="A23" s="278" t="s">
        <v>37</v>
      </c>
      <c r="B23" s="14" t="s">
        <v>38</v>
      </c>
      <c r="C23" s="5" t="s">
        <v>13</v>
      </c>
      <c r="D23" s="271">
        <v>1450</v>
      </c>
      <c r="E23" s="57" t="s">
        <v>18</v>
      </c>
      <c r="F23" s="29">
        <v>85</v>
      </c>
      <c r="G23" s="28">
        <f t="shared" ref="G23:G38" si="3">D23/(F23/100)</f>
        <v>1705.8823529411766</v>
      </c>
      <c r="H23" s="28">
        <v>259</v>
      </c>
      <c r="I23" s="28">
        <f t="shared" ref="I23:I38" si="4">+H23*1.08</f>
        <v>279.72000000000003</v>
      </c>
      <c r="J23" s="51">
        <f t="shared" ref="J23:J38" si="5">((H23*10)-G23)/H23*10/100</f>
        <v>0.34135816488757664</v>
      </c>
      <c r="K23" s="55" t="s">
        <v>39</v>
      </c>
    </row>
    <row r="24" spans="1:11" ht="14.1" customHeight="1" x14ac:dyDescent="0.15">
      <c r="A24" s="279"/>
      <c r="B24" s="19"/>
      <c r="C24" s="5"/>
      <c r="D24" s="271">
        <v>1450</v>
      </c>
      <c r="E24" s="57" t="s">
        <v>40</v>
      </c>
      <c r="F24" s="29">
        <v>85</v>
      </c>
      <c r="G24" s="28">
        <f t="shared" si="3"/>
        <v>1705.8823529411766</v>
      </c>
      <c r="H24" s="28">
        <v>259</v>
      </c>
      <c r="I24" s="28">
        <f t="shared" si="4"/>
        <v>279.72000000000003</v>
      </c>
      <c r="J24" s="51">
        <f t="shared" si="5"/>
        <v>0.34135816488757664</v>
      </c>
      <c r="K24" s="171"/>
    </row>
    <row r="25" spans="1:11" ht="14.1" customHeight="1" x14ac:dyDescent="0.15">
      <c r="A25" s="280"/>
      <c r="B25" s="16"/>
      <c r="C25" s="5"/>
      <c r="D25" s="271">
        <v>1450</v>
      </c>
      <c r="E25" s="57" t="s">
        <v>27</v>
      </c>
      <c r="F25" s="29">
        <v>85</v>
      </c>
      <c r="G25" s="28">
        <f t="shared" si="3"/>
        <v>1705.8823529411766</v>
      </c>
      <c r="H25" s="28">
        <v>279</v>
      </c>
      <c r="I25" s="28">
        <f t="shared" si="4"/>
        <v>301.32</v>
      </c>
      <c r="J25" s="51">
        <f t="shared" si="5"/>
        <v>0.388572633354417</v>
      </c>
    </row>
    <row r="26" spans="1:11" ht="14.1" customHeight="1" x14ac:dyDescent="0.15">
      <c r="A26" s="281" t="s">
        <v>304</v>
      </c>
      <c r="B26" s="35" t="s">
        <v>41</v>
      </c>
      <c r="C26" s="24" t="s">
        <v>13</v>
      </c>
      <c r="D26" s="271">
        <v>1200</v>
      </c>
      <c r="E26" s="57" t="s">
        <v>18</v>
      </c>
      <c r="F26" s="29">
        <v>80</v>
      </c>
      <c r="G26" s="28">
        <f t="shared" si="3"/>
        <v>1500</v>
      </c>
      <c r="H26" s="28">
        <v>239</v>
      </c>
      <c r="I26" s="28">
        <f t="shared" si="4"/>
        <v>258.12</v>
      </c>
      <c r="J26" s="51">
        <f t="shared" si="5"/>
        <v>0.37238493723849375</v>
      </c>
      <c r="K26" s="52"/>
    </row>
    <row r="27" spans="1:11" ht="14.1" customHeight="1" x14ac:dyDescent="0.15">
      <c r="A27" s="282"/>
      <c r="B27" s="36" t="s">
        <v>42</v>
      </c>
      <c r="C27" s="24"/>
      <c r="D27" s="271">
        <v>1200</v>
      </c>
      <c r="E27" s="57" t="s">
        <v>40</v>
      </c>
      <c r="F27" s="29">
        <v>80</v>
      </c>
      <c r="G27" s="28">
        <f t="shared" si="3"/>
        <v>1500</v>
      </c>
      <c r="H27" s="28">
        <v>239</v>
      </c>
      <c r="I27" s="28">
        <f t="shared" si="4"/>
        <v>258.12</v>
      </c>
      <c r="J27" s="51">
        <f t="shared" si="5"/>
        <v>0.37238493723849375</v>
      </c>
      <c r="K27" s="52"/>
    </row>
    <row r="28" spans="1:11" ht="14.1" customHeight="1" x14ac:dyDescent="0.15">
      <c r="A28" s="283"/>
      <c r="B28" s="37"/>
      <c r="C28" s="24"/>
      <c r="D28" s="271">
        <v>1200</v>
      </c>
      <c r="E28" s="57" t="s">
        <v>27</v>
      </c>
      <c r="F28" s="29">
        <v>80</v>
      </c>
      <c r="G28" s="28">
        <f t="shared" si="3"/>
        <v>1500</v>
      </c>
      <c r="H28" s="28">
        <v>259</v>
      </c>
      <c r="I28" s="28">
        <f t="shared" si="4"/>
        <v>279.72000000000003</v>
      </c>
      <c r="J28" s="51">
        <f t="shared" si="5"/>
        <v>0.42084942084942084</v>
      </c>
      <c r="K28" s="52"/>
    </row>
    <row r="29" spans="1:11" ht="14.1" customHeight="1" x14ac:dyDescent="0.15">
      <c r="A29" s="284" t="s">
        <v>43</v>
      </c>
      <c r="B29" s="8" t="s">
        <v>44</v>
      </c>
      <c r="C29" s="24" t="s">
        <v>13</v>
      </c>
      <c r="D29" s="271">
        <v>1950</v>
      </c>
      <c r="E29" s="57" t="s">
        <v>26</v>
      </c>
      <c r="F29" s="29">
        <v>90</v>
      </c>
      <c r="G29" s="28">
        <f t="shared" si="3"/>
        <v>2166.6666666666665</v>
      </c>
      <c r="H29" s="28">
        <v>298</v>
      </c>
      <c r="I29" s="28">
        <f t="shared" si="4"/>
        <v>321.84000000000003</v>
      </c>
      <c r="J29" s="51">
        <f t="shared" si="5"/>
        <v>0.27293064876957496</v>
      </c>
      <c r="K29" s="148"/>
    </row>
    <row r="30" spans="1:11" ht="14.1" customHeight="1" x14ac:dyDescent="0.15">
      <c r="A30" s="285"/>
      <c r="B30" s="38" t="s">
        <v>45</v>
      </c>
      <c r="C30" s="24"/>
      <c r="D30" s="271">
        <v>1950</v>
      </c>
      <c r="E30" s="57" t="s">
        <v>46</v>
      </c>
      <c r="F30" s="29">
        <v>90</v>
      </c>
      <c r="G30" s="28">
        <f t="shared" si="3"/>
        <v>2166.6666666666665</v>
      </c>
      <c r="H30" s="28">
        <v>329</v>
      </c>
      <c r="I30" s="28">
        <f t="shared" si="4"/>
        <v>355.32000000000005</v>
      </c>
      <c r="J30" s="51">
        <f t="shared" si="5"/>
        <v>0.34143870314083086</v>
      </c>
      <c r="K30" s="52"/>
    </row>
    <row r="31" spans="1:11" ht="14.1" customHeight="1" x14ac:dyDescent="0.15">
      <c r="A31" s="285"/>
      <c r="B31" s="36"/>
      <c r="C31" s="24"/>
      <c r="D31" s="271">
        <v>1950</v>
      </c>
      <c r="E31" s="57" t="s">
        <v>27</v>
      </c>
      <c r="F31" s="29">
        <v>90</v>
      </c>
      <c r="G31" s="28">
        <f t="shared" si="3"/>
        <v>2166.6666666666665</v>
      </c>
      <c r="H31" s="28">
        <v>329</v>
      </c>
      <c r="I31" s="28">
        <f t="shared" si="4"/>
        <v>355.32000000000005</v>
      </c>
      <c r="J31" s="51">
        <f t="shared" si="5"/>
        <v>0.34143870314083086</v>
      </c>
      <c r="K31" s="52"/>
    </row>
    <row r="32" spans="1:11" ht="14.1" customHeight="1" x14ac:dyDescent="0.15">
      <c r="A32" s="286"/>
      <c r="B32" s="36"/>
      <c r="C32" s="24"/>
      <c r="D32" s="271">
        <v>1950</v>
      </c>
      <c r="E32" s="57" t="s">
        <v>18</v>
      </c>
      <c r="F32" s="29">
        <v>90</v>
      </c>
      <c r="G32" s="28">
        <f t="shared" si="3"/>
        <v>2166.6666666666665</v>
      </c>
      <c r="H32" s="28">
        <v>298</v>
      </c>
      <c r="I32" s="28">
        <f t="shared" si="4"/>
        <v>321.84000000000003</v>
      </c>
      <c r="J32" s="51">
        <f t="shared" si="5"/>
        <v>0.27293064876957496</v>
      </c>
      <c r="K32" s="52"/>
    </row>
    <row r="33" spans="1:11" ht="14.1" customHeight="1" x14ac:dyDescent="0.15">
      <c r="A33" s="26" t="s">
        <v>305</v>
      </c>
      <c r="B33" s="27" t="s">
        <v>293</v>
      </c>
      <c r="C33" s="1" t="s">
        <v>13</v>
      </c>
      <c r="D33" s="28">
        <v>2500</v>
      </c>
      <c r="E33" s="57" t="s">
        <v>47</v>
      </c>
      <c r="F33" s="29">
        <v>90</v>
      </c>
      <c r="G33" s="28">
        <f t="shared" si="3"/>
        <v>2777.7777777777778</v>
      </c>
      <c r="H33" s="28">
        <v>439</v>
      </c>
      <c r="I33" s="28">
        <f t="shared" si="4"/>
        <v>474.12</v>
      </c>
      <c r="J33" s="51">
        <f t="shared" si="5"/>
        <v>0.36724879777271574</v>
      </c>
      <c r="K33" s="52"/>
    </row>
    <row r="34" spans="1:11" ht="14.1" customHeight="1" x14ac:dyDescent="0.15">
      <c r="A34" s="26" t="s">
        <v>48</v>
      </c>
      <c r="B34" s="27" t="s">
        <v>294</v>
      </c>
      <c r="C34" s="1" t="s">
        <v>13</v>
      </c>
      <c r="D34" s="271">
        <v>3500</v>
      </c>
      <c r="E34" s="57" t="s">
        <v>35</v>
      </c>
      <c r="F34" s="29">
        <v>80</v>
      </c>
      <c r="G34" s="28">
        <f t="shared" si="3"/>
        <v>4375</v>
      </c>
      <c r="H34" s="28">
        <v>698</v>
      </c>
      <c r="I34" s="28">
        <f t="shared" si="4"/>
        <v>753.84</v>
      </c>
      <c r="J34" s="51">
        <f t="shared" si="5"/>
        <v>0.37320916905444129</v>
      </c>
      <c r="K34" s="52"/>
    </row>
    <row r="35" spans="1:11" ht="14.1" customHeight="1" x14ac:dyDescent="0.15">
      <c r="A35" s="39" t="s">
        <v>306</v>
      </c>
      <c r="B35" s="40" t="s">
        <v>295</v>
      </c>
      <c r="C35" s="5" t="s">
        <v>13</v>
      </c>
      <c r="D35" s="28">
        <v>5080</v>
      </c>
      <c r="E35" s="57" t="s">
        <v>35</v>
      </c>
      <c r="F35" s="29">
        <v>95</v>
      </c>
      <c r="G35" s="28">
        <f t="shared" si="3"/>
        <v>5347.3684210526317</v>
      </c>
      <c r="H35" s="28">
        <v>798</v>
      </c>
      <c r="I35" s="28">
        <f t="shared" si="4"/>
        <v>861.84</v>
      </c>
      <c r="J35" s="51">
        <f t="shared" si="5"/>
        <v>0.32990370663500856</v>
      </c>
    </row>
    <row r="36" spans="1:11" ht="14.1" customHeight="1" x14ac:dyDescent="0.15">
      <c r="A36" s="43" t="s">
        <v>307</v>
      </c>
      <c r="B36" s="37" t="s">
        <v>50</v>
      </c>
      <c r="C36" s="5" t="s">
        <v>13</v>
      </c>
      <c r="D36" s="271">
        <v>2050</v>
      </c>
      <c r="E36" s="57" t="s">
        <v>35</v>
      </c>
      <c r="F36" s="29">
        <v>85</v>
      </c>
      <c r="G36" s="28">
        <f t="shared" si="3"/>
        <v>2411.7647058823532</v>
      </c>
      <c r="H36" s="28">
        <v>379</v>
      </c>
      <c r="I36" s="28">
        <f t="shared" si="4"/>
        <v>409.32000000000005</v>
      </c>
      <c r="J36" s="51">
        <f t="shared" si="5"/>
        <v>0.36365047338196482</v>
      </c>
      <c r="K36" s="52"/>
    </row>
    <row r="37" spans="1:11" ht="14.1" customHeight="1" x14ac:dyDescent="0.15">
      <c r="A37" s="39" t="s">
        <v>399</v>
      </c>
      <c r="B37" s="40" t="s">
        <v>292</v>
      </c>
      <c r="C37" s="5" t="s">
        <v>13</v>
      </c>
      <c r="D37" s="28">
        <v>1180</v>
      </c>
      <c r="E37" s="57" t="s">
        <v>51</v>
      </c>
      <c r="F37" s="29">
        <v>95</v>
      </c>
      <c r="G37" s="28">
        <f t="shared" si="3"/>
        <v>1242.1052631578948</v>
      </c>
      <c r="H37" s="28">
        <v>209</v>
      </c>
      <c r="I37" s="28">
        <f t="shared" si="4"/>
        <v>225.72000000000003</v>
      </c>
      <c r="J37" s="51">
        <f t="shared" si="5"/>
        <v>0.40569126164694036</v>
      </c>
      <c r="K37" s="263" t="s">
        <v>308</v>
      </c>
    </row>
    <row r="38" spans="1:11" ht="14.1" customHeight="1" x14ac:dyDescent="0.15">
      <c r="A38" s="43" t="s">
        <v>184</v>
      </c>
      <c r="B38" s="135" t="s">
        <v>185</v>
      </c>
      <c r="C38" s="5" t="s">
        <v>13</v>
      </c>
      <c r="D38" s="28">
        <v>1840</v>
      </c>
      <c r="E38" s="57" t="s">
        <v>26</v>
      </c>
      <c r="F38" s="29">
        <v>90</v>
      </c>
      <c r="G38" s="28">
        <f t="shared" si="3"/>
        <v>2044.4444444444443</v>
      </c>
      <c r="H38" s="28">
        <v>298</v>
      </c>
      <c r="I38" s="28">
        <f t="shared" si="4"/>
        <v>321.84000000000003</v>
      </c>
      <c r="J38" s="51">
        <f t="shared" si="5"/>
        <v>0.31394481730052204</v>
      </c>
      <c r="K38" s="149"/>
    </row>
    <row r="39" spans="1:11" ht="14.1" customHeight="1" x14ac:dyDescent="0.15">
      <c r="A39" s="39" t="s">
        <v>53</v>
      </c>
      <c r="B39" s="40" t="s">
        <v>54</v>
      </c>
      <c r="C39" s="5" t="s">
        <v>13</v>
      </c>
      <c r="D39" s="253">
        <v>1450</v>
      </c>
      <c r="E39" s="57" t="s">
        <v>14</v>
      </c>
      <c r="F39" s="29">
        <v>100</v>
      </c>
      <c r="G39" s="28">
        <f t="shared" ref="G39:G56" si="6">D39/(F39/100)</f>
        <v>1450</v>
      </c>
      <c r="H39" s="28">
        <v>198</v>
      </c>
      <c r="I39" s="28">
        <f t="shared" ref="I39:I56" si="7">+H39*1.08</f>
        <v>213.84</v>
      </c>
      <c r="J39" s="51">
        <f t="shared" ref="J39:J45" si="8">((H39*10)-G39)/H39*10/100</f>
        <v>0.26767676767676768</v>
      </c>
    </row>
    <row r="40" spans="1:11" ht="14.1" customHeight="1" x14ac:dyDescent="0.15">
      <c r="A40" s="39" t="s">
        <v>315</v>
      </c>
      <c r="B40" s="40" t="s">
        <v>316</v>
      </c>
      <c r="C40" s="5" t="s">
        <v>13</v>
      </c>
      <c r="D40" s="28">
        <v>3690</v>
      </c>
      <c r="E40" s="57" t="s">
        <v>14</v>
      </c>
      <c r="F40" s="29">
        <v>100</v>
      </c>
      <c r="G40" s="28">
        <f t="shared" si="6"/>
        <v>3690</v>
      </c>
      <c r="H40" s="28">
        <v>598</v>
      </c>
      <c r="I40" s="28">
        <f t="shared" si="7"/>
        <v>645.84</v>
      </c>
      <c r="J40" s="51">
        <f t="shared" si="8"/>
        <v>0.382943143812709</v>
      </c>
    </row>
    <row r="41" spans="1:11" ht="14.1" customHeight="1" x14ac:dyDescent="0.15">
      <c r="A41" s="43" t="s">
        <v>389</v>
      </c>
      <c r="B41" s="135" t="s">
        <v>353</v>
      </c>
      <c r="C41" s="5" t="s">
        <v>13</v>
      </c>
      <c r="D41" s="28">
        <v>1025</v>
      </c>
      <c r="E41" s="57" t="s">
        <v>14</v>
      </c>
      <c r="F41" s="29">
        <v>100</v>
      </c>
      <c r="G41" s="28">
        <f t="shared" si="6"/>
        <v>1025</v>
      </c>
      <c r="H41" s="28">
        <v>1690</v>
      </c>
      <c r="I41" s="28">
        <f t="shared" si="7"/>
        <v>1825.2</v>
      </c>
      <c r="J41" s="51">
        <f>(H41-G41)/H41</f>
        <v>0.39349112426035504</v>
      </c>
      <c r="K41" s="52"/>
    </row>
    <row r="42" spans="1:11" ht="14.1" customHeight="1" x14ac:dyDescent="0.15">
      <c r="A42" s="39" t="s">
        <v>55</v>
      </c>
      <c r="B42" s="40" t="s">
        <v>56</v>
      </c>
      <c r="C42" s="5" t="s">
        <v>13</v>
      </c>
      <c r="D42" s="28">
        <v>1300</v>
      </c>
      <c r="E42" s="57" t="s">
        <v>14</v>
      </c>
      <c r="F42" s="29">
        <v>100</v>
      </c>
      <c r="G42" s="28">
        <f t="shared" si="6"/>
        <v>1300</v>
      </c>
      <c r="H42" s="28">
        <v>209</v>
      </c>
      <c r="I42" s="28">
        <f t="shared" si="7"/>
        <v>225.72000000000003</v>
      </c>
      <c r="J42" s="51">
        <f t="shared" si="8"/>
        <v>0.3779904306220096</v>
      </c>
    </row>
    <row r="43" spans="1:11" ht="14.1" customHeight="1" x14ac:dyDescent="0.15">
      <c r="A43" s="39" t="s">
        <v>375</v>
      </c>
      <c r="B43" s="40" t="s">
        <v>377</v>
      </c>
      <c r="C43" s="5" t="s">
        <v>13</v>
      </c>
      <c r="D43" s="28">
        <v>1000</v>
      </c>
      <c r="E43" s="57" t="s">
        <v>61</v>
      </c>
      <c r="F43" s="29">
        <v>95</v>
      </c>
      <c r="G43" s="28">
        <f t="shared" si="6"/>
        <v>1052.6315789473686</v>
      </c>
      <c r="H43" s="28">
        <v>198</v>
      </c>
      <c r="I43" s="28">
        <f t="shared" si="7"/>
        <v>213.84</v>
      </c>
      <c r="J43" s="51">
        <f>((H43*10)-G43)/H43*10/100</f>
        <v>0.46836788942052088</v>
      </c>
    </row>
    <row r="44" spans="1:11" ht="14.1" customHeight="1" x14ac:dyDescent="0.15">
      <c r="A44" s="39" t="s">
        <v>380</v>
      </c>
      <c r="B44" s="40" t="s">
        <v>379</v>
      </c>
      <c r="C44" s="5" t="s">
        <v>13</v>
      </c>
      <c r="D44" s="28">
        <v>1300</v>
      </c>
      <c r="E44" s="57" t="s">
        <v>61</v>
      </c>
      <c r="F44" s="29">
        <v>95</v>
      </c>
      <c r="G44" s="28">
        <f t="shared" si="6"/>
        <v>1368.421052631579</v>
      </c>
      <c r="H44" s="28">
        <v>259</v>
      </c>
      <c r="I44" s="28">
        <f t="shared" si="7"/>
        <v>279.72000000000003</v>
      </c>
      <c r="J44" s="51">
        <f t="shared" ref="J44" si="9">((H44*10)-G44)/H44*10/100</f>
        <v>0.47165210323105056</v>
      </c>
    </row>
    <row r="45" spans="1:11" ht="14.1" customHeight="1" x14ac:dyDescent="0.15">
      <c r="A45" s="39" t="s">
        <v>376</v>
      </c>
      <c r="B45" s="40" t="s">
        <v>378</v>
      </c>
      <c r="C45" s="5" t="s">
        <v>13</v>
      </c>
      <c r="D45" s="28">
        <v>1900</v>
      </c>
      <c r="E45" s="57" t="s">
        <v>61</v>
      </c>
      <c r="F45" s="29">
        <v>95</v>
      </c>
      <c r="G45" s="28">
        <f t="shared" si="6"/>
        <v>2000</v>
      </c>
      <c r="H45" s="28">
        <v>398</v>
      </c>
      <c r="I45" s="28">
        <f t="shared" si="7"/>
        <v>429.84000000000003</v>
      </c>
      <c r="J45" s="51">
        <f t="shared" si="8"/>
        <v>0.49748743718592964</v>
      </c>
    </row>
    <row r="46" spans="1:11" ht="14.1" customHeight="1" x14ac:dyDescent="0.15">
      <c r="A46" s="60" t="s">
        <v>365</v>
      </c>
      <c r="B46" s="40" t="s">
        <v>57</v>
      </c>
      <c r="C46" s="5" t="s">
        <v>13</v>
      </c>
      <c r="D46" s="28">
        <v>630</v>
      </c>
      <c r="E46" s="57" t="s">
        <v>49</v>
      </c>
      <c r="F46" s="29">
        <v>100</v>
      </c>
      <c r="G46" s="28">
        <f t="shared" si="6"/>
        <v>630</v>
      </c>
      <c r="H46" s="28">
        <v>980</v>
      </c>
      <c r="I46" s="28">
        <f t="shared" si="7"/>
        <v>1058.4000000000001</v>
      </c>
      <c r="J46" s="51">
        <f>(H46-G46)/H46</f>
        <v>0.35714285714285715</v>
      </c>
    </row>
    <row r="47" spans="1:11" ht="14.1" customHeight="1" x14ac:dyDescent="0.15">
      <c r="A47" s="58" t="s">
        <v>58</v>
      </c>
      <c r="B47" s="135" t="s">
        <v>59</v>
      </c>
      <c r="C47" s="5" t="s">
        <v>13</v>
      </c>
      <c r="D47" s="28">
        <v>1280</v>
      </c>
      <c r="E47" s="57" t="s">
        <v>14</v>
      </c>
      <c r="F47" s="29">
        <v>100</v>
      </c>
      <c r="G47" s="28">
        <f t="shared" si="6"/>
        <v>1280</v>
      </c>
      <c r="H47" s="28">
        <v>198</v>
      </c>
      <c r="I47" s="28">
        <f t="shared" si="7"/>
        <v>213.84</v>
      </c>
      <c r="J47" s="51">
        <f t="shared" ref="J47:J56" si="10">((H47*10)-G47)/H47*10/100</f>
        <v>0.35353535353535359</v>
      </c>
    </row>
    <row r="48" spans="1:11" ht="14.1" customHeight="1" x14ac:dyDescent="0.15">
      <c r="A48" s="254" t="s">
        <v>393</v>
      </c>
      <c r="B48" s="35" t="s">
        <v>394</v>
      </c>
      <c r="C48" s="5" t="s">
        <v>13</v>
      </c>
      <c r="D48" s="28">
        <v>1350</v>
      </c>
      <c r="E48" s="57" t="s">
        <v>395</v>
      </c>
      <c r="F48" s="29">
        <v>100</v>
      </c>
      <c r="G48" s="28">
        <f t="shared" si="6"/>
        <v>1350</v>
      </c>
      <c r="H48" s="28">
        <v>239</v>
      </c>
      <c r="I48" s="28">
        <f t="shared" si="7"/>
        <v>258.12</v>
      </c>
      <c r="J48" s="51">
        <f t="shared" si="10"/>
        <v>0.43514644351464432</v>
      </c>
    </row>
    <row r="49" spans="1:11" ht="14.1" customHeight="1" x14ac:dyDescent="0.15">
      <c r="A49" s="25" t="s">
        <v>400</v>
      </c>
      <c r="B49" s="14" t="s">
        <v>60</v>
      </c>
      <c r="C49" s="5"/>
      <c r="D49" s="28">
        <v>1500</v>
      </c>
      <c r="E49" s="57" t="s">
        <v>28</v>
      </c>
      <c r="F49" s="29">
        <v>100</v>
      </c>
      <c r="G49" s="28">
        <f t="shared" si="6"/>
        <v>1500</v>
      </c>
      <c r="H49" s="28">
        <v>229</v>
      </c>
      <c r="I49" s="28">
        <f t="shared" si="7"/>
        <v>247.32000000000002</v>
      </c>
      <c r="J49" s="51">
        <f t="shared" si="10"/>
        <v>0.3449781659388646</v>
      </c>
    </row>
    <row r="50" spans="1:11" ht="14.1" customHeight="1" x14ac:dyDescent="0.15">
      <c r="A50" s="59"/>
      <c r="B50" s="16"/>
      <c r="C50" s="5" t="s">
        <v>13</v>
      </c>
      <c r="D50" s="28">
        <v>1500</v>
      </c>
      <c r="E50" s="57" t="s">
        <v>61</v>
      </c>
      <c r="F50" s="29">
        <v>95</v>
      </c>
      <c r="G50" s="28">
        <f t="shared" si="6"/>
        <v>1578.9473684210527</v>
      </c>
      <c r="H50" s="28">
        <v>259</v>
      </c>
      <c r="I50" s="28">
        <f t="shared" si="7"/>
        <v>279.72000000000003</v>
      </c>
      <c r="J50" s="51">
        <f t="shared" si="10"/>
        <v>0.39036781142044297</v>
      </c>
      <c r="K50" s="52"/>
    </row>
    <row r="51" spans="1:11" ht="14.1" customHeight="1" x14ac:dyDescent="0.15">
      <c r="A51" s="61" t="s">
        <v>183</v>
      </c>
      <c r="B51" s="19" t="s">
        <v>62</v>
      </c>
      <c r="C51" s="5" t="s">
        <v>13</v>
      </c>
      <c r="D51" s="28">
        <v>1550</v>
      </c>
      <c r="E51" s="57" t="s">
        <v>28</v>
      </c>
      <c r="F51" s="29">
        <v>100</v>
      </c>
      <c r="G51" s="28">
        <f t="shared" si="6"/>
        <v>1550</v>
      </c>
      <c r="H51" s="28">
        <v>239</v>
      </c>
      <c r="I51" s="28">
        <f t="shared" si="7"/>
        <v>258.12</v>
      </c>
      <c r="J51" s="51">
        <f t="shared" si="10"/>
        <v>0.35146443514644349</v>
      </c>
      <c r="K51" s="287"/>
    </row>
    <row r="52" spans="1:11" ht="14.1" customHeight="1" x14ac:dyDescent="0.15">
      <c r="A52" s="61"/>
      <c r="B52" s="19"/>
      <c r="C52" s="5"/>
      <c r="D52" s="28">
        <v>1550</v>
      </c>
      <c r="E52" s="57" t="s">
        <v>61</v>
      </c>
      <c r="F52" s="29">
        <v>95</v>
      </c>
      <c r="G52" s="28">
        <f t="shared" si="6"/>
        <v>1631.578947368421</v>
      </c>
      <c r="H52" s="28">
        <v>279</v>
      </c>
      <c r="I52" s="28">
        <f t="shared" si="7"/>
        <v>301.32</v>
      </c>
      <c r="J52" s="51">
        <f t="shared" si="10"/>
        <v>0.41520467836257313</v>
      </c>
      <c r="K52" s="287"/>
    </row>
    <row r="53" spans="1:11" ht="14.1" customHeight="1" x14ac:dyDescent="0.15">
      <c r="A53" s="62"/>
      <c r="B53" s="16"/>
      <c r="C53" s="5" t="s">
        <v>13</v>
      </c>
      <c r="D53" s="28">
        <v>1550</v>
      </c>
      <c r="E53" s="57" t="s">
        <v>26</v>
      </c>
      <c r="F53" s="29">
        <v>95</v>
      </c>
      <c r="G53" s="28">
        <f t="shared" si="6"/>
        <v>1631.578947368421</v>
      </c>
      <c r="H53" s="28">
        <v>279</v>
      </c>
      <c r="I53" s="28">
        <f t="shared" si="7"/>
        <v>301.32</v>
      </c>
      <c r="J53" s="51">
        <f t="shared" si="10"/>
        <v>0.41520467836257313</v>
      </c>
      <c r="K53" s="287"/>
    </row>
    <row r="54" spans="1:11" ht="14.1" customHeight="1" x14ac:dyDescent="0.15">
      <c r="A54" s="186" t="s">
        <v>63</v>
      </c>
      <c r="B54" s="8" t="s">
        <v>64</v>
      </c>
      <c r="C54" s="5" t="s">
        <v>13</v>
      </c>
      <c r="D54" s="28">
        <v>2900</v>
      </c>
      <c r="E54" s="57" t="s">
        <v>28</v>
      </c>
      <c r="F54" s="29">
        <v>100</v>
      </c>
      <c r="G54" s="28">
        <f t="shared" si="6"/>
        <v>2900</v>
      </c>
      <c r="H54" s="28">
        <v>398</v>
      </c>
      <c r="I54" s="28">
        <f t="shared" si="7"/>
        <v>429.84000000000003</v>
      </c>
      <c r="J54" s="51">
        <f t="shared" si="10"/>
        <v>0.271356783919598</v>
      </c>
    </row>
    <row r="55" spans="1:11" ht="14.1" customHeight="1" x14ac:dyDescent="0.15">
      <c r="A55" s="63"/>
      <c r="B55" s="38"/>
      <c r="C55" s="5"/>
      <c r="D55" s="28">
        <v>2900</v>
      </c>
      <c r="E55" s="57" t="s">
        <v>61</v>
      </c>
      <c r="F55" s="29">
        <v>95</v>
      </c>
      <c r="G55" s="28">
        <f t="shared" si="6"/>
        <v>3052.6315789473688</v>
      </c>
      <c r="H55" s="28">
        <v>498</v>
      </c>
      <c r="I55" s="28">
        <f t="shared" si="7"/>
        <v>537.84</v>
      </c>
      <c r="J55" s="51">
        <f t="shared" si="10"/>
        <v>0.38702177129570914</v>
      </c>
    </row>
    <row r="56" spans="1:11" ht="14.1" customHeight="1" x14ac:dyDescent="0.15">
      <c r="A56" s="64"/>
      <c r="B56" s="11"/>
      <c r="C56" s="5" t="s">
        <v>13</v>
      </c>
      <c r="D56" s="28">
        <v>2900</v>
      </c>
      <c r="E56" s="57" t="s">
        <v>26</v>
      </c>
      <c r="F56" s="29">
        <v>95</v>
      </c>
      <c r="G56" s="28">
        <f t="shared" si="6"/>
        <v>3052.6315789473688</v>
      </c>
      <c r="H56" s="28">
        <v>498</v>
      </c>
      <c r="I56" s="28">
        <f t="shared" si="7"/>
        <v>537.84</v>
      </c>
      <c r="J56" s="51">
        <f t="shared" si="10"/>
        <v>0.38702177129570914</v>
      </c>
    </row>
    <row r="57" spans="1:11" ht="14.1" customHeight="1" x14ac:dyDescent="0.15">
      <c r="A57" s="60" t="s">
        <v>397</v>
      </c>
      <c r="B57" s="40" t="s">
        <v>66</v>
      </c>
      <c r="C57" s="5" t="s">
        <v>13</v>
      </c>
      <c r="D57" s="28">
        <v>650</v>
      </c>
      <c r="E57" s="57" t="s">
        <v>14</v>
      </c>
      <c r="F57" s="29">
        <v>100</v>
      </c>
      <c r="G57" s="28">
        <f t="shared" ref="G57:G68" si="11">D57/(F57/100)</f>
        <v>650</v>
      </c>
      <c r="H57" s="28">
        <v>149</v>
      </c>
      <c r="I57" s="28">
        <f t="shared" ref="I57:I66" si="12">+H57*1.08</f>
        <v>160.92000000000002</v>
      </c>
      <c r="J57" s="51">
        <f t="shared" ref="J57:J66" si="13">((H57*10)-G57)/H57*10/100</f>
        <v>0.56375838926174493</v>
      </c>
      <c r="K57" s="52"/>
    </row>
    <row r="58" spans="1:11" ht="14.1" customHeight="1" x14ac:dyDescent="0.15">
      <c r="A58" s="39" t="s">
        <v>310</v>
      </c>
      <c r="B58" s="40" t="s">
        <v>311</v>
      </c>
      <c r="C58" s="5" t="s">
        <v>13</v>
      </c>
      <c r="D58" s="28">
        <v>1010</v>
      </c>
      <c r="E58" s="57" t="s">
        <v>14</v>
      </c>
      <c r="F58" s="29">
        <v>100</v>
      </c>
      <c r="G58" s="28">
        <f>D58/(F58/100)</f>
        <v>1010</v>
      </c>
      <c r="H58" s="28">
        <v>159</v>
      </c>
      <c r="I58" s="28">
        <f>+H58*1.08</f>
        <v>171.72</v>
      </c>
      <c r="J58" s="51">
        <f>((H58*10)-G58)/H58*10/100</f>
        <v>0.36477987421383645</v>
      </c>
    </row>
    <row r="59" spans="1:11" ht="14.1" customHeight="1" x14ac:dyDescent="0.15">
      <c r="A59" s="60" t="s">
        <v>67</v>
      </c>
      <c r="B59" s="40" t="s">
        <v>68</v>
      </c>
      <c r="C59" s="5" t="s">
        <v>13</v>
      </c>
      <c r="D59" s="28">
        <v>460</v>
      </c>
      <c r="E59" s="57" t="s">
        <v>14</v>
      </c>
      <c r="F59" s="29">
        <v>100</v>
      </c>
      <c r="G59" s="28">
        <f t="shared" si="11"/>
        <v>460</v>
      </c>
      <c r="H59" s="28">
        <v>79</v>
      </c>
      <c r="I59" s="28">
        <f t="shared" si="12"/>
        <v>85.320000000000007</v>
      </c>
      <c r="J59" s="51">
        <f t="shared" si="13"/>
        <v>0.41772151898734178</v>
      </c>
    </row>
    <row r="60" spans="1:11" ht="14.1" customHeight="1" x14ac:dyDescent="0.15">
      <c r="A60" s="60" t="s">
        <v>69</v>
      </c>
      <c r="B60" s="40" t="s">
        <v>70</v>
      </c>
      <c r="C60" s="5" t="s">
        <v>13</v>
      </c>
      <c r="D60" s="28">
        <v>80</v>
      </c>
      <c r="E60" s="57" t="s">
        <v>14</v>
      </c>
      <c r="F60" s="29">
        <v>100</v>
      </c>
      <c r="G60" s="28">
        <f t="shared" si="11"/>
        <v>80</v>
      </c>
      <c r="H60" s="28">
        <v>18</v>
      </c>
      <c r="I60" s="28">
        <f t="shared" si="12"/>
        <v>19.440000000000001</v>
      </c>
      <c r="J60" s="51">
        <f t="shared" si="13"/>
        <v>0.55555555555555558</v>
      </c>
    </row>
    <row r="61" spans="1:11" ht="14.1" customHeight="1" x14ac:dyDescent="0.15">
      <c r="A61" s="60" t="s">
        <v>312</v>
      </c>
      <c r="B61" s="40" t="s">
        <v>313</v>
      </c>
      <c r="C61" s="5" t="s">
        <v>13</v>
      </c>
      <c r="D61" s="28">
        <v>305</v>
      </c>
      <c r="E61" s="57" t="s">
        <v>14</v>
      </c>
      <c r="F61" s="29">
        <v>100</v>
      </c>
      <c r="G61" s="28">
        <f t="shared" si="11"/>
        <v>305</v>
      </c>
      <c r="H61" s="28">
        <v>59</v>
      </c>
      <c r="I61" s="28">
        <f t="shared" si="12"/>
        <v>63.720000000000006</v>
      </c>
      <c r="J61" s="51">
        <f t="shared" si="13"/>
        <v>0.48305084745762705</v>
      </c>
    </row>
    <row r="62" spans="1:11" ht="14.1" customHeight="1" x14ac:dyDescent="0.15">
      <c r="A62" s="39" t="s">
        <v>71</v>
      </c>
      <c r="B62" s="40" t="s">
        <v>72</v>
      </c>
      <c r="C62" s="5" t="s">
        <v>13</v>
      </c>
      <c r="D62" s="28">
        <v>1450</v>
      </c>
      <c r="E62" s="57" t="s">
        <v>14</v>
      </c>
      <c r="F62" s="29">
        <v>100</v>
      </c>
      <c r="G62" s="28">
        <f t="shared" si="11"/>
        <v>1450</v>
      </c>
      <c r="H62" s="28">
        <v>229</v>
      </c>
      <c r="I62" s="28">
        <f t="shared" si="12"/>
        <v>247.32000000000002</v>
      </c>
      <c r="J62" s="51">
        <f t="shared" si="13"/>
        <v>0.36681222707423577</v>
      </c>
      <c r="K62" s="55" t="s">
        <v>39</v>
      </c>
    </row>
    <row r="63" spans="1:11" ht="14.1" customHeight="1" x14ac:dyDescent="0.15">
      <c r="A63" s="39" t="s">
        <v>73</v>
      </c>
      <c r="B63" s="40" t="s">
        <v>314</v>
      </c>
      <c r="C63" s="5" t="s">
        <v>13</v>
      </c>
      <c r="D63" s="28">
        <v>2240</v>
      </c>
      <c r="E63" s="57" t="s">
        <v>14</v>
      </c>
      <c r="F63" s="29">
        <v>100</v>
      </c>
      <c r="G63" s="28">
        <f t="shared" si="11"/>
        <v>2240</v>
      </c>
      <c r="H63" s="28">
        <v>329</v>
      </c>
      <c r="I63" s="28">
        <f t="shared" si="12"/>
        <v>355.32000000000005</v>
      </c>
      <c r="J63" s="51">
        <f t="shared" si="13"/>
        <v>0.31914893617021278</v>
      </c>
    </row>
    <row r="64" spans="1:11" ht="14.1" customHeight="1" x14ac:dyDescent="0.15">
      <c r="A64" s="58" t="s">
        <v>74</v>
      </c>
      <c r="B64" s="135" t="s">
        <v>75</v>
      </c>
      <c r="C64" s="5" t="s">
        <v>13</v>
      </c>
      <c r="D64" s="28">
        <v>3223</v>
      </c>
      <c r="E64" s="57" t="s">
        <v>47</v>
      </c>
      <c r="F64" s="29">
        <v>100</v>
      </c>
      <c r="G64" s="28">
        <f t="shared" si="11"/>
        <v>3223</v>
      </c>
      <c r="H64" s="28">
        <v>498</v>
      </c>
      <c r="I64" s="28">
        <f t="shared" si="12"/>
        <v>537.84</v>
      </c>
      <c r="J64" s="51">
        <f t="shared" si="13"/>
        <v>0.35281124497991967</v>
      </c>
      <c r="K64" s="288"/>
    </row>
    <row r="65" spans="1:11" ht="14.1" customHeight="1" x14ac:dyDescent="0.15">
      <c r="A65" s="60" t="s">
        <v>76</v>
      </c>
      <c r="B65" s="40" t="s">
        <v>77</v>
      </c>
      <c r="C65" s="5" t="s">
        <v>13</v>
      </c>
      <c r="D65" s="28">
        <v>3227</v>
      </c>
      <c r="E65" s="57" t="s">
        <v>47</v>
      </c>
      <c r="F65" s="29">
        <v>100</v>
      </c>
      <c r="G65" s="28">
        <f t="shared" si="11"/>
        <v>3227</v>
      </c>
      <c r="H65" s="28">
        <v>498</v>
      </c>
      <c r="I65" s="28">
        <f t="shared" si="12"/>
        <v>537.84</v>
      </c>
      <c r="J65" s="51">
        <f t="shared" si="13"/>
        <v>0.35200803212851406</v>
      </c>
      <c r="K65" s="288"/>
    </row>
    <row r="66" spans="1:11" ht="14.1" customHeight="1" x14ac:dyDescent="0.15">
      <c r="A66" s="60" t="s">
        <v>78</v>
      </c>
      <c r="B66" s="40" t="s">
        <v>79</v>
      </c>
      <c r="C66" s="5" t="s">
        <v>13</v>
      </c>
      <c r="D66" s="28">
        <v>2053</v>
      </c>
      <c r="E66" s="57" t="s">
        <v>47</v>
      </c>
      <c r="F66" s="29">
        <v>100</v>
      </c>
      <c r="G66" s="28">
        <f t="shared" si="11"/>
        <v>2053</v>
      </c>
      <c r="H66" s="28">
        <v>339</v>
      </c>
      <c r="I66" s="28">
        <f t="shared" si="12"/>
        <v>366.12</v>
      </c>
      <c r="J66" s="51">
        <f t="shared" si="13"/>
        <v>0.39439528023598819</v>
      </c>
      <c r="K66" s="288"/>
    </row>
    <row r="67" spans="1:11" ht="14.1" customHeight="1" x14ac:dyDescent="0.15">
      <c r="A67" s="60" t="s">
        <v>80</v>
      </c>
      <c r="B67" s="40" t="s">
        <v>81</v>
      </c>
      <c r="C67" s="5" t="s">
        <v>13</v>
      </c>
      <c r="D67" s="28">
        <v>110</v>
      </c>
      <c r="E67" s="57" t="s">
        <v>14</v>
      </c>
      <c r="F67" s="29">
        <v>100</v>
      </c>
      <c r="G67" s="28">
        <f t="shared" si="11"/>
        <v>110</v>
      </c>
      <c r="H67" s="28" t="s">
        <v>82</v>
      </c>
      <c r="I67" s="28" t="s">
        <v>82</v>
      </c>
      <c r="J67" s="92" t="s">
        <v>82</v>
      </c>
    </row>
    <row r="68" spans="1:11" ht="14.1" customHeight="1" x14ac:dyDescent="0.15">
      <c r="A68" s="60" t="s">
        <v>83</v>
      </c>
      <c r="B68" s="40" t="s">
        <v>84</v>
      </c>
      <c r="C68" s="5" t="s">
        <v>13</v>
      </c>
      <c r="D68" s="28">
        <v>5821</v>
      </c>
      <c r="E68" s="57" t="s">
        <v>14</v>
      </c>
      <c r="F68" s="29">
        <v>100</v>
      </c>
      <c r="G68" s="28">
        <f t="shared" si="11"/>
        <v>5821</v>
      </c>
      <c r="H68" s="28">
        <v>890</v>
      </c>
      <c r="I68" s="28">
        <f>+H68*1.08</f>
        <v>961.2</v>
      </c>
      <c r="J68" s="51">
        <f>((H68*10)-G68)/H68*10/100</f>
        <v>0.34595505617977529</v>
      </c>
    </row>
    <row r="69" spans="1:11" ht="14.1" customHeight="1" x14ac:dyDescent="0.15">
      <c r="A69" s="68" t="s">
        <v>87</v>
      </c>
      <c r="B69" s="27" t="s">
        <v>18</v>
      </c>
      <c r="C69" s="1" t="s">
        <v>13</v>
      </c>
      <c r="D69" s="28">
        <v>1300</v>
      </c>
      <c r="E69" s="69" t="s">
        <v>18</v>
      </c>
      <c r="F69" s="33" t="s">
        <v>88</v>
      </c>
      <c r="G69" s="33">
        <v>96</v>
      </c>
      <c r="H69" s="70">
        <f>+D69/(G69/100)</f>
        <v>1354.1666666666667</v>
      </c>
      <c r="I69" s="82">
        <v>198</v>
      </c>
      <c r="J69" s="82">
        <f>+I69*1.08</f>
        <v>213.84</v>
      </c>
      <c r="K69" s="94">
        <f>((I69*10)-H69)/I69*10/100</f>
        <v>0.31607744107744101</v>
      </c>
    </row>
    <row r="70" spans="1:11" ht="14.1" customHeight="1" x14ac:dyDescent="0.15">
      <c r="A70" s="68" t="s">
        <v>90</v>
      </c>
      <c r="B70" s="8" t="s">
        <v>18</v>
      </c>
      <c r="C70" s="1" t="s">
        <v>13</v>
      </c>
      <c r="D70" s="28">
        <v>2394</v>
      </c>
      <c r="E70" s="69" t="s">
        <v>18</v>
      </c>
      <c r="F70" s="33" t="s">
        <v>88</v>
      </c>
      <c r="G70" s="33">
        <v>96</v>
      </c>
      <c r="H70" s="70">
        <f t="shared" ref="H70:H87" si="14">+D70/(G70/100)</f>
        <v>2493.75</v>
      </c>
      <c r="I70" s="28">
        <v>359</v>
      </c>
      <c r="J70" s="82">
        <f t="shared" ref="J70:J87" si="15">+I70*1.08</f>
        <v>387.72</v>
      </c>
      <c r="K70" s="94">
        <f t="shared" ref="K70:K87" si="16">((I70*10)-H70)/I70*10/100</f>
        <v>0.30536211699164345</v>
      </c>
    </row>
    <row r="71" spans="1:11" ht="14.1" customHeight="1" x14ac:dyDescent="0.15">
      <c r="A71" s="76" t="s">
        <v>91</v>
      </c>
      <c r="B71" s="8" t="s">
        <v>92</v>
      </c>
      <c r="C71" s="1" t="s">
        <v>13</v>
      </c>
      <c r="D71" s="28">
        <v>4000</v>
      </c>
      <c r="E71" s="69" t="s">
        <v>92</v>
      </c>
      <c r="F71" s="33" t="s">
        <v>93</v>
      </c>
      <c r="G71" s="33">
        <v>95</v>
      </c>
      <c r="H71" s="82">
        <f t="shared" si="14"/>
        <v>4210.5263157894742</v>
      </c>
      <c r="I71" s="82">
        <v>598</v>
      </c>
      <c r="J71" s="82">
        <f t="shared" si="15"/>
        <v>645.84</v>
      </c>
      <c r="K71" s="94">
        <f t="shared" si="16"/>
        <v>0.29589860939975349</v>
      </c>
    </row>
    <row r="72" spans="1:11" ht="14.1" customHeight="1" x14ac:dyDescent="0.15">
      <c r="A72" s="76"/>
      <c r="B72" s="38"/>
      <c r="C72" s="1" t="s">
        <v>13</v>
      </c>
      <c r="D72" s="28">
        <v>4000</v>
      </c>
      <c r="E72" s="69"/>
      <c r="F72" s="33" t="s">
        <v>46</v>
      </c>
      <c r="G72" s="33">
        <v>95</v>
      </c>
      <c r="H72" s="82">
        <f t="shared" si="14"/>
        <v>4210.5263157894742</v>
      </c>
      <c r="I72" s="82">
        <v>698</v>
      </c>
      <c r="J72" s="82">
        <f t="shared" si="15"/>
        <v>753.84</v>
      </c>
      <c r="K72" s="94">
        <f t="shared" si="16"/>
        <v>0.39677273412758246</v>
      </c>
    </row>
    <row r="73" spans="1:11" ht="14.1" customHeight="1" x14ac:dyDescent="0.15">
      <c r="A73" s="76"/>
      <c r="B73" s="38"/>
      <c r="C73" s="1" t="s">
        <v>13</v>
      </c>
      <c r="D73" s="28">
        <v>4000</v>
      </c>
      <c r="E73" s="69"/>
      <c r="F73" s="33" t="s">
        <v>26</v>
      </c>
      <c r="G73" s="33">
        <v>95</v>
      </c>
      <c r="H73" s="82">
        <f t="shared" si="14"/>
        <v>4210.5263157894742</v>
      </c>
      <c r="I73" s="82">
        <v>680</v>
      </c>
      <c r="J73" s="82">
        <f t="shared" si="15"/>
        <v>734.40000000000009</v>
      </c>
      <c r="K73" s="94">
        <f t="shared" si="16"/>
        <v>0.38080495356037142</v>
      </c>
    </row>
    <row r="74" spans="1:11" ht="14.1" customHeight="1" x14ac:dyDescent="0.15">
      <c r="A74" s="81" t="s">
        <v>94</v>
      </c>
      <c r="B74" s="27" t="s">
        <v>95</v>
      </c>
      <c r="C74" s="1" t="s">
        <v>13</v>
      </c>
      <c r="D74" s="28">
        <v>4292</v>
      </c>
      <c r="E74" s="69" t="s">
        <v>96</v>
      </c>
      <c r="F74" s="33" t="s">
        <v>47</v>
      </c>
      <c r="G74" s="33">
        <v>95</v>
      </c>
      <c r="H74" s="82">
        <f t="shared" si="14"/>
        <v>4517.8947368421059</v>
      </c>
      <c r="I74" s="28">
        <v>698</v>
      </c>
      <c r="J74" s="82">
        <f t="shared" si="15"/>
        <v>753.84</v>
      </c>
      <c r="K74" s="94">
        <f t="shared" si="16"/>
        <v>0.35273714371889603</v>
      </c>
    </row>
    <row r="75" spans="1:11" ht="14.1" customHeight="1" x14ac:dyDescent="0.15">
      <c r="A75" s="83" t="s">
        <v>97</v>
      </c>
      <c r="B75" s="84" t="s">
        <v>98</v>
      </c>
      <c r="C75" s="1" t="s">
        <v>13</v>
      </c>
      <c r="D75" s="28">
        <v>5055</v>
      </c>
      <c r="E75" s="69" t="s">
        <v>99</v>
      </c>
      <c r="F75" s="33" t="s">
        <v>47</v>
      </c>
      <c r="G75" s="33">
        <v>93</v>
      </c>
      <c r="H75" s="82">
        <f t="shared" si="14"/>
        <v>5435.4838709677415</v>
      </c>
      <c r="I75" s="82">
        <v>790</v>
      </c>
      <c r="J75" s="82">
        <f t="shared" si="15"/>
        <v>853.2</v>
      </c>
      <c r="K75" s="94">
        <f t="shared" si="16"/>
        <v>0.31196406696610862</v>
      </c>
    </row>
    <row r="76" spans="1:11" ht="14.1" customHeight="1" x14ac:dyDescent="0.15">
      <c r="A76" s="87"/>
      <c r="B76" s="84"/>
      <c r="C76" s="1" t="s">
        <v>13</v>
      </c>
      <c r="D76" s="28">
        <v>5055</v>
      </c>
      <c r="E76" s="69" t="s">
        <v>100</v>
      </c>
      <c r="F76" s="33" t="s">
        <v>26</v>
      </c>
      <c r="G76" s="33">
        <v>93</v>
      </c>
      <c r="H76" s="82">
        <f t="shared" si="14"/>
        <v>5435.4838709677415</v>
      </c>
      <c r="I76" s="82">
        <v>790</v>
      </c>
      <c r="J76" s="82">
        <f t="shared" si="15"/>
        <v>853.2</v>
      </c>
      <c r="K76" s="94">
        <f t="shared" si="16"/>
        <v>0.31196406696610862</v>
      </c>
    </row>
    <row r="77" spans="1:11" ht="14.1" customHeight="1" x14ac:dyDescent="0.15">
      <c r="A77" s="87"/>
      <c r="B77" s="84"/>
      <c r="C77" s="1" t="s">
        <v>13</v>
      </c>
      <c r="D77" s="28">
        <v>5055</v>
      </c>
      <c r="E77" s="69" t="s">
        <v>101</v>
      </c>
      <c r="F77" s="33" t="s">
        <v>26</v>
      </c>
      <c r="G77" s="33">
        <v>93</v>
      </c>
      <c r="H77" s="82">
        <f t="shared" si="14"/>
        <v>5435.4838709677415</v>
      </c>
      <c r="I77" s="82">
        <v>790</v>
      </c>
      <c r="J77" s="82">
        <f t="shared" si="15"/>
        <v>853.2</v>
      </c>
      <c r="K77" s="94">
        <f t="shared" si="16"/>
        <v>0.31196406696610862</v>
      </c>
    </row>
    <row r="78" spans="1:11" ht="14.1" customHeight="1" x14ac:dyDescent="0.15">
      <c r="A78" s="87"/>
      <c r="B78" s="84"/>
      <c r="C78" s="1" t="s">
        <v>13</v>
      </c>
      <c r="D78" s="28">
        <v>5055</v>
      </c>
      <c r="E78" s="69" t="s">
        <v>102</v>
      </c>
      <c r="F78" s="33" t="s">
        <v>26</v>
      </c>
      <c r="G78" s="33">
        <v>93</v>
      </c>
      <c r="H78" s="82">
        <f t="shared" si="14"/>
        <v>5435.4838709677415</v>
      </c>
      <c r="I78" s="82">
        <v>790</v>
      </c>
      <c r="J78" s="82">
        <f t="shared" si="15"/>
        <v>853.2</v>
      </c>
      <c r="K78" s="94">
        <f t="shared" si="16"/>
        <v>0.31196406696610862</v>
      </c>
    </row>
    <row r="79" spans="1:11" ht="14.1" customHeight="1" x14ac:dyDescent="0.15">
      <c r="A79" s="88"/>
      <c r="B79" s="89"/>
      <c r="C79" s="1" t="s">
        <v>13</v>
      </c>
      <c r="D79" s="28">
        <v>5055</v>
      </c>
      <c r="E79" s="69" t="s">
        <v>103</v>
      </c>
      <c r="F79" s="33" t="s">
        <v>26</v>
      </c>
      <c r="G79" s="33">
        <v>80</v>
      </c>
      <c r="H79" s="82">
        <f t="shared" si="14"/>
        <v>6318.75</v>
      </c>
      <c r="I79" s="82">
        <v>890</v>
      </c>
      <c r="J79" s="82">
        <f t="shared" si="15"/>
        <v>961.2</v>
      </c>
      <c r="K79" s="94">
        <f t="shared" si="16"/>
        <v>0.29002808988764045</v>
      </c>
    </row>
    <row r="80" spans="1:11" ht="14.1" customHeight="1" x14ac:dyDescent="0.15">
      <c r="A80" s="87" t="s">
        <v>104</v>
      </c>
      <c r="B80" s="100" t="s">
        <v>105</v>
      </c>
      <c r="C80" s="1" t="s">
        <v>13</v>
      </c>
      <c r="D80" s="28">
        <v>2957</v>
      </c>
      <c r="E80" s="69" t="s">
        <v>106</v>
      </c>
      <c r="F80" s="33" t="s">
        <v>14</v>
      </c>
      <c r="G80" s="33">
        <v>93</v>
      </c>
      <c r="H80" s="82">
        <f t="shared" si="14"/>
        <v>3179.5698924731182</v>
      </c>
      <c r="I80" s="28">
        <v>498</v>
      </c>
      <c r="J80" s="82">
        <f t="shared" si="15"/>
        <v>537.84</v>
      </c>
      <c r="K80" s="94">
        <f t="shared" si="16"/>
        <v>0.36153215010579953</v>
      </c>
    </row>
    <row r="81" spans="1:11" ht="14.1" customHeight="1" x14ac:dyDescent="0.15">
      <c r="A81" s="87"/>
      <c r="B81" s="84"/>
      <c r="C81" s="1" t="s">
        <v>13</v>
      </c>
      <c r="D81" s="28">
        <v>2957</v>
      </c>
      <c r="E81" s="69"/>
      <c r="F81" s="33" t="s">
        <v>26</v>
      </c>
      <c r="G81" s="33">
        <v>93</v>
      </c>
      <c r="H81" s="82">
        <f t="shared" si="14"/>
        <v>3179.5698924731182</v>
      </c>
      <c r="I81" s="28">
        <v>498</v>
      </c>
      <c r="J81" s="82">
        <f t="shared" si="15"/>
        <v>537.84</v>
      </c>
      <c r="K81" s="94">
        <f t="shared" si="16"/>
        <v>0.36153215010579953</v>
      </c>
    </row>
    <row r="82" spans="1:11" ht="14.1" customHeight="1" x14ac:dyDescent="0.15">
      <c r="A82" s="87"/>
      <c r="B82" s="84"/>
      <c r="C82" s="1" t="s">
        <v>13</v>
      </c>
      <c r="D82" s="28">
        <v>2957</v>
      </c>
      <c r="E82" s="69" t="s">
        <v>107</v>
      </c>
      <c r="F82" s="33" t="s">
        <v>47</v>
      </c>
      <c r="G82" s="33">
        <v>93</v>
      </c>
      <c r="H82" s="82">
        <f t="shared" si="14"/>
        <v>3179.5698924731182</v>
      </c>
      <c r="I82" s="28">
        <v>498</v>
      </c>
      <c r="J82" s="82">
        <f t="shared" si="15"/>
        <v>537.84</v>
      </c>
      <c r="K82" s="94">
        <f t="shared" si="16"/>
        <v>0.36153215010579953</v>
      </c>
    </row>
    <row r="83" spans="1:11" ht="14.1" customHeight="1" x14ac:dyDescent="0.15">
      <c r="A83" s="87"/>
      <c r="B83" s="84"/>
      <c r="C83" s="1" t="s">
        <v>13</v>
      </c>
      <c r="D83" s="28">
        <v>2957</v>
      </c>
      <c r="E83" s="69" t="s">
        <v>108</v>
      </c>
      <c r="F83" s="33" t="s">
        <v>14</v>
      </c>
      <c r="G83" s="33">
        <v>93</v>
      </c>
      <c r="H83" s="82">
        <f t="shared" si="14"/>
        <v>3179.5698924731182</v>
      </c>
      <c r="I83" s="28">
        <v>498</v>
      </c>
      <c r="J83" s="82">
        <f t="shared" si="15"/>
        <v>537.84</v>
      </c>
      <c r="K83" s="94">
        <f t="shared" si="16"/>
        <v>0.36153215010579953</v>
      </c>
    </row>
    <row r="84" spans="1:11" ht="14.1" customHeight="1" x14ac:dyDescent="0.15">
      <c r="A84" s="87"/>
      <c r="B84" s="84"/>
      <c r="C84" s="1" t="s">
        <v>13</v>
      </c>
      <c r="D84" s="28">
        <v>2957</v>
      </c>
      <c r="E84" s="69" t="s">
        <v>25</v>
      </c>
      <c r="F84" s="33" t="s">
        <v>26</v>
      </c>
      <c r="G84" s="33">
        <v>93</v>
      </c>
      <c r="H84" s="82">
        <f t="shared" si="14"/>
        <v>3179.5698924731182</v>
      </c>
      <c r="I84" s="28">
        <v>498</v>
      </c>
      <c r="J84" s="82">
        <f t="shared" si="15"/>
        <v>537.84</v>
      </c>
      <c r="K84" s="94">
        <f t="shared" si="16"/>
        <v>0.36153215010579953</v>
      </c>
    </row>
    <row r="85" spans="1:11" ht="14.1" customHeight="1" x14ac:dyDescent="0.15">
      <c r="A85" s="87"/>
      <c r="B85" s="89"/>
      <c r="C85" s="1" t="s">
        <v>13</v>
      </c>
      <c r="D85" s="28">
        <v>2957</v>
      </c>
      <c r="E85" s="69" t="s">
        <v>109</v>
      </c>
      <c r="F85" s="33" t="s">
        <v>47</v>
      </c>
      <c r="G85" s="33">
        <v>93</v>
      </c>
      <c r="H85" s="82">
        <f t="shared" si="14"/>
        <v>3179.5698924731182</v>
      </c>
      <c r="I85" s="28">
        <v>498</v>
      </c>
      <c r="J85" s="82">
        <f t="shared" si="15"/>
        <v>537.84</v>
      </c>
      <c r="K85" s="94">
        <f t="shared" si="16"/>
        <v>0.36153215010579953</v>
      </c>
    </row>
    <row r="86" spans="1:11" ht="14.1" customHeight="1" x14ac:dyDescent="0.15">
      <c r="A86" s="83" t="s">
        <v>110</v>
      </c>
      <c r="B86" s="100" t="s">
        <v>111</v>
      </c>
      <c r="C86" s="1" t="s">
        <v>13</v>
      </c>
      <c r="D86" s="28">
        <v>1550</v>
      </c>
      <c r="E86" s="69" t="s">
        <v>112</v>
      </c>
      <c r="F86" s="33" t="s">
        <v>113</v>
      </c>
      <c r="G86" s="33">
        <v>97</v>
      </c>
      <c r="H86" s="82">
        <f t="shared" si="14"/>
        <v>1597.9381443298969</v>
      </c>
      <c r="I86" s="70">
        <v>259</v>
      </c>
      <c r="J86" s="82">
        <f t="shared" si="15"/>
        <v>279.72000000000003</v>
      </c>
      <c r="K86" s="94">
        <f t="shared" si="16"/>
        <v>0.38303546550969231</v>
      </c>
    </row>
    <row r="87" spans="1:11" ht="14.1" customHeight="1" x14ac:dyDescent="0.15">
      <c r="A87" s="88"/>
      <c r="B87" s="89"/>
      <c r="C87" s="1" t="s">
        <v>13</v>
      </c>
      <c r="D87" s="28">
        <v>1550</v>
      </c>
      <c r="E87" s="69" t="s">
        <v>114</v>
      </c>
      <c r="F87" s="33" t="s">
        <v>113</v>
      </c>
      <c r="G87" s="33">
        <v>97</v>
      </c>
      <c r="H87" s="82">
        <f t="shared" si="14"/>
        <v>1597.9381443298969</v>
      </c>
      <c r="I87" s="70">
        <v>259</v>
      </c>
      <c r="J87" s="82">
        <f t="shared" si="15"/>
        <v>279.72000000000003</v>
      </c>
      <c r="K87" s="94">
        <f t="shared" si="16"/>
        <v>0.38303546550969231</v>
      </c>
    </row>
    <row r="88" spans="1:11" ht="14.1" customHeight="1" x14ac:dyDescent="0.15">
      <c r="A88" s="41">
        <v>212151</v>
      </c>
      <c r="B88" s="35" t="s">
        <v>115</v>
      </c>
      <c r="C88" s="24" t="s">
        <v>13</v>
      </c>
      <c r="D88" s="10">
        <v>770</v>
      </c>
      <c r="E88" s="201" t="s">
        <v>28</v>
      </c>
      <c r="F88" s="9">
        <v>100</v>
      </c>
      <c r="G88" s="10">
        <f t="shared" ref="G88:G113" si="17">D88/(F88/100)</f>
        <v>770</v>
      </c>
      <c r="H88" s="10">
        <v>99</v>
      </c>
      <c r="I88" s="10">
        <f t="shared" ref="I88:I113" si="18">+H88*1.08</f>
        <v>106.92</v>
      </c>
      <c r="J88" s="46">
        <f t="shared" ref="J88:J113" si="19">((H88*10)-G88)/H88*10/100</f>
        <v>0.22222222222222221</v>
      </c>
    </row>
    <row r="89" spans="1:11" ht="14.1" customHeight="1" x14ac:dyDescent="0.15">
      <c r="A89" s="23"/>
      <c r="B89" s="36"/>
      <c r="C89" s="24" t="s">
        <v>13</v>
      </c>
      <c r="D89" s="22">
        <v>770</v>
      </c>
      <c r="E89" s="204" t="s">
        <v>14</v>
      </c>
      <c r="F89" s="21">
        <v>95</v>
      </c>
      <c r="G89" s="22">
        <f t="shared" si="17"/>
        <v>810.52631578947376</v>
      </c>
      <c r="H89" s="22">
        <v>119</v>
      </c>
      <c r="I89" s="22">
        <f t="shared" si="18"/>
        <v>128.52000000000001</v>
      </c>
      <c r="J89" s="49">
        <f t="shared" si="19"/>
        <v>0.31888544891640863</v>
      </c>
    </row>
    <row r="90" spans="1:11" ht="14.1" customHeight="1" x14ac:dyDescent="0.15">
      <c r="A90" s="23"/>
      <c r="B90" s="36"/>
      <c r="C90" s="24" t="s">
        <v>13</v>
      </c>
      <c r="D90" s="22">
        <v>770</v>
      </c>
      <c r="E90" s="204" t="s">
        <v>348</v>
      </c>
      <c r="F90" s="21">
        <v>95</v>
      </c>
      <c r="G90" s="22">
        <f t="shared" si="17"/>
        <v>810.52631578947376</v>
      </c>
      <c r="H90" s="22">
        <v>129</v>
      </c>
      <c r="I90" s="22">
        <f t="shared" si="18"/>
        <v>139.32000000000002</v>
      </c>
      <c r="J90" s="49">
        <f t="shared" si="19"/>
        <v>0.37168502651978774</v>
      </c>
    </row>
    <row r="91" spans="1:11" ht="14.1" customHeight="1" x14ac:dyDescent="0.15">
      <c r="A91" s="23"/>
      <c r="B91" s="36"/>
      <c r="C91" s="24" t="s">
        <v>13</v>
      </c>
      <c r="D91" s="22">
        <v>770</v>
      </c>
      <c r="E91" s="204" t="s">
        <v>344</v>
      </c>
      <c r="F91" s="21">
        <v>90</v>
      </c>
      <c r="G91" s="22">
        <f t="shared" si="17"/>
        <v>855.55555555555554</v>
      </c>
      <c r="H91" s="22">
        <v>139</v>
      </c>
      <c r="I91" s="22">
        <f t="shared" si="18"/>
        <v>150.12</v>
      </c>
      <c r="J91" s="49">
        <f t="shared" si="19"/>
        <v>0.38449240607513985</v>
      </c>
    </row>
    <row r="92" spans="1:11" ht="14.1" customHeight="1" x14ac:dyDescent="0.15">
      <c r="A92" s="23"/>
      <c r="B92" s="36"/>
      <c r="C92" s="24" t="s">
        <v>13</v>
      </c>
      <c r="D92" s="22">
        <v>770</v>
      </c>
      <c r="E92" s="204" t="s">
        <v>116</v>
      </c>
      <c r="F92" s="21">
        <v>90</v>
      </c>
      <c r="G92" s="22">
        <f t="shared" si="17"/>
        <v>855.55555555555554</v>
      </c>
      <c r="H92" s="22">
        <v>139</v>
      </c>
      <c r="I92" s="22">
        <f t="shared" si="18"/>
        <v>150.12</v>
      </c>
      <c r="J92" s="49">
        <f t="shared" si="19"/>
        <v>0.38449240607513985</v>
      </c>
    </row>
    <row r="93" spans="1:11" ht="14.1" customHeight="1" x14ac:dyDescent="0.15">
      <c r="A93" s="23"/>
      <c r="B93" s="36"/>
      <c r="C93" s="24" t="s">
        <v>13</v>
      </c>
      <c r="D93" s="22">
        <v>770</v>
      </c>
      <c r="E93" s="204" t="s">
        <v>367</v>
      </c>
      <c r="F93" s="21">
        <v>95</v>
      </c>
      <c r="G93" s="22">
        <f t="shared" si="17"/>
        <v>810.52631578947376</v>
      </c>
      <c r="H93" s="22">
        <v>169</v>
      </c>
      <c r="I93" s="22">
        <f t="shared" si="18"/>
        <v>182.52</v>
      </c>
      <c r="J93" s="49">
        <f t="shared" si="19"/>
        <v>0.52039862971037054</v>
      </c>
    </row>
    <row r="94" spans="1:11" ht="14.1" customHeight="1" x14ac:dyDescent="0.15">
      <c r="A94" s="104"/>
      <c r="B94" s="37"/>
      <c r="C94" s="24" t="s">
        <v>13</v>
      </c>
      <c r="D94" s="22">
        <v>770</v>
      </c>
      <c r="E94" s="203" t="s">
        <v>368</v>
      </c>
      <c r="F94" s="17">
        <v>95</v>
      </c>
      <c r="G94" s="22">
        <f t="shared" si="17"/>
        <v>810.52631578947376</v>
      </c>
      <c r="H94" s="22">
        <v>149</v>
      </c>
      <c r="I94" s="22">
        <f t="shared" si="18"/>
        <v>160.92000000000002</v>
      </c>
      <c r="J94" s="49">
        <f t="shared" si="19"/>
        <v>0.45602260685270218</v>
      </c>
    </row>
    <row r="95" spans="1:11" ht="14.1" customHeight="1" x14ac:dyDescent="0.15">
      <c r="A95" s="246">
        <v>212168</v>
      </c>
      <c r="B95" s="224" t="s">
        <v>118</v>
      </c>
      <c r="C95" s="225" t="s">
        <v>13</v>
      </c>
      <c r="D95" s="226">
        <v>750</v>
      </c>
      <c r="E95" s="227" t="s">
        <v>28</v>
      </c>
      <c r="F95" s="228">
        <v>100</v>
      </c>
      <c r="G95" s="226">
        <f t="shared" si="17"/>
        <v>750</v>
      </c>
      <c r="H95" s="226">
        <v>129</v>
      </c>
      <c r="I95" s="226">
        <f t="shared" si="18"/>
        <v>139.32000000000002</v>
      </c>
      <c r="J95" s="229">
        <f t="shared" si="19"/>
        <v>0.41860465116279072</v>
      </c>
      <c r="K95" s="125" t="s">
        <v>390</v>
      </c>
    </row>
    <row r="96" spans="1:11" ht="14.1" customHeight="1" x14ac:dyDescent="0.15">
      <c r="A96" s="237" t="s">
        <v>388</v>
      </c>
      <c r="B96" s="238"/>
      <c r="C96" s="225" t="s">
        <v>13</v>
      </c>
      <c r="D96" s="239">
        <v>750</v>
      </c>
      <c r="E96" s="240" t="s">
        <v>14</v>
      </c>
      <c r="F96" s="241">
        <v>95</v>
      </c>
      <c r="G96" s="239">
        <f t="shared" si="17"/>
        <v>789.47368421052636</v>
      </c>
      <c r="H96" s="239">
        <v>139</v>
      </c>
      <c r="I96" s="239">
        <f t="shared" si="18"/>
        <v>150.12</v>
      </c>
      <c r="J96" s="242">
        <f t="shared" si="19"/>
        <v>0.43203332071185152</v>
      </c>
      <c r="K96" s="125" t="s">
        <v>390</v>
      </c>
    </row>
    <row r="97" spans="1:11" ht="14.1" customHeight="1" x14ac:dyDescent="0.15">
      <c r="A97" s="237"/>
      <c r="B97" s="238"/>
      <c r="C97" s="225" t="s">
        <v>13</v>
      </c>
      <c r="D97" s="239">
        <v>750</v>
      </c>
      <c r="E97" s="240" t="s">
        <v>119</v>
      </c>
      <c r="F97" s="241">
        <v>95</v>
      </c>
      <c r="G97" s="239">
        <f t="shared" si="17"/>
        <v>789.47368421052636</v>
      </c>
      <c r="H97" s="239">
        <v>139</v>
      </c>
      <c r="I97" s="239">
        <f t="shared" si="18"/>
        <v>150.12</v>
      </c>
      <c r="J97" s="242">
        <f t="shared" si="19"/>
        <v>0.43203332071185152</v>
      </c>
      <c r="K97" s="125" t="s">
        <v>390</v>
      </c>
    </row>
    <row r="98" spans="1:11" ht="14.1" customHeight="1" x14ac:dyDescent="0.15">
      <c r="A98" s="237"/>
      <c r="B98" s="238"/>
      <c r="C98" s="225" t="s">
        <v>13</v>
      </c>
      <c r="D98" s="239">
        <v>750</v>
      </c>
      <c r="E98" s="240" t="s">
        <v>120</v>
      </c>
      <c r="F98" s="241">
        <v>95</v>
      </c>
      <c r="G98" s="239">
        <f t="shared" si="17"/>
        <v>789.47368421052636</v>
      </c>
      <c r="H98" s="239">
        <v>149</v>
      </c>
      <c r="I98" s="239">
        <f t="shared" si="18"/>
        <v>160.92000000000002</v>
      </c>
      <c r="J98" s="242">
        <f t="shared" si="19"/>
        <v>0.47015188979159306</v>
      </c>
      <c r="K98" s="125" t="s">
        <v>390</v>
      </c>
    </row>
    <row r="99" spans="1:11" ht="14.1" customHeight="1" x14ac:dyDescent="0.15">
      <c r="A99" s="41">
        <v>212175</v>
      </c>
      <c r="B99" s="35" t="s">
        <v>121</v>
      </c>
      <c r="C99" s="24" t="s">
        <v>13</v>
      </c>
      <c r="D99" s="10">
        <v>1000</v>
      </c>
      <c r="E99" s="201" t="s">
        <v>28</v>
      </c>
      <c r="F99" s="9">
        <v>100</v>
      </c>
      <c r="G99" s="10">
        <f t="shared" si="17"/>
        <v>1000</v>
      </c>
      <c r="H99" s="10">
        <v>139</v>
      </c>
      <c r="I99" s="10">
        <f t="shared" si="18"/>
        <v>150.12</v>
      </c>
      <c r="J99" s="46">
        <f t="shared" si="19"/>
        <v>0.2805755395683453</v>
      </c>
    </row>
    <row r="100" spans="1:11" ht="14.1" customHeight="1" x14ac:dyDescent="0.15">
      <c r="A100" s="23"/>
      <c r="B100" s="36"/>
      <c r="C100" s="24" t="s">
        <v>13</v>
      </c>
      <c r="D100" s="22">
        <v>1000</v>
      </c>
      <c r="E100" s="205" t="s">
        <v>403</v>
      </c>
      <c r="F100" s="21">
        <v>95</v>
      </c>
      <c r="G100" s="22">
        <f t="shared" si="17"/>
        <v>1052.6315789473686</v>
      </c>
      <c r="H100" s="22">
        <v>169</v>
      </c>
      <c r="I100" s="22">
        <f t="shared" si="18"/>
        <v>182.52</v>
      </c>
      <c r="J100" s="49">
        <f t="shared" si="19"/>
        <v>0.37714107754593579</v>
      </c>
    </row>
    <row r="101" spans="1:11" ht="14.1" customHeight="1" x14ac:dyDescent="0.15">
      <c r="A101" s="104"/>
      <c r="B101" s="37"/>
      <c r="C101" s="24" t="s">
        <v>13</v>
      </c>
      <c r="D101" s="18">
        <v>1000</v>
      </c>
      <c r="E101" s="203" t="s">
        <v>117</v>
      </c>
      <c r="F101" s="17">
        <v>90</v>
      </c>
      <c r="G101" s="18">
        <f t="shared" si="17"/>
        <v>1111.1111111111111</v>
      </c>
      <c r="H101" s="18">
        <v>179</v>
      </c>
      <c r="I101" s="18">
        <f t="shared" si="18"/>
        <v>193.32000000000002</v>
      </c>
      <c r="J101" s="48">
        <f t="shared" si="19"/>
        <v>0.37926753569211669</v>
      </c>
    </row>
    <row r="102" spans="1:11" ht="14.1" customHeight="1" x14ac:dyDescent="0.15">
      <c r="A102" s="41">
        <v>212182</v>
      </c>
      <c r="B102" s="35" t="s">
        <v>122</v>
      </c>
      <c r="C102" s="24" t="s">
        <v>13</v>
      </c>
      <c r="D102" s="10">
        <v>920</v>
      </c>
      <c r="E102" s="201" t="s">
        <v>28</v>
      </c>
      <c r="F102" s="9">
        <v>100</v>
      </c>
      <c r="G102" s="10">
        <f t="shared" si="17"/>
        <v>920</v>
      </c>
      <c r="H102" s="10">
        <v>159</v>
      </c>
      <c r="I102" s="10">
        <f t="shared" si="18"/>
        <v>171.72</v>
      </c>
      <c r="J102" s="46">
        <f t="shared" si="19"/>
        <v>0.42138364779874216</v>
      </c>
    </row>
    <row r="103" spans="1:11" ht="14.1" customHeight="1" x14ac:dyDescent="0.15">
      <c r="A103" s="23"/>
      <c r="B103" s="37"/>
      <c r="C103" s="24" t="s">
        <v>13</v>
      </c>
      <c r="D103" s="18">
        <v>920</v>
      </c>
      <c r="E103" s="203" t="s">
        <v>14</v>
      </c>
      <c r="F103" s="17">
        <v>95</v>
      </c>
      <c r="G103" s="18">
        <f t="shared" si="17"/>
        <v>968.42105263157896</v>
      </c>
      <c r="H103" s="18">
        <v>169</v>
      </c>
      <c r="I103" s="18">
        <f t="shared" si="18"/>
        <v>182.52</v>
      </c>
      <c r="J103" s="48">
        <f t="shared" si="19"/>
        <v>0.42696979134226098</v>
      </c>
    </row>
    <row r="104" spans="1:11" ht="14.1" customHeight="1" x14ac:dyDescent="0.15">
      <c r="A104" s="41">
        <v>212212</v>
      </c>
      <c r="B104" s="35" t="s">
        <v>123</v>
      </c>
      <c r="C104" s="24" t="s">
        <v>13</v>
      </c>
      <c r="D104" s="10">
        <v>650</v>
      </c>
      <c r="E104" s="201" t="s">
        <v>28</v>
      </c>
      <c r="F104" s="9">
        <v>100</v>
      </c>
      <c r="G104" s="10">
        <f t="shared" si="17"/>
        <v>650</v>
      </c>
      <c r="H104" s="10">
        <v>89</v>
      </c>
      <c r="I104" s="10">
        <f t="shared" si="18"/>
        <v>96.12</v>
      </c>
      <c r="J104" s="46">
        <f t="shared" si="19"/>
        <v>0.2696629213483146</v>
      </c>
    </row>
    <row r="105" spans="1:11" ht="14.1" customHeight="1" x14ac:dyDescent="0.15">
      <c r="A105" s="23"/>
      <c r="B105" s="36"/>
      <c r="C105" s="24" t="s">
        <v>13</v>
      </c>
      <c r="D105" s="42">
        <v>650</v>
      </c>
      <c r="E105" s="205" t="s">
        <v>322</v>
      </c>
      <c r="F105" s="109">
        <v>95</v>
      </c>
      <c r="G105" s="22">
        <f t="shared" si="17"/>
        <v>684.21052631578948</v>
      </c>
      <c r="H105" s="42">
        <v>119</v>
      </c>
      <c r="I105" s="42">
        <f t="shared" si="18"/>
        <v>128.52000000000001</v>
      </c>
      <c r="J105" s="56">
        <f t="shared" si="19"/>
        <v>0.42503317116320211</v>
      </c>
    </row>
    <row r="106" spans="1:11" ht="14.1" customHeight="1" x14ac:dyDescent="0.15">
      <c r="A106" s="23"/>
      <c r="B106" s="36"/>
      <c r="C106" s="24" t="s">
        <v>13</v>
      </c>
      <c r="D106" s="42">
        <v>650</v>
      </c>
      <c r="E106" s="205" t="s">
        <v>347</v>
      </c>
      <c r="F106" s="109">
        <v>95</v>
      </c>
      <c r="G106" s="22">
        <f t="shared" si="17"/>
        <v>684.21052631578948</v>
      </c>
      <c r="H106" s="42">
        <v>109</v>
      </c>
      <c r="I106" s="42">
        <f t="shared" si="18"/>
        <v>117.72000000000001</v>
      </c>
      <c r="J106" s="56">
        <f t="shared" si="19"/>
        <v>0.37228392081120232</v>
      </c>
    </row>
    <row r="107" spans="1:11" ht="14.1" customHeight="1" x14ac:dyDescent="0.15">
      <c r="A107" s="23"/>
      <c r="B107" s="36"/>
      <c r="C107" s="24" t="s">
        <v>13</v>
      </c>
      <c r="D107" s="42">
        <v>650</v>
      </c>
      <c r="E107" s="205" t="s">
        <v>404</v>
      </c>
      <c r="F107" s="109">
        <v>95</v>
      </c>
      <c r="G107" s="22">
        <f t="shared" si="17"/>
        <v>684.21052631578948</v>
      </c>
      <c r="H107" s="42">
        <v>129</v>
      </c>
      <c r="I107" s="42">
        <f t="shared" si="18"/>
        <v>139.32000000000002</v>
      </c>
      <c r="J107" s="56">
        <f t="shared" si="19"/>
        <v>0.4696042431660547</v>
      </c>
    </row>
    <row r="108" spans="1:11" ht="14.1" customHeight="1" x14ac:dyDescent="0.15">
      <c r="A108" s="23"/>
      <c r="B108" s="36"/>
      <c r="C108" s="24" t="s">
        <v>13</v>
      </c>
      <c r="D108" s="42">
        <v>308</v>
      </c>
      <c r="E108" s="205" t="s">
        <v>367</v>
      </c>
      <c r="F108" s="109">
        <v>95</v>
      </c>
      <c r="G108" s="22">
        <f t="shared" si="17"/>
        <v>324.21052631578948</v>
      </c>
      <c r="H108" s="42">
        <v>580</v>
      </c>
      <c r="I108" s="42">
        <f t="shared" si="18"/>
        <v>626.40000000000009</v>
      </c>
      <c r="J108" s="56">
        <f>(H108-D108)/H108</f>
        <v>0.4689655172413793</v>
      </c>
    </row>
    <row r="109" spans="1:11" ht="14.1" customHeight="1" x14ac:dyDescent="0.15">
      <c r="A109" s="23"/>
      <c r="B109" s="36"/>
      <c r="C109" s="24" t="s">
        <v>13</v>
      </c>
      <c r="D109" s="42">
        <v>650</v>
      </c>
      <c r="E109" s="205" t="s">
        <v>366</v>
      </c>
      <c r="F109" s="109">
        <v>90</v>
      </c>
      <c r="G109" s="22">
        <f t="shared" si="17"/>
        <v>722.22222222222217</v>
      </c>
      <c r="H109" s="42">
        <v>109</v>
      </c>
      <c r="I109" s="42">
        <f t="shared" si="18"/>
        <v>117.72000000000001</v>
      </c>
      <c r="J109" s="56">
        <f t="shared" si="19"/>
        <v>0.3374108053007136</v>
      </c>
    </row>
    <row r="110" spans="1:11" ht="14.1" customHeight="1" x14ac:dyDescent="0.15">
      <c r="A110" s="23"/>
      <c r="B110" s="36"/>
      <c r="C110" s="24" t="s">
        <v>13</v>
      </c>
      <c r="D110" s="42">
        <v>650</v>
      </c>
      <c r="E110" s="205" t="s">
        <v>124</v>
      </c>
      <c r="F110" s="109">
        <v>90</v>
      </c>
      <c r="G110" s="22">
        <f t="shared" si="17"/>
        <v>722.22222222222217</v>
      </c>
      <c r="H110" s="42">
        <v>99</v>
      </c>
      <c r="I110" s="42">
        <f t="shared" si="18"/>
        <v>106.92</v>
      </c>
      <c r="J110" s="56">
        <f t="shared" si="19"/>
        <v>0.27048260381593719</v>
      </c>
    </row>
    <row r="111" spans="1:11" ht="14.1" customHeight="1" x14ac:dyDescent="0.15">
      <c r="A111" s="23"/>
      <c r="B111" s="36"/>
      <c r="C111" s="24" t="s">
        <v>13</v>
      </c>
      <c r="D111" s="22">
        <v>650</v>
      </c>
      <c r="E111" s="204" t="s">
        <v>125</v>
      </c>
      <c r="F111" s="21">
        <v>90</v>
      </c>
      <c r="G111" s="22">
        <f t="shared" si="17"/>
        <v>722.22222222222217</v>
      </c>
      <c r="H111" s="22">
        <v>89</v>
      </c>
      <c r="I111" s="22">
        <f t="shared" si="18"/>
        <v>96.12</v>
      </c>
      <c r="J111" s="49">
        <f t="shared" si="19"/>
        <v>0.18851435705368297</v>
      </c>
    </row>
    <row r="112" spans="1:11" ht="14.1" customHeight="1" x14ac:dyDescent="0.15">
      <c r="A112" s="223">
        <v>2600000209137</v>
      </c>
      <c r="B112" s="224" t="s">
        <v>385</v>
      </c>
      <c r="C112" s="225" t="s">
        <v>13</v>
      </c>
      <c r="D112" s="226">
        <v>790</v>
      </c>
      <c r="E112" s="227" t="s">
        <v>28</v>
      </c>
      <c r="F112" s="228">
        <v>100</v>
      </c>
      <c r="G112" s="226">
        <f t="shared" si="17"/>
        <v>790</v>
      </c>
      <c r="H112" s="226">
        <v>159</v>
      </c>
      <c r="I112" s="226">
        <f t="shared" si="18"/>
        <v>171.72</v>
      </c>
      <c r="J112" s="229">
        <f t="shared" si="19"/>
        <v>0.50314465408805031</v>
      </c>
      <c r="K112" s="230" t="s">
        <v>386</v>
      </c>
    </row>
    <row r="113" spans="1:11" ht="14.1" customHeight="1" x14ac:dyDescent="0.15">
      <c r="A113" s="231" t="s">
        <v>346</v>
      </c>
      <c r="B113" s="232"/>
      <c r="C113" s="225" t="s">
        <v>13</v>
      </c>
      <c r="D113" s="233">
        <v>790</v>
      </c>
      <c r="E113" s="234" t="s">
        <v>126</v>
      </c>
      <c r="F113" s="235">
        <v>97</v>
      </c>
      <c r="G113" s="233">
        <f t="shared" si="17"/>
        <v>814.43298969072168</v>
      </c>
      <c r="H113" s="233">
        <v>169</v>
      </c>
      <c r="I113" s="233">
        <f t="shared" si="18"/>
        <v>182.52</v>
      </c>
      <c r="J113" s="236">
        <f t="shared" si="19"/>
        <v>0.51808698834868538</v>
      </c>
      <c r="K113" s="230" t="s">
        <v>386</v>
      </c>
    </row>
    <row r="114" spans="1:11" ht="13.65" customHeight="1" x14ac:dyDescent="0.15">
      <c r="A114" s="112">
        <v>2500000002175</v>
      </c>
      <c r="B114" s="35" t="s">
        <v>129</v>
      </c>
      <c r="C114" s="1" t="s">
        <v>13</v>
      </c>
      <c r="D114" s="22">
        <v>890</v>
      </c>
      <c r="E114" s="206" t="s">
        <v>14</v>
      </c>
      <c r="F114" s="108">
        <v>95</v>
      </c>
      <c r="G114" s="75">
        <f t="shared" ref="G114:G162" si="20">D114/(F114/100)</f>
        <v>936.84210526315792</v>
      </c>
      <c r="H114" s="22">
        <v>129</v>
      </c>
      <c r="I114" s="75">
        <f t="shared" ref="I114:I162" si="21">+H114*1.08</f>
        <v>139.32000000000002</v>
      </c>
      <c r="J114" s="124">
        <f t="shared" ref="J114:J158" si="22">((H114*10)-G114)/H114*10/100</f>
        <v>0.273765809873521</v>
      </c>
    </row>
    <row r="115" spans="1:11" ht="13.65" customHeight="1" x14ac:dyDescent="0.15">
      <c r="A115" s="112"/>
      <c r="B115" s="36"/>
      <c r="C115" s="1" t="s">
        <v>13</v>
      </c>
      <c r="D115" s="22">
        <v>890</v>
      </c>
      <c r="E115" s="204" t="s">
        <v>348</v>
      </c>
      <c r="F115" s="21">
        <v>95</v>
      </c>
      <c r="G115" s="22">
        <f t="shared" si="20"/>
        <v>936.84210526315792</v>
      </c>
      <c r="H115" s="22">
        <v>139</v>
      </c>
      <c r="I115" s="75">
        <f t="shared" si="21"/>
        <v>150.12</v>
      </c>
      <c r="J115" s="96">
        <f t="shared" si="22"/>
        <v>0.32601287391139722</v>
      </c>
    </row>
    <row r="116" spans="1:11" ht="13.65" customHeight="1" x14ac:dyDescent="0.15">
      <c r="A116" s="23"/>
      <c r="B116" s="36"/>
      <c r="C116" s="1" t="s">
        <v>13</v>
      </c>
      <c r="D116" s="22">
        <v>890</v>
      </c>
      <c r="E116" s="204" t="s">
        <v>130</v>
      </c>
      <c r="F116" s="21">
        <v>95</v>
      </c>
      <c r="G116" s="22">
        <f t="shared" si="20"/>
        <v>936.84210526315792</v>
      </c>
      <c r="H116" s="22">
        <v>139</v>
      </c>
      <c r="I116" s="75">
        <f t="shared" si="21"/>
        <v>150.12</v>
      </c>
      <c r="J116" s="96">
        <f t="shared" si="22"/>
        <v>0.32601287391139722</v>
      </c>
    </row>
    <row r="117" spans="1:11" ht="13.65" customHeight="1" x14ac:dyDescent="0.15">
      <c r="A117" s="23"/>
      <c r="B117" s="36"/>
      <c r="C117" s="1" t="s">
        <v>13</v>
      </c>
      <c r="D117" s="22">
        <v>890</v>
      </c>
      <c r="E117" s="204" t="s">
        <v>131</v>
      </c>
      <c r="F117" s="21">
        <v>95</v>
      </c>
      <c r="G117" s="22">
        <f t="shared" si="20"/>
        <v>936.84210526315792</v>
      </c>
      <c r="H117" s="22">
        <v>149</v>
      </c>
      <c r="I117" s="75">
        <f t="shared" si="21"/>
        <v>160.92000000000002</v>
      </c>
      <c r="J117" s="96">
        <f t="shared" si="22"/>
        <v>0.3712469092193571</v>
      </c>
    </row>
    <row r="118" spans="1:11" ht="13.65" customHeight="1" x14ac:dyDescent="0.15">
      <c r="A118" s="23"/>
      <c r="B118" s="36"/>
      <c r="C118" s="1" t="s">
        <v>13</v>
      </c>
      <c r="D118" s="22">
        <v>890</v>
      </c>
      <c r="E118" s="204" t="s">
        <v>132</v>
      </c>
      <c r="F118" s="21">
        <v>95</v>
      </c>
      <c r="G118" s="22">
        <f t="shared" si="20"/>
        <v>936.84210526315792</v>
      </c>
      <c r="H118" s="22">
        <v>159</v>
      </c>
      <c r="I118" s="75">
        <f t="shared" si="21"/>
        <v>171.72</v>
      </c>
      <c r="J118" s="96">
        <f t="shared" si="22"/>
        <v>0.41079112876530949</v>
      </c>
    </row>
    <row r="119" spans="1:11" ht="13.65" customHeight="1" x14ac:dyDescent="0.15">
      <c r="A119" s="23"/>
      <c r="B119" s="36"/>
      <c r="C119" s="1" t="s">
        <v>13</v>
      </c>
      <c r="D119" s="22">
        <v>890</v>
      </c>
      <c r="E119" s="204" t="s">
        <v>27</v>
      </c>
      <c r="F119" s="21">
        <v>90</v>
      </c>
      <c r="G119" s="22">
        <f t="shared" si="20"/>
        <v>988.88888888888891</v>
      </c>
      <c r="H119" s="22">
        <v>169</v>
      </c>
      <c r="I119" s="75">
        <f t="shared" si="21"/>
        <v>182.52</v>
      </c>
      <c r="J119" s="96">
        <f t="shared" si="22"/>
        <v>0.41485864562787639</v>
      </c>
    </row>
    <row r="120" spans="1:11" ht="13.65" customHeight="1" x14ac:dyDescent="0.15">
      <c r="A120" s="23"/>
      <c r="B120" s="36"/>
      <c r="C120" s="1" t="s">
        <v>13</v>
      </c>
      <c r="D120" s="22">
        <v>890</v>
      </c>
      <c r="E120" s="204" t="s">
        <v>116</v>
      </c>
      <c r="F120" s="21">
        <v>90</v>
      </c>
      <c r="G120" s="22">
        <f t="shared" si="20"/>
        <v>988.88888888888891</v>
      </c>
      <c r="H120" s="22">
        <v>169</v>
      </c>
      <c r="I120" s="75">
        <f t="shared" si="21"/>
        <v>182.52</v>
      </c>
      <c r="J120" s="96">
        <f t="shared" si="22"/>
        <v>0.41485864562787639</v>
      </c>
    </row>
    <row r="121" spans="1:11" ht="13.65" customHeight="1" x14ac:dyDescent="0.15">
      <c r="A121" s="104"/>
      <c r="B121" s="37"/>
      <c r="C121" s="1" t="s">
        <v>13</v>
      </c>
      <c r="D121" s="18">
        <v>890</v>
      </c>
      <c r="E121" s="203" t="s">
        <v>117</v>
      </c>
      <c r="F121" s="17">
        <v>90</v>
      </c>
      <c r="G121" s="18">
        <f t="shared" si="20"/>
        <v>988.88888888888891</v>
      </c>
      <c r="H121" s="18">
        <v>169</v>
      </c>
      <c r="I121" s="114">
        <f t="shared" si="21"/>
        <v>182.52</v>
      </c>
      <c r="J121" s="99">
        <f t="shared" si="22"/>
        <v>0.41485864562787639</v>
      </c>
    </row>
    <row r="122" spans="1:11" ht="13.65" customHeight="1" x14ac:dyDescent="0.15">
      <c r="A122" s="132">
        <v>2500000005152</v>
      </c>
      <c r="B122" s="35" t="s">
        <v>355</v>
      </c>
      <c r="C122" s="24" t="s">
        <v>13</v>
      </c>
      <c r="D122" s="10">
        <v>720</v>
      </c>
      <c r="E122" s="201" t="s">
        <v>347</v>
      </c>
      <c r="F122" s="9">
        <v>95</v>
      </c>
      <c r="G122" s="10">
        <f t="shared" si="20"/>
        <v>757.89473684210532</v>
      </c>
      <c r="H122" s="10">
        <v>129</v>
      </c>
      <c r="I122" s="10">
        <f t="shared" si="21"/>
        <v>139.32000000000002</v>
      </c>
      <c r="J122" s="46">
        <f t="shared" si="22"/>
        <v>0.41248470012239902</v>
      </c>
    </row>
    <row r="123" spans="1:11" ht="13.65" customHeight="1" x14ac:dyDescent="0.15">
      <c r="A123" s="112"/>
      <c r="B123" s="36"/>
      <c r="C123" s="24" t="s">
        <v>13</v>
      </c>
      <c r="D123" s="42">
        <v>720</v>
      </c>
      <c r="E123" s="205" t="s">
        <v>348</v>
      </c>
      <c r="F123" s="109">
        <v>95</v>
      </c>
      <c r="G123" s="22">
        <f t="shared" si="20"/>
        <v>757.89473684210532</v>
      </c>
      <c r="H123" s="42">
        <v>139</v>
      </c>
      <c r="I123" s="42">
        <f t="shared" si="21"/>
        <v>150.12</v>
      </c>
      <c r="J123" s="56">
        <f t="shared" si="22"/>
        <v>0.45475198788337751</v>
      </c>
    </row>
    <row r="124" spans="1:11" ht="13.65" customHeight="1" x14ac:dyDescent="0.15">
      <c r="A124" s="39" t="s">
        <v>323</v>
      </c>
      <c r="B124" s="135" t="s">
        <v>339</v>
      </c>
      <c r="C124" s="1" t="s">
        <v>13</v>
      </c>
      <c r="D124" s="28">
        <v>770</v>
      </c>
      <c r="E124" s="57" t="s">
        <v>232</v>
      </c>
      <c r="F124" s="29">
        <v>95</v>
      </c>
      <c r="G124" s="28">
        <f t="shared" si="20"/>
        <v>810.52631578947376</v>
      </c>
      <c r="H124" s="165">
        <v>178</v>
      </c>
      <c r="I124" s="28">
        <f t="shared" si="21"/>
        <v>192.24</v>
      </c>
      <c r="J124" s="51">
        <f t="shared" si="22"/>
        <v>0.54464813719692484</v>
      </c>
      <c r="K124" s="125"/>
    </row>
    <row r="125" spans="1:11" ht="13.65" customHeight="1" x14ac:dyDescent="0.15">
      <c r="A125" s="256" t="s">
        <v>324</v>
      </c>
      <c r="B125" s="257" t="s">
        <v>340</v>
      </c>
      <c r="C125" s="225" t="s">
        <v>13</v>
      </c>
      <c r="D125" s="258">
        <v>1500</v>
      </c>
      <c r="E125" s="259" t="s">
        <v>232</v>
      </c>
      <c r="F125" s="260">
        <v>95</v>
      </c>
      <c r="G125" s="258">
        <f t="shared" si="20"/>
        <v>1578.9473684210527</v>
      </c>
      <c r="H125" s="261">
        <v>238</v>
      </c>
      <c r="I125" s="258">
        <f t="shared" si="21"/>
        <v>257.04000000000002</v>
      </c>
      <c r="J125" s="262">
        <f t="shared" si="22"/>
        <v>0.3365767359575409</v>
      </c>
      <c r="K125" s="125" t="s">
        <v>390</v>
      </c>
    </row>
    <row r="126" spans="1:11" ht="13.65" customHeight="1" x14ac:dyDescent="0.15">
      <c r="A126" s="39" t="s">
        <v>328</v>
      </c>
      <c r="B126" s="135" t="s">
        <v>329</v>
      </c>
      <c r="C126" s="1" t="s">
        <v>13</v>
      </c>
      <c r="D126" s="28">
        <v>1000</v>
      </c>
      <c r="E126" s="57" t="s">
        <v>232</v>
      </c>
      <c r="F126" s="29">
        <v>97</v>
      </c>
      <c r="G126" s="28">
        <f t="shared" si="20"/>
        <v>1030.9278350515465</v>
      </c>
      <c r="H126" s="165">
        <v>159</v>
      </c>
      <c r="I126" s="28">
        <f t="shared" si="21"/>
        <v>171.72</v>
      </c>
      <c r="J126" s="51">
        <f t="shared" si="22"/>
        <v>0.35161771380405882</v>
      </c>
      <c r="K126" s="125"/>
    </row>
    <row r="127" spans="1:11" ht="13.65" customHeight="1" x14ac:dyDescent="0.15">
      <c r="A127" s="39" t="s">
        <v>384</v>
      </c>
      <c r="B127" s="135" t="s">
        <v>354</v>
      </c>
      <c r="C127" s="1" t="s">
        <v>13</v>
      </c>
      <c r="D127" s="28">
        <v>950</v>
      </c>
      <c r="E127" s="57" t="s">
        <v>232</v>
      </c>
      <c r="F127" s="29">
        <v>95</v>
      </c>
      <c r="G127" s="28">
        <f t="shared" si="20"/>
        <v>1000</v>
      </c>
      <c r="H127" s="165">
        <v>198</v>
      </c>
      <c r="I127" s="28">
        <f t="shared" si="21"/>
        <v>213.84</v>
      </c>
      <c r="J127" s="51">
        <f t="shared" si="22"/>
        <v>0.49494949494949497</v>
      </c>
      <c r="K127" s="125"/>
    </row>
    <row r="128" spans="1:11" x14ac:dyDescent="0.15">
      <c r="A128" s="39" t="s">
        <v>309</v>
      </c>
      <c r="B128" s="135" t="s">
        <v>317</v>
      </c>
      <c r="C128" s="1" t="s">
        <v>13</v>
      </c>
      <c r="D128" s="28">
        <v>315</v>
      </c>
      <c r="E128" s="57" t="s">
        <v>297</v>
      </c>
      <c r="F128" s="29">
        <v>100</v>
      </c>
      <c r="G128" s="28">
        <f t="shared" si="20"/>
        <v>315</v>
      </c>
      <c r="H128" s="165">
        <v>59</v>
      </c>
      <c r="I128" s="28">
        <f t="shared" si="21"/>
        <v>63.720000000000006</v>
      </c>
      <c r="J128" s="51">
        <f t="shared" si="22"/>
        <v>0.46610169491525427</v>
      </c>
      <c r="K128" s="125"/>
    </row>
    <row r="129" spans="1:11" x14ac:dyDescent="0.15">
      <c r="A129" s="150">
        <v>2500000007279</v>
      </c>
      <c r="B129" s="151" t="s">
        <v>406</v>
      </c>
      <c r="C129" s="5" t="s">
        <v>13</v>
      </c>
      <c r="D129" s="199">
        <v>270</v>
      </c>
      <c r="E129" s="57" t="s">
        <v>235</v>
      </c>
      <c r="F129" s="29">
        <v>100</v>
      </c>
      <c r="G129" s="28">
        <f t="shared" si="20"/>
        <v>270</v>
      </c>
      <c r="H129" s="165">
        <v>49</v>
      </c>
      <c r="I129" s="28">
        <f t="shared" si="21"/>
        <v>52.92</v>
      </c>
      <c r="J129" s="51">
        <f t="shared" si="22"/>
        <v>0.44897959183673464</v>
      </c>
      <c r="K129" s="2" t="s">
        <v>289</v>
      </c>
    </row>
    <row r="130" spans="1:11" x14ac:dyDescent="0.15">
      <c r="A130" s="170">
        <v>2500000006302</v>
      </c>
      <c r="B130" s="165" t="s">
        <v>296</v>
      </c>
      <c r="C130" s="5" t="s">
        <v>13</v>
      </c>
      <c r="D130" s="152">
        <v>230</v>
      </c>
      <c r="E130" s="57" t="s">
        <v>297</v>
      </c>
      <c r="F130" s="29">
        <v>100</v>
      </c>
      <c r="G130" s="28">
        <f t="shared" si="20"/>
        <v>230</v>
      </c>
      <c r="H130" s="151">
        <v>49</v>
      </c>
      <c r="I130" s="28">
        <f t="shared" si="21"/>
        <v>52.92</v>
      </c>
      <c r="J130" s="51">
        <f t="shared" si="22"/>
        <v>0.53061224489795922</v>
      </c>
    </row>
    <row r="131" spans="1:11" x14ac:dyDescent="0.15">
      <c r="A131" s="170">
        <v>2600000209472</v>
      </c>
      <c r="B131" s="151" t="s">
        <v>208</v>
      </c>
      <c r="C131" s="5" t="s">
        <v>13</v>
      </c>
      <c r="D131" s="152">
        <v>650</v>
      </c>
      <c r="E131" s="57" t="s">
        <v>233</v>
      </c>
      <c r="F131" s="29">
        <v>100</v>
      </c>
      <c r="G131" s="28">
        <f t="shared" si="20"/>
        <v>650</v>
      </c>
      <c r="H131" s="165">
        <v>980</v>
      </c>
      <c r="I131" s="28">
        <f t="shared" si="21"/>
        <v>1058.4000000000001</v>
      </c>
      <c r="J131" s="146">
        <f t="shared" ref="J131:J132" si="23">(H131-G131)/H131</f>
        <v>0.33673469387755101</v>
      </c>
    </row>
    <row r="132" spans="1:11" x14ac:dyDescent="0.15">
      <c r="A132" s="170">
        <v>2500000003400</v>
      </c>
      <c r="B132" s="151" t="s">
        <v>288</v>
      </c>
      <c r="C132" s="5" t="s">
        <v>13</v>
      </c>
      <c r="D132" s="152">
        <v>1250</v>
      </c>
      <c r="E132" s="57" t="s">
        <v>233</v>
      </c>
      <c r="F132" s="29">
        <v>100</v>
      </c>
      <c r="G132" s="28">
        <f t="shared" si="20"/>
        <v>1250</v>
      </c>
      <c r="H132" s="165">
        <v>2980</v>
      </c>
      <c r="I132" s="28">
        <f t="shared" si="21"/>
        <v>3218.4</v>
      </c>
      <c r="J132" s="146">
        <f t="shared" si="23"/>
        <v>0.58053691275167785</v>
      </c>
    </row>
    <row r="133" spans="1:11" x14ac:dyDescent="0.15">
      <c r="A133" s="170">
        <v>2600000209700</v>
      </c>
      <c r="B133" s="151" t="s">
        <v>209</v>
      </c>
      <c r="C133" s="5" t="s">
        <v>13</v>
      </c>
      <c r="D133" s="199">
        <v>240</v>
      </c>
      <c r="E133" s="57" t="s">
        <v>235</v>
      </c>
      <c r="F133" s="29">
        <v>100</v>
      </c>
      <c r="G133" s="28">
        <f t="shared" si="20"/>
        <v>240</v>
      </c>
      <c r="H133" s="165">
        <v>39</v>
      </c>
      <c r="I133" s="28">
        <f t="shared" si="21"/>
        <v>42.120000000000005</v>
      </c>
      <c r="J133" s="51">
        <f t="shared" si="22"/>
        <v>0.38461538461538458</v>
      </c>
      <c r="K133" s="2" t="s">
        <v>289</v>
      </c>
    </row>
    <row r="134" spans="1:11" x14ac:dyDescent="0.15">
      <c r="A134" s="170">
        <v>2600000209724</v>
      </c>
      <c r="B134" s="151" t="s">
        <v>210</v>
      </c>
      <c r="C134" s="5" t="s">
        <v>13</v>
      </c>
      <c r="D134" s="199">
        <v>430</v>
      </c>
      <c r="E134" s="57" t="s">
        <v>235</v>
      </c>
      <c r="F134" s="29">
        <v>100</v>
      </c>
      <c r="G134" s="28">
        <f t="shared" si="20"/>
        <v>430</v>
      </c>
      <c r="H134" s="165">
        <v>79</v>
      </c>
      <c r="I134" s="28">
        <f t="shared" si="21"/>
        <v>85.320000000000007</v>
      </c>
      <c r="J134" s="51">
        <f t="shared" si="22"/>
        <v>0.45569620253164556</v>
      </c>
      <c r="K134" s="2" t="s">
        <v>289</v>
      </c>
    </row>
    <row r="135" spans="1:11" x14ac:dyDescent="0.15">
      <c r="A135" s="170">
        <v>2600000209779</v>
      </c>
      <c r="B135" s="151" t="s">
        <v>211</v>
      </c>
      <c r="C135" s="5" t="s">
        <v>13</v>
      </c>
      <c r="D135" s="199">
        <v>269</v>
      </c>
      <c r="E135" s="57" t="s">
        <v>235</v>
      </c>
      <c r="F135" s="29">
        <v>100</v>
      </c>
      <c r="G135" s="28">
        <f t="shared" si="20"/>
        <v>269</v>
      </c>
      <c r="H135" s="165">
        <v>49</v>
      </c>
      <c r="I135" s="28">
        <f t="shared" si="21"/>
        <v>52.92</v>
      </c>
      <c r="J135" s="51">
        <f t="shared" si="22"/>
        <v>0.45102040816326538</v>
      </c>
      <c r="K135" s="2" t="s">
        <v>289</v>
      </c>
    </row>
    <row r="136" spans="1:11" x14ac:dyDescent="0.15">
      <c r="A136" s="170">
        <v>2600000212243</v>
      </c>
      <c r="B136" s="151" t="s">
        <v>195</v>
      </c>
      <c r="C136" s="5" t="s">
        <v>13</v>
      </c>
      <c r="D136" s="199">
        <v>470</v>
      </c>
      <c r="E136" s="57" t="s">
        <v>235</v>
      </c>
      <c r="F136" s="29">
        <v>100</v>
      </c>
      <c r="G136" s="28">
        <f t="shared" si="20"/>
        <v>470</v>
      </c>
      <c r="H136" s="165">
        <v>68</v>
      </c>
      <c r="I136" s="28">
        <f t="shared" si="21"/>
        <v>73.44</v>
      </c>
      <c r="J136" s="51">
        <f t="shared" si="22"/>
        <v>0.30882352941176472</v>
      </c>
      <c r="K136" s="2" t="s">
        <v>289</v>
      </c>
    </row>
    <row r="137" spans="1:11" x14ac:dyDescent="0.15">
      <c r="A137" s="170">
        <v>2500000005015</v>
      </c>
      <c r="B137" s="151" t="s">
        <v>194</v>
      </c>
      <c r="C137" s="5" t="s">
        <v>13</v>
      </c>
      <c r="D137" s="199">
        <v>215</v>
      </c>
      <c r="E137" s="57" t="s">
        <v>297</v>
      </c>
      <c r="F137" s="29">
        <v>100</v>
      </c>
      <c r="G137" s="28">
        <f t="shared" si="20"/>
        <v>215</v>
      </c>
      <c r="H137" s="165">
        <v>39</v>
      </c>
      <c r="I137" s="28">
        <f t="shared" si="21"/>
        <v>42.120000000000005</v>
      </c>
      <c r="J137" s="51">
        <f t="shared" si="22"/>
        <v>0.44871794871794873</v>
      </c>
      <c r="K137" s="125"/>
    </row>
    <row r="138" spans="1:11" x14ac:dyDescent="0.15">
      <c r="A138" s="39" t="s">
        <v>327</v>
      </c>
      <c r="B138" s="135" t="s">
        <v>325</v>
      </c>
      <c r="C138" s="1" t="s">
        <v>13</v>
      </c>
      <c r="D138" s="28">
        <v>1250</v>
      </c>
      <c r="E138" s="57" t="s">
        <v>326</v>
      </c>
      <c r="F138" s="29">
        <v>100</v>
      </c>
      <c r="G138" s="28">
        <f t="shared" si="20"/>
        <v>1250</v>
      </c>
      <c r="H138" s="165">
        <v>2980</v>
      </c>
      <c r="I138" s="28">
        <f t="shared" si="21"/>
        <v>3218.4</v>
      </c>
      <c r="J138" s="146">
        <f t="shared" ref="J138" si="24">(H138-G138)/H138</f>
        <v>0.58053691275167785</v>
      </c>
      <c r="K138" s="125"/>
    </row>
    <row r="139" spans="1:11" x14ac:dyDescent="0.15">
      <c r="A139" s="170">
        <v>2500000005008</v>
      </c>
      <c r="B139" s="151" t="s">
        <v>196</v>
      </c>
      <c r="C139" s="5" t="s">
        <v>13</v>
      </c>
      <c r="D139" s="199">
        <v>165</v>
      </c>
      <c r="E139" s="57" t="s">
        <v>297</v>
      </c>
      <c r="F139" s="29">
        <v>100</v>
      </c>
      <c r="G139" s="28">
        <f t="shared" si="20"/>
        <v>165</v>
      </c>
      <c r="H139" s="165">
        <v>35</v>
      </c>
      <c r="I139" s="28">
        <f t="shared" si="21"/>
        <v>37.800000000000004</v>
      </c>
      <c r="J139" s="51">
        <f t="shared" si="22"/>
        <v>0.52857142857142858</v>
      </c>
      <c r="K139" s="125"/>
    </row>
    <row r="140" spans="1:11" x14ac:dyDescent="0.15">
      <c r="A140" s="150">
        <v>4549049017021</v>
      </c>
      <c r="B140" s="151" t="s">
        <v>197</v>
      </c>
      <c r="C140" s="5" t="s">
        <v>13</v>
      </c>
      <c r="D140" s="199">
        <v>431</v>
      </c>
      <c r="E140" s="57" t="s">
        <v>234</v>
      </c>
      <c r="F140" s="29">
        <v>100</v>
      </c>
      <c r="G140" s="28">
        <f t="shared" si="20"/>
        <v>431</v>
      </c>
      <c r="H140" s="165">
        <v>790</v>
      </c>
      <c r="I140" s="28">
        <f t="shared" si="21"/>
        <v>853.2</v>
      </c>
      <c r="J140" s="146">
        <f t="shared" ref="J140:J144" si="25">(H140-G140)/H140</f>
        <v>0.45443037974683542</v>
      </c>
    </row>
    <row r="141" spans="1:11" x14ac:dyDescent="0.15">
      <c r="A141" s="150">
        <v>4549049017045</v>
      </c>
      <c r="B141" s="151" t="s">
        <v>198</v>
      </c>
      <c r="C141" s="5" t="s">
        <v>13</v>
      </c>
      <c r="D141" s="199">
        <v>506</v>
      </c>
      <c r="E141" s="57" t="s">
        <v>234</v>
      </c>
      <c r="F141" s="29">
        <v>100</v>
      </c>
      <c r="G141" s="28">
        <f t="shared" si="20"/>
        <v>506</v>
      </c>
      <c r="H141" s="165">
        <v>790</v>
      </c>
      <c r="I141" s="28">
        <f t="shared" si="21"/>
        <v>853.2</v>
      </c>
      <c r="J141" s="146">
        <f t="shared" si="25"/>
        <v>0.35949367088607592</v>
      </c>
    </row>
    <row r="142" spans="1:11" x14ac:dyDescent="0.15">
      <c r="A142" s="150">
        <v>4549049017052</v>
      </c>
      <c r="B142" s="151" t="s">
        <v>199</v>
      </c>
      <c r="C142" s="5" t="s">
        <v>13</v>
      </c>
      <c r="D142" s="199">
        <v>369</v>
      </c>
      <c r="E142" s="57" t="s">
        <v>234</v>
      </c>
      <c r="F142" s="29">
        <v>100</v>
      </c>
      <c r="G142" s="28">
        <f t="shared" si="20"/>
        <v>369</v>
      </c>
      <c r="H142" s="165">
        <v>690</v>
      </c>
      <c r="I142" s="28">
        <f t="shared" si="21"/>
        <v>745.2</v>
      </c>
      <c r="J142" s="146">
        <f t="shared" si="25"/>
        <v>0.4652173913043478</v>
      </c>
    </row>
    <row r="143" spans="1:11" x14ac:dyDescent="0.15">
      <c r="A143" s="150">
        <v>4549049040180</v>
      </c>
      <c r="B143" s="151" t="s">
        <v>200</v>
      </c>
      <c r="C143" s="5" t="s">
        <v>13</v>
      </c>
      <c r="D143" s="199">
        <v>280</v>
      </c>
      <c r="E143" s="57" t="s">
        <v>234</v>
      </c>
      <c r="F143" s="29">
        <v>100</v>
      </c>
      <c r="G143" s="28">
        <f t="shared" si="20"/>
        <v>280</v>
      </c>
      <c r="H143" s="165">
        <v>590</v>
      </c>
      <c r="I143" s="28">
        <f t="shared" si="21"/>
        <v>637.20000000000005</v>
      </c>
      <c r="J143" s="146">
        <f t="shared" si="25"/>
        <v>0.52542372881355937</v>
      </c>
    </row>
    <row r="144" spans="1:11" x14ac:dyDescent="0.15">
      <c r="A144" s="150">
        <v>4549049040265</v>
      </c>
      <c r="B144" s="151" t="s">
        <v>201</v>
      </c>
      <c r="C144" s="5" t="s">
        <v>13</v>
      </c>
      <c r="D144" s="199">
        <v>460</v>
      </c>
      <c r="E144" s="57" t="s">
        <v>234</v>
      </c>
      <c r="F144" s="29">
        <v>100</v>
      </c>
      <c r="G144" s="28">
        <f t="shared" si="20"/>
        <v>460</v>
      </c>
      <c r="H144" s="165">
        <v>690</v>
      </c>
      <c r="I144" s="28">
        <f t="shared" si="21"/>
        <v>745.2</v>
      </c>
      <c r="J144" s="146">
        <f t="shared" si="25"/>
        <v>0.33333333333333331</v>
      </c>
    </row>
    <row r="145" spans="1:11" x14ac:dyDescent="0.15">
      <c r="A145" s="150">
        <v>4549049040357</v>
      </c>
      <c r="B145" s="151" t="s">
        <v>202</v>
      </c>
      <c r="C145" s="5" t="s">
        <v>13</v>
      </c>
      <c r="D145" s="199">
        <v>285</v>
      </c>
      <c r="E145" s="57" t="s">
        <v>234</v>
      </c>
      <c r="F145" s="29">
        <v>100</v>
      </c>
      <c r="G145" s="28">
        <f t="shared" si="20"/>
        <v>285</v>
      </c>
      <c r="H145" s="165">
        <v>49</v>
      </c>
      <c r="I145" s="28">
        <f t="shared" si="21"/>
        <v>52.92</v>
      </c>
      <c r="J145" s="51">
        <f t="shared" si="22"/>
        <v>0.41836734693877553</v>
      </c>
    </row>
    <row r="146" spans="1:11" x14ac:dyDescent="0.15">
      <c r="A146" s="39" t="s">
        <v>190</v>
      </c>
      <c r="B146" s="40" t="s">
        <v>204</v>
      </c>
      <c r="C146" s="5" t="s">
        <v>13</v>
      </c>
      <c r="D146" s="28">
        <v>460</v>
      </c>
      <c r="E146" s="57" t="s">
        <v>235</v>
      </c>
      <c r="F146" s="29">
        <v>100</v>
      </c>
      <c r="G146" s="28">
        <f t="shared" si="20"/>
        <v>460</v>
      </c>
      <c r="H146" s="28">
        <v>79</v>
      </c>
      <c r="I146" s="28">
        <f t="shared" si="21"/>
        <v>85.320000000000007</v>
      </c>
      <c r="J146" s="51">
        <f t="shared" si="22"/>
        <v>0.41772151898734178</v>
      </c>
      <c r="K146" s="2" t="s">
        <v>289</v>
      </c>
    </row>
    <row r="147" spans="1:11" x14ac:dyDescent="0.15">
      <c r="A147" s="39" t="s">
        <v>191</v>
      </c>
      <c r="B147" s="40" t="s">
        <v>203</v>
      </c>
      <c r="C147" s="5" t="s">
        <v>13</v>
      </c>
      <c r="D147" s="28">
        <v>390</v>
      </c>
      <c r="E147" s="57" t="s">
        <v>231</v>
      </c>
      <c r="F147" s="29">
        <v>100</v>
      </c>
      <c r="G147" s="28">
        <f t="shared" si="20"/>
        <v>390</v>
      </c>
      <c r="H147" s="28">
        <v>690</v>
      </c>
      <c r="I147" s="28">
        <f t="shared" si="21"/>
        <v>745.2</v>
      </c>
      <c r="J147" s="146">
        <f t="shared" ref="J147" si="26">(H147-G147)/H147</f>
        <v>0.43478260869565216</v>
      </c>
      <c r="K147" s="2" t="s">
        <v>289</v>
      </c>
    </row>
    <row r="148" spans="1:11" x14ac:dyDescent="0.15">
      <c r="A148" s="39" t="s">
        <v>192</v>
      </c>
      <c r="B148" s="40" t="s">
        <v>206</v>
      </c>
      <c r="C148" s="5" t="s">
        <v>13</v>
      </c>
      <c r="D148" s="28">
        <v>1060</v>
      </c>
      <c r="E148" s="57" t="s">
        <v>232</v>
      </c>
      <c r="F148" s="29">
        <v>100</v>
      </c>
      <c r="G148" s="28">
        <f t="shared" si="20"/>
        <v>1060</v>
      </c>
      <c r="H148" s="28">
        <v>169</v>
      </c>
      <c r="I148" s="28">
        <f t="shared" si="21"/>
        <v>182.52</v>
      </c>
      <c r="J148" s="51">
        <f t="shared" si="22"/>
        <v>0.37278106508875736</v>
      </c>
      <c r="K148" s="2" t="s">
        <v>289</v>
      </c>
    </row>
    <row r="149" spans="1:11" x14ac:dyDescent="0.15">
      <c r="A149" s="39" t="s">
        <v>193</v>
      </c>
      <c r="B149" s="40" t="s">
        <v>205</v>
      </c>
      <c r="C149" s="5" t="s">
        <v>13</v>
      </c>
      <c r="D149" s="28">
        <v>280</v>
      </c>
      <c r="E149" s="57" t="s">
        <v>232</v>
      </c>
      <c r="F149" s="29">
        <v>100</v>
      </c>
      <c r="G149" s="28">
        <f t="shared" si="20"/>
        <v>280</v>
      </c>
      <c r="H149" s="28">
        <v>49</v>
      </c>
      <c r="I149" s="28">
        <f t="shared" si="21"/>
        <v>52.92</v>
      </c>
      <c r="J149" s="51">
        <f t="shared" si="22"/>
        <v>0.42857142857142855</v>
      </c>
      <c r="K149" s="2" t="s">
        <v>289</v>
      </c>
    </row>
    <row r="150" spans="1:11" x14ac:dyDescent="0.15">
      <c r="A150" s="39" t="s">
        <v>212</v>
      </c>
      <c r="B150" s="40" t="s">
        <v>207</v>
      </c>
      <c r="C150" s="5" t="s">
        <v>13</v>
      </c>
      <c r="D150" s="28">
        <v>470</v>
      </c>
      <c r="E150" s="57" t="s">
        <v>232</v>
      </c>
      <c r="F150" s="29">
        <v>100</v>
      </c>
      <c r="G150" s="28">
        <f t="shared" si="20"/>
        <v>470</v>
      </c>
      <c r="H150" s="28">
        <v>79</v>
      </c>
      <c r="I150" s="28">
        <f t="shared" si="21"/>
        <v>85.320000000000007</v>
      </c>
      <c r="J150" s="51">
        <f t="shared" si="22"/>
        <v>0.40506329113924056</v>
      </c>
      <c r="K150" s="2" t="s">
        <v>289</v>
      </c>
    </row>
    <row r="151" spans="1:11" x14ac:dyDescent="0.15">
      <c r="A151" s="39" t="s">
        <v>213</v>
      </c>
      <c r="B151" s="40" t="s">
        <v>214</v>
      </c>
      <c r="C151" s="5" t="s">
        <v>13</v>
      </c>
      <c r="D151" s="28">
        <v>750</v>
      </c>
      <c r="E151" s="57" t="s">
        <v>232</v>
      </c>
      <c r="F151" s="29">
        <v>100</v>
      </c>
      <c r="G151" s="28">
        <f t="shared" si="20"/>
        <v>750</v>
      </c>
      <c r="H151" s="28">
        <v>129</v>
      </c>
      <c r="I151" s="28">
        <f t="shared" si="21"/>
        <v>139.32000000000002</v>
      </c>
      <c r="J151" s="51">
        <f t="shared" si="22"/>
        <v>0.41860465116279072</v>
      </c>
      <c r="K151" s="2" t="s">
        <v>289</v>
      </c>
    </row>
    <row r="152" spans="1:11" x14ac:dyDescent="0.15">
      <c r="A152" s="39" t="s">
        <v>223</v>
      </c>
      <c r="B152" s="40" t="s">
        <v>228</v>
      </c>
      <c r="C152" s="5" t="s">
        <v>13</v>
      </c>
      <c r="D152" s="28">
        <v>730</v>
      </c>
      <c r="E152" s="57" t="s">
        <v>232</v>
      </c>
      <c r="F152" s="29">
        <v>100</v>
      </c>
      <c r="G152" s="28">
        <f t="shared" si="20"/>
        <v>730</v>
      </c>
      <c r="H152" s="28">
        <v>119</v>
      </c>
      <c r="I152" s="28">
        <f t="shared" si="21"/>
        <v>128.52000000000001</v>
      </c>
      <c r="J152" s="51">
        <f t="shared" si="22"/>
        <v>0.38655462184873945</v>
      </c>
      <c r="K152" s="2" t="s">
        <v>289</v>
      </c>
    </row>
    <row r="153" spans="1:11" x14ac:dyDescent="0.15">
      <c r="A153" s="39" t="s">
        <v>383</v>
      </c>
      <c r="B153" s="40" t="s">
        <v>333</v>
      </c>
      <c r="C153" s="5" t="s">
        <v>13</v>
      </c>
      <c r="D153" s="28">
        <v>1790</v>
      </c>
      <c r="E153" s="57" t="s">
        <v>232</v>
      </c>
      <c r="F153" s="29">
        <v>100</v>
      </c>
      <c r="G153" s="28">
        <f t="shared" si="20"/>
        <v>1790</v>
      </c>
      <c r="H153" s="28">
        <v>298</v>
      </c>
      <c r="I153" s="28">
        <f t="shared" si="21"/>
        <v>321.84000000000003</v>
      </c>
      <c r="J153" s="51">
        <f t="shared" si="22"/>
        <v>0.39932885906040272</v>
      </c>
      <c r="K153" s="2" t="s">
        <v>289</v>
      </c>
    </row>
    <row r="154" spans="1:11" x14ac:dyDescent="0.15">
      <c r="A154" s="39" t="s">
        <v>224</v>
      </c>
      <c r="B154" s="40" t="s">
        <v>225</v>
      </c>
      <c r="C154" s="5" t="s">
        <v>13</v>
      </c>
      <c r="D154" s="28">
        <v>360</v>
      </c>
      <c r="E154" s="57" t="s">
        <v>232</v>
      </c>
      <c r="F154" s="29">
        <v>100</v>
      </c>
      <c r="G154" s="28">
        <f t="shared" si="20"/>
        <v>360</v>
      </c>
      <c r="H154" s="28">
        <v>69</v>
      </c>
      <c r="I154" s="28">
        <f t="shared" si="21"/>
        <v>74.52000000000001</v>
      </c>
      <c r="J154" s="51">
        <f t="shared" si="22"/>
        <v>0.47826086956521735</v>
      </c>
      <c r="K154" s="2" t="s">
        <v>289</v>
      </c>
    </row>
    <row r="155" spans="1:11" x14ac:dyDescent="0.15">
      <c r="A155" s="39" t="s">
        <v>334</v>
      </c>
      <c r="B155" s="40" t="s">
        <v>335</v>
      </c>
      <c r="C155" s="5" t="s">
        <v>13</v>
      </c>
      <c r="D155" s="28">
        <v>600</v>
      </c>
      <c r="E155" s="57" t="s">
        <v>232</v>
      </c>
      <c r="F155" s="29">
        <v>100</v>
      </c>
      <c r="G155" s="28">
        <f t="shared" si="20"/>
        <v>600</v>
      </c>
      <c r="H155" s="28">
        <v>99</v>
      </c>
      <c r="I155" s="28">
        <f t="shared" si="21"/>
        <v>106.92</v>
      </c>
      <c r="J155" s="51">
        <f t="shared" si="22"/>
        <v>0.39393939393939392</v>
      </c>
      <c r="K155" s="2" t="s">
        <v>289</v>
      </c>
    </row>
    <row r="156" spans="1:11" x14ac:dyDescent="0.15">
      <c r="A156" s="39" t="s">
        <v>330</v>
      </c>
      <c r="B156" s="40" t="s">
        <v>331</v>
      </c>
      <c r="C156" s="5" t="s">
        <v>13</v>
      </c>
      <c r="D156" s="28">
        <v>295</v>
      </c>
      <c r="E156" s="57" t="s">
        <v>332</v>
      </c>
      <c r="F156" s="29">
        <v>100</v>
      </c>
      <c r="G156" s="28">
        <f t="shared" si="20"/>
        <v>295</v>
      </c>
      <c r="H156" s="28">
        <v>498</v>
      </c>
      <c r="I156" s="28">
        <f t="shared" si="21"/>
        <v>537.84</v>
      </c>
      <c r="J156" s="146">
        <f t="shared" ref="J156" si="27">(H156-G156)/H156</f>
        <v>0.40763052208835343</v>
      </c>
    </row>
    <row r="157" spans="1:11" x14ac:dyDescent="0.15">
      <c r="A157" s="39" t="s">
        <v>226</v>
      </c>
      <c r="B157" s="40" t="s">
        <v>227</v>
      </c>
      <c r="C157" s="5" t="s">
        <v>13</v>
      </c>
      <c r="D157" s="28">
        <v>230</v>
      </c>
      <c r="E157" s="57" t="s">
        <v>232</v>
      </c>
      <c r="F157" s="29">
        <v>100</v>
      </c>
      <c r="G157" s="28">
        <f t="shared" si="20"/>
        <v>230</v>
      </c>
      <c r="H157" s="28">
        <v>49</v>
      </c>
      <c r="I157" s="28">
        <f t="shared" si="21"/>
        <v>52.92</v>
      </c>
      <c r="J157" s="51">
        <f t="shared" si="22"/>
        <v>0.53061224489795922</v>
      </c>
      <c r="K157" s="2" t="s">
        <v>289</v>
      </c>
    </row>
    <row r="158" spans="1:11" x14ac:dyDescent="0.15">
      <c r="A158" s="39" t="s">
        <v>230</v>
      </c>
      <c r="B158" s="40" t="s">
        <v>229</v>
      </c>
      <c r="C158" s="5" t="s">
        <v>13</v>
      </c>
      <c r="D158" s="28">
        <v>490</v>
      </c>
      <c r="E158" s="57" t="s">
        <v>232</v>
      </c>
      <c r="F158" s="29">
        <v>100</v>
      </c>
      <c r="G158" s="28">
        <f t="shared" si="20"/>
        <v>490</v>
      </c>
      <c r="H158" s="28">
        <v>78</v>
      </c>
      <c r="I158" s="28">
        <f t="shared" si="21"/>
        <v>84.240000000000009</v>
      </c>
      <c r="J158" s="51">
        <f t="shared" si="22"/>
        <v>0.37179487179487181</v>
      </c>
      <c r="K158" s="2" t="s">
        <v>289</v>
      </c>
    </row>
    <row r="159" spans="1:11" x14ac:dyDescent="0.15">
      <c r="A159" s="39" t="s">
        <v>215</v>
      </c>
      <c r="B159" s="40" t="s">
        <v>217</v>
      </c>
      <c r="C159" s="5" t="s">
        <v>13</v>
      </c>
      <c r="D159" s="28">
        <v>405</v>
      </c>
      <c r="E159" s="57" t="s">
        <v>402</v>
      </c>
      <c r="F159" s="29">
        <v>100</v>
      </c>
      <c r="G159" s="28">
        <f t="shared" si="20"/>
        <v>405</v>
      </c>
      <c r="H159" s="28">
        <v>598</v>
      </c>
      <c r="I159" s="28">
        <f t="shared" si="21"/>
        <v>645.84</v>
      </c>
      <c r="J159" s="146">
        <f t="shared" ref="J159:J162" si="28">(H159-G159)/H159</f>
        <v>0.32274247491638797</v>
      </c>
    </row>
    <row r="160" spans="1:11" x14ac:dyDescent="0.15">
      <c r="A160" s="39" t="s">
        <v>216</v>
      </c>
      <c r="B160" s="40" t="s">
        <v>218</v>
      </c>
      <c r="C160" s="5" t="s">
        <v>13</v>
      </c>
      <c r="D160" s="28">
        <v>325</v>
      </c>
      <c r="E160" s="57" t="s">
        <v>238</v>
      </c>
      <c r="F160" s="29">
        <v>100</v>
      </c>
      <c r="G160" s="28">
        <f t="shared" si="20"/>
        <v>325</v>
      </c>
      <c r="H160" s="28">
        <v>498</v>
      </c>
      <c r="I160" s="28">
        <f t="shared" si="21"/>
        <v>537.84</v>
      </c>
      <c r="J160" s="146">
        <f t="shared" si="28"/>
        <v>0.34738955823293172</v>
      </c>
    </row>
    <row r="161" spans="1:11" x14ac:dyDescent="0.15">
      <c r="A161" s="68" t="s">
        <v>221</v>
      </c>
      <c r="B161" s="27" t="s">
        <v>219</v>
      </c>
      <c r="C161" s="5" t="s">
        <v>13</v>
      </c>
      <c r="D161" s="28">
        <v>360</v>
      </c>
      <c r="E161" s="57" t="s">
        <v>236</v>
      </c>
      <c r="F161" s="29">
        <v>100</v>
      </c>
      <c r="G161" s="28">
        <f t="shared" si="20"/>
        <v>360</v>
      </c>
      <c r="H161" s="28">
        <v>580</v>
      </c>
      <c r="I161" s="28">
        <f t="shared" si="21"/>
        <v>626.40000000000009</v>
      </c>
      <c r="J161" s="146">
        <f t="shared" si="28"/>
        <v>0.37931034482758619</v>
      </c>
    </row>
    <row r="162" spans="1:11" x14ac:dyDescent="0.15">
      <c r="A162" s="68" t="s">
        <v>222</v>
      </c>
      <c r="B162" s="27" t="s">
        <v>220</v>
      </c>
      <c r="C162" s="5" t="s">
        <v>13</v>
      </c>
      <c r="D162" s="28">
        <v>350</v>
      </c>
      <c r="E162" s="57" t="s">
        <v>237</v>
      </c>
      <c r="F162" s="29">
        <v>100</v>
      </c>
      <c r="G162" s="28">
        <f t="shared" si="20"/>
        <v>350</v>
      </c>
      <c r="H162" s="28">
        <v>598</v>
      </c>
      <c r="I162" s="28">
        <f t="shared" si="21"/>
        <v>645.84</v>
      </c>
      <c r="J162" s="146">
        <f t="shared" si="28"/>
        <v>0.41471571906354515</v>
      </c>
    </row>
    <row r="163" spans="1:11" x14ac:dyDescent="0.15">
      <c r="A163" s="74"/>
      <c r="B163" s="115" t="s">
        <v>134</v>
      </c>
      <c r="C163" s="1" t="s">
        <v>13</v>
      </c>
      <c r="D163" s="10">
        <v>1352</v>
      </c>
      <c r="E163" s="208" t="s">
        <v>135</v>
      </c>
      <c r="F163" s="116">
        <v>90</v>
      </c>
      <c r="G163" s="107">
        <f>D163/(F163/100)</f>
        <v>1502.2222222222222</v>
      </c>
      <c r="H163" s="107">
        <v>229</v>
      </c>
      <c r="I163" s="107">
        <f>+H163*1.08</f>
        <v>247.32000000000002</v>
      </c>
      <c r="J163" s="127">
        <f>((H163*10)-G163)/H163*10/100</f>
        <v>0.34400776322173704</v>
      </c>
    </row>
    <row r="164" spans="1:11" x14ac:dyDescent="0.15">
      <c r="A164" s="78"/>
      <c r="B164" s="117" t="s">
        <v>136</v>
      </c>
      <c r="C164" s="1" t="s">
        <v>13</v>
      </c>
      <c r="D164" s="22">
        <v>1772</v>
      </c>
      <c r="E164" s="206" t="s">
        <v>135</v>
      </c>
      <c r="F164" s="108">
        <v>90</v>
      </c>
      <c r="G164" s="75">
        <f>D164/(F164/100)</f>
        <v>1968.8888888888889</v>
      </c>
      <c r="H164" s="75">
        <v>229</v>
      </c>
      <c r="I164" s="75">
        <f>+H164*1.08</f>
        <v>247.32000000000002</v>
      </c>
      <c r="J164" s="124">
        <f>((H164*10)-G164)/H164*10/100</f>
        <v>0.14022319262493935</v>
      </c>
    </row>
    <row r="165" spans="1:11" x14ac:dyDescent="0.15">
      <c r="A165" s="78"/>
      <c r="B165" s="117" t="s">
        <v>92</v>
      </c>
      <c r="C165" s="1" t="s">
        <v>13</v>
      </c>
      <c r="D165" s="22">
        <v>1484</v>
      </c>
      <c r="E165" s="206" t="s">
        <v>135</v>
      </c>
      <c r="F165" s="108">
        <v>90</v>
      </c>
      <c r="G165" s="75">
        <f>D165/(F165/100)</f>
        <v>1648.8888888888889</v>
      </c>
      <c r="H165" s="75">
        <v>229</v>
      </c>
      <c r="I165" s="75">
        <f>+H165*1.08</f>
        <v>247.32000000000002</v>
      </c>
      <c r="J165" s="124">
        <f>((H165*10)-G165)/H165*10/100</f>
        <v>0.27996118389131491</v>
      </c>
    </row>
    <row r="166" spans="1:11" x14ac:dyDescent="0.15">
      <c r="A166" s="78"/>
      <c r="B166" s="117" t="s">
        <v>137</v>
      </c>
      <c r="C166" s="1" t="s">
        <v>13</v>
      </c>
      <c r="D166" s="22">
        <v>1360</v>
      </c>
      <c r="E166" s="206" t="s">
        <v>14</v>
      </c>
      <c r="F166" s="108">
        <v>90</v>
      </c>
      <c r="G166" s="75">
        <f>D166/(F166/100)</f>
        <v>1511.1111111111111</v>
      </c>
      <c r="H166" s="75">
        <v>259</v>
      </c>
      <c r="I166" s="75">
        <f>+H166*1.08</f>
        <v>279.72000000000003</v>
      </c>
      <c r="J166" s="124">
        <f>((H166*10)-G166)/H166*10/100</f>
        <v>0.41655941655941653</v>
      </c>
    </row>
    <row r="167" spans="1:11" x14ac:dyDescent="0.15">
      <c r="A167" s="90"/>
      <c r="B167" s="118" t="s">
        <v>138</v>
      </c>
      <c r="C167" s="1" t="s">
        <v>13</v>
      </c>
      <c r="D167" s="18">
        <v>1055</v>
      </c>
      <c r="E167" s="209" t="s">
        <v>15</v>
      </c>
      <c r="F167" s="119">
        <v>80</v>
      </c>
      <c r="G167" s="114">
        <f>D167/(F167/100)</f>
        <v>1318.75</v>
      </c>
      <c r="H167" s="18">
        <v>139</v>
      </c>
      <c r="I167" s="114">
        <f>+H167*1.08</f>
        <v>150.12</v>
      </c>
      <c r="J167" s="128">
        <f>((H167*10)-G167)/H167*10/100</f>
        <v>5.1258992805755403E-2</v>
      </c>
    </row>
    <row r="168" spans="1:11" ht="14.1" customHeight="1" x14ac:dyDescent="0.15">
      <c r="A168" s="219" t="s">
        <v>284</v>
      </c>
      <c r="B168" s="35" t="s">
        <v>140</v>
      </c>
      <c r="C168" s="24" t="s">
        <v>13</v>
      </c>
      <c r="D168" s="102">
        <v>712</v>
      </c>
      <c r="E168" s="201" t="s">
        <v>141</v>
      </c>
      <c r="F168" s="9">
        <v>100</v>
      </c>
      <c r="G168" s="10">
        <f>+D168</f>
        <v>712</v>
      </c>
      <c r="H168" s="10">
        <v>1090</v>
      </c>
      <c r="I168" s="10">
        <f t="shared" ref="I168:I188" si="29">+H168*1.08</f>
        <v>1177.2</v>
      </c>
      <c r="J168" s="46">
        <f>(H168-G168)/H168</f>
        <v>0.34678899082568809</v>
      </c>
      <c r="K168" s="125" t="s">
        <v>373</v>
      </c>
    </row>
    <row r="169" spans="1:11" ht="14.1" customHeight="1" x14ac:dyDescent="0.15">
      <c r="A169" s="220"/>
      <c r="B169" s="36"/>
      <c r="C169" s="24" t="s">
        <v>13</v>
      </c>
      <c r="D169" s="103">
        <f>D168/2</f>
        <v>356</v>
      </c>
      <c r="E169" s="204" t="s">
        <v>372</v>
      </c>
      <c r="F169" s="21">
        <v>95</v>
      </c>
      <c r="G169" s="22">
        <f t="shared" ref="G169:G188" si="30">D169/(F169/100)</f>
        <v>374.73684210526318</v>
      </c>
      <c r="H169" s="22">
        <v>69</v>
      </c>
      <c r="I169" s="22">
        <f t="shared" si="29"/>
        <v>74.52000000000001</v>
      </c>
      <c r="J169" s="49">
        <f>((H169*10)-G169)/H169*10/100</f>
        <v>0.4569031273836765</v>
      </c>
      <c r="K169" s="125" t="s">
        <v>373</v>
      </c>
    </row>
    <row r="170" spans="1:11" ht="14.1" customHeight="1" x14ac:dyDescent="0.15">
      <c r="A170" s="220"/>
      <c r="B170" s="36"/>
      <c r="C170" s="24" t="s">
        <v>13</v>
      </c>
      <c r="D170" s="103">
        <f>D168/2</f>
        <v>356</v>
      </c>
      <c r="E170" s="200" t="s">
        <v>341</v>
      </c>
      <c r="F170" s="109">
        <v>95</v>
      </c>
      <c r="G170" s="42">
        <f t="shared" si="30"/>
        <v>374.73684210526318</v>
      </c>
      <c r="H170" s="42">
        <v>89</v>
      </c>
      <c r="I170" s="42">
        <f t="shared" si="29"/>
        <v>96.12</v>
      </c>
      <c r="J170" s="50">
        <f>((H170*10)-G170)/H170*10/100</f>
        <v>0.57894736842105265</v>
      </c>
      <c r="K170" s="125" t="s">
        <v>373</v>
      </c>
    </row>
    <row r="171" spans="1:11" ht="14.1" customHeight="1" x14ac:dyDescent="0.15">
      <c r="A171" s="221"/>
      <c r="B171" s="37"/>
      <c r="C171" s="24" t="s">
        <v>13</v>
      </c>
      <c r="D171" s="105">
        <f>D168/2</f>
        <v>356</v>
      </c>
      <c r="E171" s="203" t="s">
        <v>374</v>
      </c>
      <c r="F171" s="17">
        <v>95</v>
      </c>
      <c r="G171" s="42">
        <f t="shared" si="30"/>
        <v>374.73684210526318</v>
      </c>
      <c r="H171" s="18">
        <v>89</v>
      </c>
      <c r="I171" s="18">
        <f>H171*1.08</f>
        <v>96.12</v>
      </c>
      <c r="J171" s="47">
        <f>((H171*10)-G171)/H171*10/100</f>
        <v>0.57894736842105265</v>
      </c>
      <c r="K171" s="125" t="s">
        <v>373</v>
      </c>
    </row>
    <row r="172" spans="1:11" ht="14.1" customHeight="1" x14ac:dyDescent="0.15">
      <c r="A172" s="132">
        <v>2600000268264</v>
      </c>
      <c r="B172" s="35" t="s">
        <v>142</v>
      </c>
      <c r="C172" s="24" t="s">
        <v>13</v>
      </c>
      <c r="D172" s="102">
        <v>1242</v>
      </c>
      <c r="E172" s="201" t="s">
        <v>141</v>
      </c>
      <c r="F172" s="9">
        <v>100</v>
      </c>
      <c r="G172" s="10">
        <f t="shared" si="30"/>
        <v>1242</v>
      </c>
      <c r="H172" s="10">
        <v>1980</v>
      </c>
      <c r="I172" s="10">
        <f t="shared" si="29"/>
        <v>2138.4</v>
      </c>
      <c r="J172" s="46">
        <f>(H172-G172)/H172</f>
        <v>0.37272727272727274</v>
      </c>
      <c r="K172" s="125" t="s">
        <v>373</v>
      </c>
    </row>
    <row r="173" spans="1:11" ht="14.1" customHeight="1" x14ac:dyDescent="0.15">
      <c r="A173" s="112"/>
      <c r="B173" s="36"/>
      <c r="C173" s="24" t="s">
        <v>13</v>
      </c>
      <c r="D173" s="103">
        <f>D172/2</f>
        <v>621</v>
      </c>
      <c r="E173" s="204" t="s">
        <v>372</v>
      </c>
      <c r="F173" s="21">
        <v>95</v>
      </c>
      <c r="G173" s="22">
        <f t="shared" si="30"/>
        <v>653.68421052631584</v>
      </c>
      <c r="H173" s="22">
        <v>109</v>
      </c>
      <c r="I173" s="22">
        <f t="shared" si="29"/>
        <v>117.72000000000001</v>
      </c>
      <c r="J173" s="49">
        <f>((H173*10)-G173)/H173*10/100</f>
        <v>0.40028971511347172</v>
      </c>
      <c r="K173" s="125" t="s">
        <v>373</v>
      </c>
    </row>
    <row r="174" spans="1:11" ht="14.1" customHeight="1" x14ac:dyDescent="0.15">
      <c r="A174" s="112"/>
      <c r="B174" s="36"/>
      <c r="C174" s="24" t="s">
        <v>13</v>
      </c>
      <c r="D174" s="222">
        <f>D172/2</f>
        <v>621</v>
      </c>
      <c r="E174" s="200" t="s">
        <v>341</v>
      </c>
      <c r="F174" s="109">
        <v>95</v>
      </c>
      <c r="G174" s="42">
        <f t="shared" si="30"/>
        <v>653.68421052631584</v>
      </c>
      <c r="H174" s="42">
        <v>129</v>
      </c>
      <c r="I174" s="42">
        <f t="shared" si="29"/>
        <v>139.32000000000002</v>
      </c>
      <c r="J174" s="50">
        <f>((H174*10)-G174)/H174*10/100</f>
        <v>0.4932680538555691</v>
      </c>
      <c r="K174" s="125" t="s">
        <v>373</v>
      </c>
    </row>
    <row r="175" spans="1:11" ht="14.1" customHeight="1" x14ac:dyDescent="0.15">
      <c r="A175" s="104"/>
      <c r="B175" s="136" t="s">
        <v>143</v>
      </c>
      <c r="C175" s="24" t="s">
        <v>13</v>
      </c>
      <c r="D175" s="110">
        <f>D172/2</f>
        <v>621</v>
      </c>
      <c r="E175" s="202" t="s">
        <v>21</v>
      </c>
      <c r="F175" s="12">
        <v>95</v>
      </c>
      <c r="G175" s="13">
        <f>D175/(F175/100)</f>
        <v>653.68421052631584</v>
      </c>
      <c r="H175" s="13">
        <v>129</v>
      </c>
      <c r="I175" s="13">
        <f t="shared" si="29"/>
        <v>139.32000000000002</v>
      </c>
      <c r="J175" s="47">
        <f>((H175*10)-G175)/H175*10/100</f>
        <v>0.4932680538555691</v>
      </c>
      <c r="K175" s="125" t="s">
        <v>373</v>
      </c>
    </row>
    <row r="176" spans="1:11" ht="14.1" customHeight="1" x14ac:dyDescent="0.15">
      <c r="A176" s="134">
        <v>2700000000014</v>
      </c>
      <c r="B176" s="135" t="s">
        <v>370</v>
      </c>
      <c r="C176" s="24" t="s">
        <v>13</v>
      </c>
      <c r="D176" s="139"/>
      <c r="E176" s="57" t="s">
        <v>369</v>
      </c>
      <c r="F176" s="29">
        <v>100</v>
      </c>
      <c r="G176" s="28">
        <f t="shared" si="30"/>
        <v>0</v>
      </c>
      <c r="H176" s="28">
        <v>119</v>
      </c>
      <c r="I176" s="28">
        <f t="shared" si="29"/>
        <v>128.52000000000001</v>
      </c>
      <c r="J176" s="51"/>
      <c r="K176" s="125" t="s">
        <v>373</v>
      </c>
    </row>
    <row r="177" spans="1:11" ht="14.1" customHeight="1" x14ac:dyDescent="0.15">
      <c r="A177" s="134">
        <v>2700000000021</v>
      </c>
      <c r="B177" s="135" t="s">
        <v>371</v>
      </c>
      <c r="C177" s="24" t="s">
        <v>13</v>
      </c>
      <c r="D177" s="139"/>
      <c r="E177" s="57" t="s">
        <v>369</v>
      </c>
      <c r="F177" s="29">
        <v>100</v>
      </c>
      <c r="G177" s="28">
        <f t="shared" si="30"/>
        <v>0</v>
      </c>
      <c r="H177" s="28">
        <v>79</v>
      </c>
      <c r="I177" s="28">
        <f t="shared" si="29"/>
        <v>85.320000000000007</v>
      </c>
      <c r="J177" s="51"/>
      <c r="K177" s="125" t="s">
        <v>373</v>
      </c>
    </row>
    <row r="178" spans="1:11" ht="14.1" customHeight="1" x14ac:dyDescent="0.15">
      <c r="A178" s="132">
        <v>2600000268288</v>
      </c>
      <c r="B178" s="35" t="s">
        <v>144</v>
      </c>
      <c r="C178" s="24" t="s">
        <v>13</v>
      </c>
      <c r="D178" s="102">
        <v>758</v>
      </c>
      <c r="E178" s="201" t="s">
        <v>141</v>
      </c>
      <c r="F178" s="9">
        <v>100</v>
      </c>
      <c r="G178" s="10">
        <f t="shared" si="30"/>
        <v>758</v>
      </c>
      <c r="H178" s="10">
        <v>1390</v>
      </c>
      <c r="I178" s="10">
        <f t="shared" si="29"/>
        <v>1501.2</v>
      </c>
      <c r="J178" s="46">
        <f>(H178-G178)/H178</f>
        <v>0.45467625899280578</v>
      </c>
    </row>
    <row r="179" spans="1:11" ht="14.1" customHeight="1" x14ac:dyDescent="0.15">
      <c r="A179" s="266"/>
      <c r="B179" s="37"/>
      <c r="C179" s="24" t="s">
        <v>13</v>
      </c>
      <c r="D179" s="110">
        <f>D178/2</f>
        <v>379</v>
      </c>
      <c r="E179" s="202" t="s">
        <v>145</v>
      </c>
      <c r="F179" s="12">
        <v>95</v>
      </c>
      <c r="G179" s="13">
        <f t="shared" si="30"/>
        <v>398.94736842105266</v>
      </c>
      <c r="H179" s="13">
        <v>79</v>
      </c>
      <c r="I179" s="13">
        <f t="shared" si="29"/>
        <v>85.320000000000007</v>
      </c>
      <c r="J179" s="47">
        <f>((H179*10)-G179)/H179*10/100</f>
        <v>0.49500333111259154</v>
      </c>
    </row>
    <row r="180" spans="1:11" ht="14.1" customHeight="1" x14ac:dyDescent="0.15">
      <c r="A180" s="155">
        <v>2600000268295</v>
      </c>
      <c r="B180" s="38" t="s">
        <v>146</v>
      </c>
      <c r="C180" s="1" t="s">
        <v>13</v>
      </c>
      <c r="D180" s="106">
        <v>818</v>
      </c>
      <c r="E180" s="210" t="s">
        <v>141</v>
      </c>
      <c r="F180" s="74">
        <v>100</v>
      </c>
      <c r="G180" s="77">
        <f t="shared" si="30"/>
        <v>818</v>
      </c>
      <c r="H180" s="10">
        <v>1490</v>
      </c>
      <c r="I180" s="107">
        <f t="shared" si="29"/>
        <v>1609.2</v>
      </c>
      <c r="J180" s="95">
        <f>(H180-G180)/H180</f>
        <v>0.45100671140939597</v>
      </c>
    </row>
    <row r="181" spans="1:11" ht="14.1" customHeight="1" x14ac:dyDescent="0.15">
      <c r="A181" s="157"/>
      <c r="B181" s="38"/>
      <c r="C181" s="1" t="s">
        <v>13</v>
      </c>
      <c r="D181" s="123">
        <f>D180/2</f>
        <v>409</v>
      </c>
      <c r="E181" s="211" t="s">
        <v>145</v>
      </c>
      <c r="F181" s="79">
        <v>95</v>
      </c>
      <c r="G181" s="80">
        <f t="shared" si="30"/>
        <v>430.5263157894737</v>
      </c>
      <c r="H181" s="13">
        <v>79</v>
      </c>
      <c r="I181" s="122">
        <f t="shared" si="29"/>
        <v>85.320000000000007</v>
      </c>
      <c r="J181" s="97">
        <f>((H181*10)-G181)/H181*10/100</f>
        <v>0.45502998001332445</v>
      </c>
    </row>
    <row r="182" spans="1:11" ht="14.1" customHeight="1" x14ac:dyDescent="0.15">
      <c r="A182" s="155">
        <v>2600000268301</v>
      </c>
      <c r="B182" s="8" t="s">
        <v>147</v>
      </c>
      <c r="C182" s="1" t="s">
        <v>13</v>
      </c>
      <c r="D182" s="106">
        <v>1074</v>
      </c>
      <c r="E182" s="210" t="s">
        <v>141</v>
      </c>
      <c r="F182" s="74">
        <v>100</v>
      </c>
      <c r="G182" s="77">
        <f t="shared" si="30"/>
        <v>1074</v>
      </c>
      <c r="H182" s="10">
        <v>1790</v>
      </c>
      <c r="I182" s="107">
        <f t="shared" si="29"/>
        <v>1933.2</v>
      </c>
      <c r="J182" s="95">
        <f>(H182-G182)/H182</f>
        <v>0.4</v>
      </c>
    </row>
    <row r="183" spans="1:11" ht="14.1" customHeight="1" x14ac:dyDescent="0.15">
      <c r="A183" s="156"/>
      <c r="B183" s="11"/>
      <c r="C183" s="1" t="s">
        <v>13</v>
      </c>
      <c r="D183" s="113">
        <f>D182/2</f>
        <v>537</v>
      </c>
      <c r="E183" s="207" t="s">
        <v>145</v>
      </c>
      <c r="F183" s="90">
        <v>95</v>
      </c>
      <c r="G183" s="91">
        <f t="shared" si="30"/>
        <v>565.26315789473688</v>
      </c>
      <c r="H183" s="18">
        <v>99</v>
      </c>
      <c r="I183" s="114">
        <f t="shared" si="29"/>
        <v>106.92</v>
      </c>
      <c r="J183" s="99">
        <f>((H183*10)-G183)/H183*10/100</f>
        <v>0.42902711323763953</v>
      </c>
    </row>
    <row r="184" spans="1:11" ht="14.1" customHeight="1" x14ac:dyDescent="0.15">
      <c r="A184" s="155">
        <v>2600000268318</v>
      </c>
      <c r="B184" s="38" t="s">
        <v>148</v>
      </c>
      <c r="C184" s="1" t="s">
        <v>13</v>
      </c>
      <c r="D184" s="130">
        <v>822</v>
      </c>
      <c r="E184" s="212" t="s">
        <v>141</v>
      </c>
      <c r="F184" s="85">
        <v>100</v>
      </c>
      <c r="G184" s="86">
        <f t="shared" si="30"/>
        <v>822</v>
      </c>
      <c r="H184" s="42">
        <v>1290</v>
      </c>
      <c r="I184" s="145">
        <f t="shared" si="29"/>
        <v>1393.2</v>
      </c>
      <c r="J184" s="98">
        <f>(H184-G184)/H184</f>
        <v>0.36279069767441863</v>
      </c>
    </row>
    <row r="185" spans="1:11" ht="14.1" customHeight="1" x14ac:dyDescent="0.15">
      <c r="A185" s="157"/>
      <c r="B185" s="38"/>
      <c r="C185" s="1" t="s">
        <v>13</v>
      </c>
      <c r="D185" s="113">
        <f>D184/2</f>
        <v>411</v>
      </c>
      <c r="E185" s="207" t="s">
        <v>145</v>
      </c>
      <c r="F185" s="90">
        <v>95</v>
      </c>
      <c r="G185" s="91">
        <f t="shared" si="30"/>
        <v>432.63157894736844</v>
      </c>
      <c r="H185" s="18">
        <v>79</v>
      </c>
      <c r="I185" s="114">
        <f t="shared" si="29"/>
        <v>85.320000000000007</v>
      </c>
      <c r="J185" s="99">
        <f>((H185*10)-G185)/H185*10/100</f>
        <v>0.45236508994003999</v>
      </c>
    </row>
    <row r="186" spans="1:11" ht="14.1" customHeight="1" x14ac:dyDescent="0.15">
      <c r="A186" s="155">
        <v>2600000268325</v>
      </c>
      <c r="B186" s="8" t="s">
        <v>149</v>
      </c>
      <c r="C186" s="1" t="s">
        <v>13</v>
      </c>
      <c r="D186" s="130">
        <v>758</v>
      </c>
      <c r="E186" s="212" t="s">
        <v>141</v>
      </c>
      <c r="F186" s="85">
        <v>100</v>
      </c>
      <c r="G186" s="86">
        <f t="shared" si="30"/>
        <v>758</v>
      </c>
      <c r="H186" s="42">
        <v>990.47619047619003</v>
      </c>
      <c r="I186" s="145">
        <f t="shared" si="29"/>
        <v>1069.7142857142853</v>
      </c>
      <c r="J186" s="98">
        <f>(H186-G186)/H186</f>
        <v>0.23471153846153811</v>
      </c>
    </row>
    <row r="187" spans="1:11" ht="14.1" customHeight="1" x14ac:dyDescent="0.15">
      <c r="A187" s="156"/>
      <c r="B187" s="11"/>
      <c r="C187" s="1" t="s">
        <v>13</v>
      </c>
      <c r="D187" s="113">
        <f>D186/2</f>
        <v>379</v>
      </c>
      <c r="E187" s="207" t="s">
        <v>145</v>
      </c>
      <c r="F187" s="90">
        <v>95</v>
      </c>
      <c r="G187" s="91">
        <f t="shared" si="30"/>
        <v>398.94736842105266</v>
      </c>
      <c r="H187" s="18">
        <v>69</v>
      </c>
      <c r="I187" s="114">
        <f t="shared" si="29"/>
        <v>74.52000000000001</v>
      </c>
      <c r="J187" s="99">
        <f>((H187*10)-G187)/H187*10/100</f>
        <v>0.42181540808543089</v>
      </c>
    </row>
    <row r="188" spans="1:11" ht="14.1" customHeight="1" x14ac:dyDescent="0.15">
      <c r="A188" s="134">
        <v>2500000000485</v>
      </c>
      <c r="B188" s="135" t="s">
        <v>387</v>
      </c>
      <c r="C188" s="24" t="s">
        <v>13</v>
      </c>
      <c r="D188" s="139">
        <v>692</v>
      </c>
      <c r="E188" s="57" t="s">
        <v>241</v>
      </c>
      <c r="F188" s="29">
        <v>95</v>
      </c>
      <c r="G188" s="28">
        <f t="shared" si="30"/>
        <v>728.42105263157896</v>
      </c>
      <c r="H188" s="28">
        <v>129</v>
      </c>
      <c r="I188" s="28">
        <f t="shared" si="29"/>
        <v>139.32000000000002</v>
      </c>
      <c r="J188" s="99">
        <f>((H188*10)-G188)/H188*10/100</f>
        <v>0.43533251733986128</v>
      </c>
      <c r="K188" s="125" t="s">
        <v>396</v>
      </c>
    </row>
    <row r="189" spans="1:11" ht="14.1" customHeight="1" x14ac:dyDescent="0.15">
      <c r="A189" s="83" t="s">
        <v>189</v>
      </c>
      <c r="B189" s="38" t="s">
        <v>150</v>
      </c>
      <c r="C189" s="1" t="s">
        <v>13</v>
      </c>
      <c r="D189" s="102">
        <v>720</v>
      </c>
      <c r="E189" s="201" t="s">
        <v>141</v>
      </c>
      <c r="F189" s="9">
        <v>100</v>
      </c>
      <c r="G189" s="197">
        <f t="shared" ref="G189:G204" si="31">D189/(F189/100)</f>
        <v>720</v>
      </c>
      <c r="H189" s="10">
        <v>1080</v>
      </c>
      <c r="I189" s="10">
        <f t="shared" ref="I189:I203" si="32">+H189*1.08</f>
        <v>1166.4000000000001</v>
      </c>
      <c r="J189" s="174">
        <f>(H189-G189)/H189</f>
        <v>0.33333333333333331</v>
      </c>
      <c r="K189" s="125"/>
    </row>
    <row r="190" spans="1:11" ht="14.1" customHeight="1" x14ac:dyDescent="0.15">
      <c r="A190" s="129"/>
      <c r="B190" s="38"/>
      <c r="C190" s="1" t="s">
        <v>13</v>
      </c>
      <c r="D190" s="103">
        <v>360</v>
      </c>
      <c r="E190" s="204" t="s">
        <v>145</v>
      </c>
      <c r="F190" s="21">
        <v>95</v>
      </c>
      <c r="G190" s="243">
        <f t="shared" si="31"/>
        <v>378.94736842105266</v>
      </c>
      <c r="H190" s="22">
        <v>79</v>
      </c>
      <c r="I190" s="22">
        <f t="shared" si="32"/>
        <v>85.320000000000007</v>
      </c>
      <c r="J190" s="244">
        <f>((H190*10)-G190)/H190*10/100</f>
        <v>0.52031978680879409</v>
      </c>
      <c r="K190" s="2" t="s">
        <v>289</v>
      </c>
    </row>
    <row r="191" spans="1:11" ht="14.1" customHeight="1" x14ac:dyDescent="0.15">
      <c r="A191" s="121"/>
      <c r="B191" s="131"/>
      <c r="C191" s="1" t="s">
        <v>13</v>
      </c>
      <c r="D191" s="105">
        <v>360</v>
      </c>
      <c r="E191" s="203" t="s">
        <v>21</v>
      </c>
      <c r="F191" s="17">
        <v>95</v>
      </c>
      <c r="G191" s="198">
        <f t="shared" si="31"/>
        <v>378.94736842105266</v>
      </c>
      <c r="H191" s="18">
        <v>89</v>
      </c>
      <c r="I191" s="18">
        <f t="shared" si="32"/>
        <v>96.12</v>
      </c>
      <c r="J191" s="245">
        <f>((H191*10)-G191)/H191*10/100</f>
        <v>0.57421643997634531</v>
      </c>
      <c r="K191" s="2" t="s">
        <v>289</v>
      </c>
    </row>
    <row r="192" spans="1:11" ht="14.1" customHeight="1" x14ac:dyDescent="0.15">
      <c r="A192" s="132">
        <v>2500000001376</v>
      </c>
      <c r="B192" s="14" t="s">
        <v>319</v>
      </c>
      <c r="C192" s="1" t="s">
        <v>13</v>
      </c>
      <c r="D192" s="102">
        <v>400</v>
      </c>
      <c r="E192" s="201" t="s">
        <v>241</v>
      </c>
      <c r="F192" s="9">
        <v>95</v>
      </c>
      <c r="G192" s="197">
        <f t="shared" si="31"/>
        <v>421.0526315789474</v>
      </c>
      <c r="H192" s="10">
        <v>79</v>
      </c>
      <c r="I192" s="10">
        <f t="shared" si="32"/>
        <v>85.320000000000007</v>
      </c>
      <c r="J192" s="174">
        <f t="shared" ref="J192:J197" si="33">((H192*10)-G192)/H192*10/100</f>
        <v>0.46702198534310457</v>
      </c>
      <c r="K192" s="2" t="s">
        <v>289</v>
      </c>
    </row>
    <row r="193" spans="1:11" ht="14.1" customHeight="1" x14ac:dyDescent="0.15">
      <c r="A193" s="133"/>
      <c r="B193" s="16"/>
      <c r="C193" s="1" t="s">
        <v>13</v>
      </c>
      <c r="D193" s="105">
        <v>400</v>
      </c>
      <c r="E193" s="203" t="s">
        <v>341</v>
      </c>
      <c r="F193" s="17">
        <v>95</v>
      </c>
      <c r="G193" s="198">
        <f t="shared" si="31"/>
        <v>421.0526315789474</v>
      </c>
      <c r="H193" s="18">
        <v>89</v>
      </c>
      <c r="I193" s="18">
        <f t="shared" si="32"/>
        <v>96.12</v>
      </c>
      <c r="J193" s="245">
        <f>((H193*10)-G193)/H193*10/100</f>
        <v>0.52690715552927259</v>
      </c>
      <c r="K193" s="2" t="s">
        <v>289</v>
      </c>
    </row>
    <row r="194" spans="1:11" ht="14.1" customHeight="1" x14ac:dyDescent="0.15">
      <c r="A194" s="134">
        <v>4984352130003</v>
      </c>
      <c r="B194" s="16" t="s">
        <v>321</v>
      </c>
      <c r="C194" s="1" t="s">
        <v>13</v>
      </c>
      <c r="D194" s="136">
        <v>445</v>
      </c>
      <c r="E194" s="57" t="s">
        <v>318</v>
      </c>
      <c r="F194" s="104">
        <v>100</v>
      </c>
      <c r="G194" s="137">
        <f t="shared" si="31"/>
        <v>445</v>
      </c>
      <c r="H194" s="138">
        <v>780</v>
      </c>
      <c r="I194" s="138">
        <f t="shared" si="32"/>
        <v>842.40000000000009</v>
      </c>
      <c r="J194" s="187">
        <f>(H194-G194)/H194</f>
        <v>0.42948717948717946</v>
      </c>
    </row>
    <row r="195" spans="1:11" ht="14.1" customHeight="1" x14ac:dyDescent="0.15">
      <c r="A195" s="134">
        <v>2600000304498</v>
      </c>
      <c r="B195" s="16" t="s">
        <v>320</v>
      </c>
      <c r="C195" s="1" t="s">
        <v>13</v>
      </c>
      <c r="D195" s="136">
        <v>490</v>
      </c>
      <c r="E195" s="213" t="s">
        <v>186</v>
      </c>
      <c r="F195" s="104">
        <v>95</v>
      </c>
      <c r="G195" s="172">
        <f t="shared" si="31"/>
        <v>515.78947368421052</v>
      </c>
      <c r="H195" s="138">
        <v>89</v>
      </c>
      <c r="I195" s="138">
        <f t="shared" si="32"/>
        <v>96.12</v>
      </c>
      <c r="J195" s="166">
        <f t="shared" si="33"/>
        <v>0.420461265523359</v>
      </c>
      <c r="K195" s="2" t="s">
        <v>289</v>
      </c>
    </row>
    <row r="196" spans="1:11" ht="14.1" customHeight="1" x14ac:dyDescent="0.15">
      <c r="A196" s="134">
        <v>2500000000249</v>
      </c>
      <c r="B196" s="135" t="s">
        <v>181</v>
      </c>
      <c r="C196" s="24" t="s">
        <v>13</v>
      </c>
      <c r="D196" s="136">
        <v>300</v>
      </c>
      <c r="E196" s="213" t="s">
        <v>152</v>
      </c>
      <c r="F196" s="104">
        <v>95</v>
      </c>
      <c r="G196" s="172">
        <f t="shared" si="31"/>
        <v>315.78947368421052</v>
      </c>
      <c r="H196" s="138">
        <v>69</v>
      </c>
      <c r="I196" s="138">
        <f t="shared" si="32"/>
        <v>74.52000000000001</v>
      </c>
      <c r="J196" s="166">
        <f t="shared" si="33"/>
        <v>0.54233409610983985</v>
      </c>
      <c r="K196" s="2" t="s">
        <v>289</v>
      </c>
    </row>
    <row r="197" spans="1:11" ht="14.1" customHeight="1" x14ac:dyDescent="0.15">
      <c r="A197" s="134">
        <v>2600000217460</v>
      </c>
      <c r="B197" s="135" t="s">
        <v>151</v>
      </c>
      <c r="C197" s="1" t="s">
        <v>13</v>
      </c>
      <c r="D197" s="136">
        <v>510</v>
      </c>
      <c r="E197" s="57" t="s">
        <v>297</v>
      </c>
      <c r="F197" s="29">
        <v>100</v>
      </c>
      <c r="G197" s="137">
        <f t="shared" si="31"/>
        <v>510</v>
      </c>
      <c r="H197" s="138">
        <v>79</v>
      </c>
      <c r="I197" s="138">
        <f t="shared" si="32"/>
        <v>85.320000000000007</v>
      </c>
      <c r="J197" s="166">
        <f t="shared" si="33"/>
        <v>0.35443037974683539</v>
      </c>
      <c r="K197" s="2" t="s">
        <v>289</v>
      </c>
    </row>
    <row r="198" spans="1:11" ht="14.1" customHeight="1" x14ac:dyDescent="0.15">
      <c r="A198" s="134">
        <v>2600000209915</v>
      </c>
      <c r="B198" s="135" t="s">
        <v>153</v>
      </c>
      <c r="C198" s="1" t="s">
        <v>13</v>
      </c>
      <c r="D198" s="139">
        <v>340</v>
      </c>
      <c r="E198" s="57" t="s">
        <v>154</v>
      </c>
      <c r="F198" s="29">
        <v>100</v>
      </c>
      <c r="G198" s="137">
        <f t="shared" si="31"/>
        <v>340</v>
      </c>
      <c r="H198" s="28">
        <v>690</v>
      </c>
      <c r="I198" s="28">
        <f t="shared" si="32"/>
        <v>745.2</v>
      </c>
      <c r="J198" s="187">
        <f>(H198-G198)/H198</f>
        <v>0.50724637681159424</v>
      </c>
    </row>
    <row r="199" spans="1:11" ht="14.1" customHeight="1" x14ac:dyDescent="0.15">
      <c r="A199" s="134">
        <v>2500000000898</v>
      </c>
      <c r="B199" s="135" t="s">
        <v>187</v>
      </c>
      <c r="C199" s="1" t="s">
        <v>13</v>
      </c>
      <c r="D199" s="139">
        <v>280</v>
      </c>
      <c r="E199" s="57" t="s">
        <v>154</v>
      </c>
      <c r="F199" s="29">
        <v>100</v>
      </c>
      <c r="G199" s="137">
        <f t="shared" si="31"/>
        <v>280</v>
      </c>
      <c r="H199" s="28">
        <v>498</v>
      </c>
      <c r="I199" s="28">
        <f t="shared" si="32"/>
        <v>537.84</v>
      </c>
      <c r="J199" s="187">
        <f>(H199-G199)/H199</f>
        <v>0.43775100401606426</v>
      </c>
    </row>
    <row r="200" spans="1:11" ht="14.1" customHeight="1" x14ac:dyDescent="0.15">
      <c r="A200" s="134">
        <v>2600000312738</v>
      </c>
      <c r="B200" s="135" t="s">
        <v>188</v>
      </c>
      <c r="C200" s="1" t="s">
        <v>13</v>
      </c>
      <c r="D200" s="139">
        <v>580</v>
      </c>
      <c r="E200" s="213" t="s">
        <v>152</v>
      </c>
      <c r="F200" s="29">
        <v>100</v>
      </c>
      <c r="G200" s="137">
        <f t="shared" si="31"/>
        <v>580</v>
      </c>
      <c r="H200" s="28">
        <v>89</v>
      </c>
      <c r="I200" s="28">
        <f t="shared" si="32"/>
        <v>96.12</v>
      </c>
      <c r="J200" s="166">
        <f t="shared" ref="J200:J203" si="34">((H200*10)-G200)/H200*10/100</f>
        <v>0.34831460674157305</v>
      </c>
    </row>
    <row r="201" spans="1:11" ht="14.1" customHeight="1" x14ac:dyDescent="0.15">
      <c r="A201" s="141" t="s">
        <v>363</v>
      </c>
      <c r="B201" s="135" t="s">
        <v>155</v>
      </c>
      <c r="C201" s="1" t="s">
        <v>13</v>
      </c>
      <c r="D201" s="139">
        <v>420</v>
      </c>
      <c r="E201" s="57">
        <v>700</v>
      </c>
      <c r="F201" s="29">
        <v>100</v>
      </c>
      <c r="G201" s="137">
        <f t="shared" si="31"/>
        <v>420</v>
      </c>
      <c r="H201" s="138">
        <v>698</v>
      </c>
      <c r="I201" s="138">
        <f t="shared" si="32"/>
        <v>753.84</v>
      </c>
      <c r="J201" s="51">
        <f t="shared" ref="J201:J202" si="35">(H201-G201)/H201</f>
        <v>0.39828080229226359</v>
      </c>
      <c r="K201" s="2" t="s">
        <v>362</v>
      </c>
    </row>
    <row r="202" spans="1:11" ht="14.1" customHeight="1" x14ac:dyDescent="0.15">
      <c r="A202" s="141" t="s">
        <v>364</v>
      </c>
      <c r="B202" s="135" t="s">
        <v>156</v>
      </c>
      <c r="C202" s="1" t="s">
        <v>13</v>
      </c>
      <c r="D202" s="139">
        <v>436</v>
      </c>
      <c r="E202" s="57" t="s">
        <v>338</v>
      </c>
      <c r="F202" s="29">
        <v>100</v>
      </c>
      <c r="G202" s="137">
        <f t="shared" si="31"/>
        <v>436</v>
      </c>
      <c r="H202" s="138">
        <v>698</v>
      </c>
      <c r="I202" s="138">
        <f t="shared" si="32"/>
        <v>753.84</v>
      </c>
      <c r="J202" s="51">
        <f t="shared" si="35"/>
        <v>0.37535816618911177</v>
      </c>
      <c r="K202" s="2" t="s">
        <v>362</v>
      </c>
    </row>
    <row r="203" spans="1:11" ht="14.1" customHeight="1" x14ac:dyDescent="0.15">
      <c r="A203" s="175" t="s">
        <v>246</v>
      </c>
      <c r="B203" s="176" t="s">
        <v>242</v>
      </c>
      <c r="C203" s="177" t="s">
        <v>13</v>
      </c>
      <c r="D203" s="178">
        <v>800</v>
      </c>
      <c r="E203" s="215" t="s">
        <v>241</v>
      </c>
      <c r="F203" s="179">
        <v>95</v>
      </c>
      <c r="G203" s="180">
        <f t="shared" si="31"/>
        <v>842.1052631578948</v>
      </c>
      <c r="H203" s="264">
        <v>138</v>
      </c>
      <c r="I203" s="264">
        <f t="shared" si="32"/>
        <v>149.04000000000002</v>
      </c>
      <c r="J203" s="265">
        <f t="shared" si="34"/>
        <v>0.38977879481311972</v>
      </c>
      <c r="K203" s="183" t="s">
        <v>349</v>
      </c>
    </row>
    <row r="204" spans="1:11" ht="14.1" customHeight="1" x14ac:dyDescent="0.15">
      <c r="A204" s="175" t="s">
        <v>178</v>
      </c>
      <c r="B204" s="176" t="s">
        <v>285</v>
      </c>
      <c r="C204" s="177" t="s">
        <v>13</v>
      </c>
      <c r="D204" s="178">
        <v>738</v>
      </c>
      <c r="E204" s="215" t="s">
        <v>176</v>
      </c>
      <c r="F204" s="179">
        <v>100</v>
      </c>
      <c r="G204" s="218">
        <f t="shared" si="31"/>
        <v>738</v>
      </c>
      <c r="H204" s="181">
        <v>1180</v>
      </c>
      <c r="I204" s="181">
        <f>+H204*1.08</f>
        <v>1274.4000000000001</v>
      </c>
      <c r="J204" s="182">
        <f>(H204-G204)/H204</f>
        <v>0.37457627118644066</v>
      </c>
      <c r="K204" s="183" t="s">
        <v>349</v>
      </c>
    </row>
    <row r="205" spans="1:11" ht="14.1" customHeight="1" x14ac:dyDescent="0.15">
      <c r="A205" s="175" t="s">
        <v>179</v>
      </c>
      <c r="B205" s="176" t="s">
        <v>286</v>
      </c>
      <c r="C205" s="177" t="s">
        <v>13</v>
      </c>
      <c r="D205" s="178">
        <v>738</v>
      </c>
      <c r="E205" s="215" t="s">
        <v>176</v>
      </c>
      <c r="F205" s="179">
        <v>100</v>
      </c>
      <c r="G205" s="180">
        <v>738</v>
      </c>
      <c r="H205" s="181">
        <v>1180</v>
      </c>
      <c r="I205" s="181">
        <f>+H205*1.08</f>
        <v>1274.4000000000001</v>
      </c>
      <c r="J205" s="182">
        <f>(H205-G205)/H205</f>
        <v>0.37457627118644066</v>
      </c>
      <c r="K205" s="183" t="s">
        <v>349</v>
      </c>
    </row>
    <row r="206" spans="1:11" ht="14.1" customHeight="1" x14ac:dyDescent="0.15">
      <c r="A206" s="175" t="s">
        <v>180</v>
      </c>
      <c r="B206" s="176" t="s">
        <v>287</v>
      </c>
      <c r="C206" s="177" t="s">
        <v>13</v>
      </c>
      <c r="D206" s="178">
        <v>738</v>
      </c>
      <c r="E206" s="215" t="s">
        <v>176</v>
      </c>
      <c r="F206" s="179">
        <v>100</v>
      </c>
      <c r="G206" s="180">
        <v>738</v>
      </c>
      <c r="H206" s="181">
        <v>1180</v>
      </c>
      <c r="I206" s="181">
        <f>+H206*1.08</f>
        <v>1274.4000000000001</v>
      </c>
      <c r="J206" s="182">
        <f>(H206-G206)/H206</f>
        <v>0.37457627118644066</v>
      </c>
      <c r="K206" s="183" t="s">
        <v>349</v>
      </c>
    </row>
    <row r="207" spans="1:11" ht="14.1" customHeight="1" x14ac:dyDescent="0.15">
      <c r="A207" s="68" t="s">
        <v>247</v>
      </c>
      <c r="B207" s="27" t="s">
        <v>243</v>
      </c>
      <c r="C207" s="1" t="s">
        <v>13</v>
      </c>
      <c r="D207" s="139">
        <v>500</v>
      </c>
      <c r="E207" s="214" t="s">
        <v>249</v>
      </c>
      <c r="F207" s="140">
        <v>100</v>
      </c>
      <c r="G207" s="137">
        <f t="shared" ref="G207:G236" si="36">D207/(F207/100)</f>
        <v>500</v>
      </c>
      <c r="H207" s="28">
        <v>89</v>
      </c>
      <c r="I207" s="70">
        <f t="shared" ref="I207:I236" si="37">+H207*1.08</f>
        <v>96.12</v>
      </c>
      <c r="J207" s="167">
        <f t="shared" ref="J207:J208" si="38">((H207*10)-G207)/H207*10/100</f>
        <v>0.4382022471910112</v>
      </c>
      <c r="K207" s="2" t="s">
        <v>289</v>
      </c>
    </row>
    <row r="208" spans="1:11" ht="14.1" customHeight="1" x14ac:dyDescent="0.15">
      <c r="A208" s="68" t="s">
        <v>248</v>
      </c>
      <c r="B208" s="27" t="s">
        <v>244</v>
      </c>
      <c r="C208" s="1" t="s">
        <v>13</v>
      </c>
      <c r="D208" s="139">
        <v>300</v>
      </c>
      <c r="E208" s="214" t="s">
        <v>249</v>
      </c>
      <c r="F208" s="140">
        <v>100</v>
      </c>
      <c r="G208" s="137">
        <f t="shared" si="36"/>
        <v>300</v>
      </c>
      <c r="H208" s="28">
        <v>79</v>
      </c>
      <c r="I208" s="70">
        <f t="shared" si="37"/>
        <v>85.320000000000007</v>
      </c>
      <c r="J208" s="167">
        <f t="shared" si="38"/>
        <v>0.62025316455696211</v>
      </c>
      <c r="K208" s="2" t="s">
        <v>289</v>
      </c>
    </row>
    <row r="209" spans="1:11" ht="14.1" customHeight="1" x14ac:dyDescent="0.15">
      <c r="A209" s="68" t="s">
        <v>250</v>
      </c>
      <c r="B209" s="27" t="s">
        <v>245</v>
      </c>
      <c r="C209" s="1" t="s">
        <v>13</v>
      </c>
      <c r="D209" s="139">
        <v>830</v>
      </c>
      <c r="E209" s="214" t="s">
        <v>251</v>
      </c>
      <c r="F209" s="140">
        <v>100</v>
      </c>
      <c r="G209" s="137">
        <f t="shared" si="36"/>
        <v>830</v>
      </c>
      <c r="H209" s="70">
        <v>1380</v>
      </c>
      <c r="I209" s="70">
        <f t="shared" si="37"/>
        <v>1490.4</v>
      </c>
      <c r="J209" s="164">
        <f t="shared" ref="J209" si="39">(H209-G209)/H209</f>
        <v>0.39855072463768115</v>
      </c>
    </row>
    <row r="210" spans="1:11" ht="14.1" customHeight="1" x14ac:dyDescent="0.15">
      <c r="A210" s="175" t="s">
        <v>252</v>
      </c>
      <c r="B210" s="176" t="s">
        <v>253</v>
      </c>
      <c r="C210" s="177" t="s">
        <v>13</v>
      </c>
      <c r="D210" s="178">
        <v>595</v>
      </c>
      <c r="E210" s="215" t="s">
        <v>282</v>
      </c>
      <c r="F210" s="179">
        <v>97</v>
      </c>
      <c r="G210" s="180">
        <f t="shared" si="36"/>
        <v>613.40206185567013</v>
      </c>
      <c r="H210" s="181">
        <v>99</v>
      </c>
      <c r="I210" s="181">
        <f t="shared" si="37"/>
        <v>106.92</v>
      </c>
      <c r="J210" s="182">
        <f t="shared" ref="J210:J236" si="40">((H210*10)-G210)/H210*10/100</f>
        <v>0.38040195772154534</v>
      </c>
      <c r="K210" s="183" t="s">
        <v>349</v>
      </c>
    </row>
    <row r="211" spans="1:11" ht="14.1" customHeight="1" x14ac:dyDescent="0.15">
      <c r="A211" s="68" t="s">
        <v>352</v>
      </c>
      <c r="B211" s="40" t="s">
        <v>350</v>
      </c>
      <c r="C211" s="1" t="s">
        <v>13</v>
      </c>
      <c r="D211" s="139">
        <v>350</v>
      </c>
      <c r="E211" s="214" t="s">
        <v>351</v>
      </c>
      <c r="F211" s="140">
        <v>97</v>
      </c>
      <c r="G211" s="137">
        <f t="shared" si="36"/>
        <v>360.82474226804123</v>
      </c>
      <c r="H211" s="70">
        <v>98</v>
      </c>
      <c r="I211" s="70">
        <f t="shared" si="37"/>
        <v>105.84</v>
      </c>
      <c r="J211" s="164">
        <f t="shared" si="40"/>
        <v>0.63181148748159055</v>
      </c>
    </row>
    <row r="212" spans="1:11" ht="14.1" customHeight="1" x14ac:dyDescent="0.25">
      <c r="A212" s="134" t="s">
        <v>268</v>
      </c>
      <c r="B212" s="168" t="s">
        <v>255</v>
      </c>
      <c r="C212" s="1" t="s">
        <v>13</v>
      </c>
      <c r="D212" s="139">
        <v>700</v>
      </c>
      <c r="E212" s="214" t="s">
        <v>282</v>
      </c>
      <c r="F212" s="140">
        <v>100</v>
      </c>
      <c r="G212" s="137">
        <f t="shared" si="36"/>
        <v>700</v>
      </c>
      <c r="H212" s="28">
        <v>1280</v>
      </c>
      <c r="I212" s="70">
        <f t="shared" si="37"/>
        <v>1382.4</v>
      </c>
      <c r="J212" s="164">
        <f>(H212-G212)/H212</f>
        <v>0.453125</v>
      </c>
    </row>
    <row r="213" spans="1:11" ht="14.1" customHeight="1" x14ac:dyDescent="0.25">
      <c r="A213" s="134" t="s">
        <v>269</v>
      </c>
      <c r="B213" s="169" t="s">
        <v>256</v>
      </c>
      <c r="C213" s="1" t="s">
        <v>13</v>
      </c>
      <c r="D213" s="139">
        <v>638</v>
      </c>
      <c r="E213" s="214" t="s">
        <v>254</v>
      </c>
      <c r="F213" s="140">
        <v>100</v>
      </c>
      <c r="G213" s="137">
        <f t="shared" si="36"/>
        <v>638</v>
      </c>
      <c r="H213" s="70">
        <v>1290</v>
      </c>
      <c r="I213" s="70">
        <f t="shared" si="37"/>
        <v>1393.2</v>
      </c>
      <c r="J213" s="164">
        <f>(H213-G213)/H213</f>
        <v>0.50542635658914725</v>
      </c>
    </row>
    <row r="214" spans="1:11" ht="14.1" customHeight="1" x14ac:dyDescent="0.25">
      <c r="A214" s="134" t="s">
        <v>270</v>
      </c>
      <c r="B214" s="168" t="s">
        <v>257</v>
      </c>
      <c r="C214" s="1" t="s">
        <v>13</v>
      </c>
      <c r="D214" s="139">
        <v>368</v>
      </c>
      <c r="E214" s="214" t="s">
        <v>282</v>
      </c>
      <c r="F214" s="140">
        <v>100</v>
      </c>
      <c r="G214" s="137">
        <f t="shared" si="36"/>
        <v>368</v>
      </c>
      <c r="H214" s="70">
        <v>69</v>
      </c>
      <c r="I214" s="70">
        <f t="shared" si="37"/>
        <v>74.52000000000001</v>
      </c>
      <c r="J214" s="164">
        <f t="shared" si="40"/>
        <v>0.46666666666666673</v>
      </c>
    </row>
    <row r="215" spans="1:11" ht="14.1" customHeight="1" x14ac:dyDescent="0.25">
      <c r="A215" s="134" t="s">
        <v>271</v>
      </c>
      <c r="B215" s="168" t="s">
        <v>258</v>
      </c>
      <c r="C215" s="1" t="s">
        <v>13</v>
      </c>
      <c r="D215" s="139">
        <v>263</v>
      </c>
      <c r="E215" s="214" t="s">
        <v>282</v>
      </c>
      <c r="F215" s="140">
        <v>100</v>
      </c>
      <c r="G215" s="137">
        <f t="shared" si="36"/>
        <v>263</v>
      </c>
      <c r="H215" s="70">
        <v>59</v>
      </c>
      <c r="I215" s="70">
        <f t="shared" si="37"/>
        <v>63.720000000000006</v>
      </c>
      <c r="J215" s="164">
        <f t="shared" si="40"/>
        <v>0.55423728813559325</v>
      </c>
    </row>
    <row r="216" spans="1:11" ht="14.1" customHeight="1" x14ac:dyDescent="0.25">
      <c r="A216" s="134" t="s">
        <v>272</v>
      </c>
      <c r="B216" s="168" t="s">
        <v>259</v>
      </c>
      <c r="C216" s="1" t="s">
        <v>13</v>
      </c>
      <c r="D216" s="139">
        <v>414</v>
      </c>
      <c r="E216" s="214" t="s">
        <v>281</v>
      </c>
      <c r="F216" s="140">
        <v>100</v>
      </c>
      <c r="G216" s="137">
        <f t="shared" si="36"/>
        <v>414</v>
      </c>
      <c r="H216" s="70">
        <v>79</v>
      </c>
      <c r="I216" s="70">
        <f t="shared" si="37"/>
        <v>85.320000000000007</v>
      </c>
      <c r="J216" s="164">
        <f t="shared" si="40"/>
        <v>0.47594936708860758</v>
      </c>
    </row>
    <row r="217" spans="1:11" ht="14.1" customHeight="1" x14ac:dyDescent="0.25">
      <c r="A217" s="134" t="s">
        <v>273</v>
      </c>
      <c r="B217" s="168" t="s">
        <v>260</v>
      </c>
      <c r="C217" s="1" t="s">
        <v>13</v>
      </c>
      <c r="D217" s="139">
        <v>372</v>
      </c>
      <c r="E217" s="214" t="s">
        <v>281</v>
      </c>
      <c r="F217" s="140">
        <v>100</v>
      </c>
      <c r="G217" s="137">
        <f t="shared" si="36"/>
        <v>372</v>
      </c>
      <c r="H217" s="70">
        <v>69</v>
      </c>
      <c r="I217" s="70">
        <f t="shared" si="37"/>
        <v>74.52000000000001</v>
      </c>
      <c r="J217" s="164">
        <f t="shared" si="40"/>
        <v>0.46086956521739131</v>
      </c>
    </row>
    <row r="218" spans="1:11" ht="14.1" customHeight="1" x14ac:dyDescent="0.25">
      <c r="A218" s="134" t="s">
        <v>274</v>
      </c>
      <c r="B218" s="168" t="s">
        <v>261</v>
      </c>
      <c r="C218" s="1" t="s">
        <v>13</v>
      </c>
      <c r="D218" s="139">
        <v>287</v>
      </c>
      <c r="E218" s="214" t="s">
        <v>281</v>
      </c>
      <c r="F218" s="140">
        <v>100</v>
      </c>
      <c r="G218" s="137">
        <f t="shared" si="36"/>
        <v>287</v>
      </c>
      <c r="H218" s="70">
        <v>49</v>
      </c>
      <c r="I218" s="70">
        <f t="shared" si="37"/>
        <v>52.92</v>
      </c>
      <c r="J218" s="164">
        <f t="shared" si="40"/>
        <v>0.41428571428571431</v>
      </c>
    </row>
    <row r="219" spans="1:11" ht="14.1" customHeight="1" x14ac:dyDescent="0.25">
      <c r="A219" s="134" t="s">
        <v>275</v>
      </c>
      <c r="B219" s="168" t="s">
        <v>262</v>
      </c>
      <c r="C219" s="1" t="s">
        <v>13</v>
      </c>
      <c r="D219" s="139">
        <v>316</v>
      </c>
      <c r="E219" s="214" t="s">
        <v>281</v>
      </c>
      <c r="F219" s="140">
        <v>100</v>
      </c>
      <c r="G219" s="137">
        <f t="shared" si="36"/>
        <v>316</v>
      </c>
      <c r="H219" s="70">
        <v>780</v>
      </c>
      <c r="I219" s="70">
        <f t="shared" si="37"/>
        <v>842.40000000000009</v>
      </c>
      <c r="J219" s="164">
        <f>(H219-G219)/H219</f>
        <v>0.59487179487179487</v>
      </c>
    </row>
    <row r="220" spans="1:11" ht="14.1" customHeight="1" x14ac:dyDescent="0.25">
      <c r="A220" s="134" t="s">
        <v>276</v>
      </c>
      <c r="B220" s="168" t="s">
        <v>263</v>
      </c>
      <c r="C220" s="1" t="s">
        <v>13</v>
      </c>
      <c r="D220" s="139">
        <v>252</v>
      </c>
      <c r="E220" s="214" t="s">
        <v>281</v>
      </c>
      <c r="F220" s="140">
        <v>100</v>
      </c>
      <c r="G220" s="137">
        <f t="shared" si="36"/>
        <v>252</v>
      </c>
      <c r="H220" s="70">
        <v>780</v>
      </c>
      <c r="I220" s="70">
        <f t="shared" si="37"/>
        <v>842.40000000000009</v>
      </c>
      <c r="J220" s="164">
        <f t="shared" ref="J220:J224" si="41">(H220-G220)/H220</f>
        <v>0.67692307692307696</v>
      </c>
    </row>
    <row r="221" spans="1:11" ht="14.1" customHeight="1" x14ac:dyDescent="0.25">
      <c r="A221" s="134" t="s">
        <v>277</v>
      </c>
      <c r="B221" s="168" t="s">
        <v>264</v>
      </c>
      <c r="C221" s="1" t="s">
        <v>13</v>
      </c>
      <c r="D221" s="139">
        <v>691</v>
      </c>
      <c r="E221" s="214" t="s">
        <v>254</v>
      </c>
      <c r="F221" s="140">
        <v>100</v>
      </c>
      <c r="G221" s="137">
        <f t="shared" si="36"/>
        <v>691</v>
      </c>
      <c r="H221" s="70">
        <v>1290</v>
      </c>
      <c r="I221" s="70">
        <f t="shared" si="37"/>
        <v>1393.2</v>
      </c>
      <c r="J221" s="164">
        <f t="shared" si="41"/>
        <v>0.46434108527131784</v>
      </c>
    </row>
    <row r="222" spans="1:11" ht="14.1" customHeight="1" x14ac:dyDescent="0.25">
      <c r="A222" s="134" t="s">
        <v>278</v>
      </c>
      <c r="B222" s="168" t="s">
        <v>265</v>
      </c>
      <c r="C222" s="1" t="s">
        <v>13</v>
      </c>
      <c r="D222" s="139">
        <v>725</v>
      </c>
      <c r="E222" s="214" t="s">
        <v>254</v>
      </c>
      <c r="F222" s="140">
        <v>100</v>
      </c>
      <c r="G222" s="137">
        <f t="shared" si="36"/>
        <v>725</v>
      </c>
      <c r="H222" s="70">
        <v>1290</v>
      </c>
      <c r="I222" s="70">
        <f t="shared" si="37"/>
        <v>1393.2</v>
      </c>
      <c r="J222" s="164">
        <f t="shared" si="41"/>
        <v>0.43798449612403101</v>
      </c>
    </row>
    <row r="223" spans="1:11" ht="14.1" customHeight="1" x14ac:dyDescent="0.25">
      <c r="A223" s="134" t="s">
        <v>279</v>
      </c>
      <c r="B223" s="168" t="s">
        <v>266</v>
      </c>
      <c r="C223" s="1" t="s">
        <v>13</v>
      </c>
      <c r="D223" s="139">
        <v>320</v>
      </c>
      <c r="E223" s="57" t="s">
        <v>283</v>
      </c>
      <c r="F223" s="29">
        <v>100</v>
      </c>
      <c r="G223" s="137">
        <f t="shared" si="36"/>
        <v>320</v>
      </c>
      <c r="H223" s="28">
        <v>698</v>
      </c>
      <c r="I223" s="70">
        <f t="shared" si="37"/>
        <v>753.84</v>
      </c>
      <c r="J223" s="164">
        <f t="shared" si="41"/>
        <v>0.54154727793696278</v>
      </c>
    </row>
    <row r="224" spans="1:11" ht="14.1" customHeight="1" x14ac:dyDescent="0.25">
      <c r="A224" s="134" t="s">
        <v>280</v>
      </c>
      <c r="B224" s="169" t="s">
        <v>267</v>
      </c>
      <c r="C224" s="1" t="s">
        <v>13</v>
      </c>
      <c r="D224" s="139">
        <v>416</v>
      </c>
      <c r="E224" s="57" t="s">
        <v>281</v>
      </c>
      <c r="F224" s="29">
        <v>100</v>
      </c>
      <c r="G224" s="137">
        <f t="shared" si="36"/>
        <v>416</v>
      </c>
      <c r="H224" s="28">
        <v>698</v>
      </c>
      <c r="I224" s="70">
        <f t="shared" si="37"/>
        <v>753.84</v>
      </c>
      <c r="J224" s="164">
        <f t="shared" si="41"/>
        <v>0.4040114613180516</v>
      </c>
    </row>
    <row r="225" spans="1:11" ht="14.1" customHeight="1" x14ac:dyDescent="0.15">
      <c r="A225" s="189">
        <v>4560480190463</v>
      </c>
      <c r="B225" s="190" t="s">
        <v>336</v>
      </c>
      <c r="C225" s="191" t="s">
        <v>13</v>
      </c>
      <c r="D225" s="192">
        <v>300</v>
      </c>
      <c r="E225" s="216" t="s">
        <v>337</v>
      </c>
      <c r="F225" s="193">
        <v>100</v>
      </c>
      <c r="G225" s="194">
        <f t="shared" si="36"/>
        <v>300</v>
      </c>
      <c r="H225" s="195">
        <v>498</v>
      </c>
      <c r="I225" s="195">
        <f t="shared" si="37"/>
        <v>537.84</v>
      </c>
      <c r="J225" s="196">
        <f>(H225-G225)/H225</f>
        <v>0.39759036144578314</v>
      </c>
      <c r="K225" s="183" t="s">
        <v>349</v>
      </c>
    </row>
    <row r="226" spans="1:11" ht="14.1" customHeight="1" x14ac:dyDescent="0.15">
      <c r="A226" s="188">
        <v>2600000209977</v>
      </c>
      <c r="B226" s="40" t="s">
        <v>358</v>
      </c>
      <c r="C226" s="1" t="s">
        <v>13</v>
      </c>
      <c r="D226" s="139">
        <v>1545</v>
      </c>
      <c r="E226" s="214" t="s">
        <v>356</v>
      </c>
      <c r="F226" s="140">
        <v>100</v>
      </c>
      <c r="G226" s="137">
        <f t="shared" si="36"/>
        <v>1545</v>
      </c>
      <c r="H226" s="70">
        <v>2290</v>
      </c>
      <c r="I226" s="70">
        <f t="shared" si="37"/>
        <v>2473.2000000000003</v>
      </c>
      <c r="J226" s="164">
        <f t="shared" ref="J226:J235" si="42">(H226-G226)/H226</f>
        <v>0.32532751091703055</v>
      </c>
    </row>
    <row r="227" spans="1:11" ht="14.1" customHeight="1" x14ac:dyDescent="0.15">
      <c r="A227" s="188" t="s">
        <v>361</v>
      </c>
      <c r="B227" s="40" t="s">
        <v>358</v>
      </c>
      <c r="C227" s="1" t="s">
        <v>13</v>
      </c>
      <c r="D227" s="139">
        <v>30.9</v>
      </c>
      <c r="E227" s="214" t="s">
        <v>357</v>
      </c>
      <c r="F227" s="140">
        <v>100</v>
      </c>
      <c r="G227" s="137">
        <f t="shared" si="36"/>
        <v>30.9</v>
      </c>
      <c r="H227" s="70">
        <v>59</v>
      </c>
      <c r="I227" s="70">
        <f t="shared" si="37"/>
        <v>63.720000000000006</v>
      </c>
      <c r="J227" s="164">
        <f t="shared" si="42"/>
        <v>0.47627118644067801</v>
      </c>
    </row>
    <row r="228" spans="1:11" ht="14.1" customHeight="1" x14ac:dyDescent="0.15">
      <c r="A228" s="188">
        <v>2600000214742</v>
      </c>
      <c r="B228" s="40" t="s">
        <v>359</v>
      </c>
      <c r="C228" s="1" t="s">
        <v>13</v>
      </c>
      <c r="D228" s="139">
        <v>1545</v>
      </c>
      <c r="E228" s="214" t="s">
        <v>356</v>
      </c>
      <c r="F228" s="140">
        <v>100</v>
      </c>
      <c r="G228" s="137">
        <f t="shared" si="36"/>
        <v>1545</v>
      </c>
      <c r="H228" s="70">
        <v>2290</v>
      </c>
      <c r="I228" s="70">
        <f t="shared" si="37"/>
        <v>2473.2000000000003</v>
      </c>
      <c r="J228" s="164">
        <f t="shared" si="42"/>
        <v>0.32532751091703055</v>
      </c>
    </row>
    <row r="229" spans="1:11" ht="14.1" customHeight="1" x14ac:dyDescent="0.15">
      <c r="A229" s="188" t="s">
        <v>361</v>
      </c>
      <c r="B229" s="40" t="s">
        <v>359</v>
      </c>
      <c r="C229" s="1" t="s">
        <v>13</v>
      </c>
      <c r="D229" s="139">
        <v>30.9</v>
      </c>
      <c r="E229" s="214" t="s">
        <v>357</v>
      </c>
      <c r="F229" s="140">
        <v>100</v>
      </c>
      <c r="G229" s="137">
        <f t="shared" si="36"/>
        <v>30.9</v>
      </c>
      <c r="H229" s="70">
        <v>59</v>
      </c>
      <c r="I229" s="70">
        <f t="shared" si="37"/>
        <v>63.720000000000006</v>
      </c>
      <c r="J229" s="164">
        <f t="shared" si="42"/>
        <v>0.47627118644067801</v>
      </c>
    </row>
    <row r="230" spans="1:11" ht="14.1" customHeight="1" x14ac:dyDescent="0.15">
      <c r="A230" s="188">
        <v>2600000209984</v>
      </c>
      <c r="B230" s="40" t="s">
        <v>360</v>
      </c>
      <c r="C230" s="1" t="s">
        <v>13</v>
      </c>
      <c r="D230" s="139">
        <v>1545</v>
      </c>
      <c r="E230" s="214" t="s">
        <v>356</v>
      </c>
      <c r="F230" s="140">
        <v>100</v>
      </c>
      <c r="G230" s="137">
        <f t="shared" si="36"/>
        <v>1545</v>
      </c>
      <c r="H230" s="70">
        <v>2290</v>
      </c>
      <c r="I230" s="70">
        <f t="shared" si="37"/>
        <v>2473.2000000000003</v>
      </c>
      <c r="J230" s="164">
        <f t="shared" si="42"/>
        <v>0.32532751091703055</v>
      </c>
    </row>
    <row r="231" spans="1:11" ht="14.1" customHeight="1" x14ac:dyDescent="0.15">
      <c r="A231" s="188" t="s">
        <v>361</v>
      </c>
      <c r="B231" s="40" t="s">
        <v>360</v>
      </c>
      <c r="C231" s="1" t="s">
        <v>13</v>
      </c>
      <c r="D231" s="139">
        <v>30.9</v>
      </c>
      <c r="E231" s="214" t="s">
        <v>357</v>
      </c>
      <c r="F231" s="140">
        <v>100</v>
      </c>
      <c r="G231" s="137">
        <f t="shared" si="36"/>
        <v>30.9</v>
      </c>
      <c r="H231" s="70">
        <v>59</v>
      </c>
      <c r="I231" s="70">
        <f t="shared" si="37"/>
        <v>63.720000000000006</v>
      </c>
      <c r="J231" s="164">
        <f t="shared" si="42"/>
        <v>0.47627118644067801</v>
      </c>
    </row>
    <row r="232" spans="1:11" ht="14.1" customHeight="1" x14ac:dyDescent="0.15">
      <c r="A232" s="188">
        <v>2500000006838</v>
      </c>
      <c r="B232" s="40" t="s">
        <v>391</v>
      </c>
      <c r="C232" s="1" t="s">
        <v>13</v>
      </c>
      <c r="D232" s="139">
        <v>1545</v>
      </c>
      <c r="E232" s="214" t="s">
        <v>356</v>
      </c>
      <c r="F232" s="140">
        <v>100</v>
      </c>
      <c r="G232" s="137">
        <f t="shared" si="36"/>
        <v>1545</v>
      </c>
      <c r="H232" s="70">
        <v>2290</v>
      </c>
      <c r="I232" s="70">
        <f t="shared" si="37"/>
        <v>2473.2000000000003</v>
      </c>
      <c r="J232" s="164">
        <f t="shared" si="42"/>
        <v>0.32532751091703055</v>
      </c>
    </row>
    <row r="233" spans="1:11" ht="14.1" customHeight="1" x14ac:dyDescent="0.15">
      <c r="A233" s="188" t="s">
        <v>361</v>
      </c>
      <c r="B233" s="40" t="s">
        <v>391</v>
      </c>
      <c r="C233" s="1" t="s">
        <v>13</v>
      </c>
      <c r="D233" s="139">
        <v>30.9</v>
      </c>
      <c r="E233" s="214" t="s">
        <v>357</v>
      </c>
      <c r="F233" s="140">
        <v>100</v>
      </c>
      <c r="G233" s="137">
        <f t="shared" si="36"/>
        <v>30.9</v>
      </c>
      <c r="H233" s="70">
        <v>59</v>
      </c>
      <c r="I233" s="70">
        <f t="shared" si="37"/>
        <v>63.720000000000006</v>
      </c>
      <c r="J233" s="164">
        <f t="shared" si="42"/>
        <v>0.47627118644067801</v>
      </c>
    </row>
    <row r="234" spans="1:11" ht="14.1" customHeight="1" x14ac:dyDescent="0.15">
      <c r="A234" s="188">
        <v>2500000006845</v>
      </c>
      <c r="B234" s="40" t="s">
        <v>392</v>
      </c>
      <c r="C234" s="1" t="s">
        <v>13</v>
      </c>
      <c r="D234" s="139">
        <v>1545</v>
      </c>
      <c r="E234" s="214" t="s">
        <v>356</v>
      </c>
      <c r="F234" s="140">
        <v>100</v>
      </c>
      <c r="G234" s="137">
        <f t="shared" si="36"/>
        <v>1545</v>
      </c>
      <c r="H234" s="70">
        <v>2290</v>
      </c>
      <c r="I234" s="70">
        <f t="shared" si="37"/>
        <v>2473.2000000000003</v>
      </c>
      <c r="J234" s="164">
        <f t="shared" si="42"/>
        <v>0.32532751091703055</v>
      </c>
    </row>
    <row r="235" spans="1:11" ht="14.1" customHeight="1" x14ac:dyDescent="0.15">
      <c r="A235" s="188" t="s">
        <v>361</v>
      </c>
      <c r="B235" s="40" t="s">
        <v>392</v>
      </c>
      <c r="C235" s="1" t="s">
        <v>13</v>
      </c>
      <c r="D235" s="139">
        <v>30.9</v>
      </c>
      <c r="E235" s="214" t="s">
        <v>357</v>
      </c>
      <c r="F235" s="140">
        <v>100</v>
      </c>
      <c r="G235" s="137">
        <f t="shared" si="36"/>
        <v>30.9</v>
      </c>
      <c r="H235" s="70">
        <v>59</v>
      </c>
      <c r="I235" s="70">
        <f t="shared" si="37"/>
        <v>63.720000000000006</v>
      </c>
      <c r="J235" s="164">
        <f t="shared" si="42"/>
        <v>0.47627118644067801</v>
      </c>
    </row>
    <row r="236" spans="1:11" ht="14.1" customHeight="1" x14ac:dyDescent="0.15">
      <c r="A236" s="68"/>
      <c r="B236" s="40"/>
      <c r="C236" s="1" t="s">
        <v>13</v>
      </c>
      <c r="D236" s="139"/>
      <c r="E236" s="140"/>
      <c r="F236" s="140">
        <v>100</v>
      </c>
      <c r="G236" s="137">
        <f t="shared" si="36"/>
        <v>0</v>
      </c>
      <c r="H236" s="70"/>
      <c r="I236" s="70">
        <f t="shared" si="37"/>
        <v>0</v>
      </c>
      <c r="J236" s="164" t="e">
        <f t="shared" si="40"/>
        <v>#DIV/0!</v>
      </c>
    </row>
    <row r="237" spans="1:11" x14ac:dyDescent="0.15">
      <c r="A237" s="39" t="s">
        <v>160</v>
      </c>
      <c r="B237" s="158" t="s">
        <v>161</v>
      </c>
      <c r="C237" s="159"/>
      <c r="D237" s="248">
        <v>567</v>
      </c>
      <c r="E237" s="217"/>
      <c r="F237" s="161">
        <v>100</v>
      </c>
      <c r="G237" s="160">
        <f>D237/(F237/100)</f>
        <v>567</v>
      </c>
      <c r="H237" s="248">
        <v>99</v>
      </c>
      <c r="I237" s="160">
        <f>+H237*1.08</f>
        <v>106.92</v>
      </c>
      <c r="J237" s="162">
        <f>((H237*10)-G237)/H237*10/100</f>
        <v>0.42727272727272725</v>
      </c>
    </row>
    <row r="238" spans="1:11" x14ac:dyDescent="0.15">
      <c r="A238" s="39" t="s">
        <v>162</v>
      </c>
      <c r="B238" s="158" t="s">
        <v>163</v>
      </c>
      <c r="C238" s="159"/>
      <c r="D238" s="248">
        <v>617</v>
      </c>
      <c r="E238" s="217"/>
      <c r="F238" s="161">
        <v>100</v>
      </c>
      <c r="G238" s="160">
        <f t="shared" ref="G238:G241" si="43">D238/(F238/100)</f>
        <v>617</v>
      </c>
      <c r="H238" s="248">
        <v>99</v>
      </c>
      <c r="I238" s="160">
        <f t="shared" ref="I238:I241" si="44">+H238*1.08</f>
        <v>106.92</v>
      </c>
      <c r="J238" s="162">
        <f t="shared" ref="J238:J241" si="45">((H238*10)-G238)/H238*10/100</f>
        <v>0.37676767676767675</v>
      </c>
    </row>
    <row r="239" spans="1:11" x14ac:dyDescent="0.15">
      <c r="A239" s="39" t="s">
        <v>164</v>
      </c>
      <c r="B239" s="158" t="s">
        <v>165</v>
      </c>
      <c r="C239" s="159"/>
      <c r="D239" s="248">
        <v>1174</v>
      </c>
      <c r="E239" s="217"/>
      <c r="F239" s="161">
        <v>100</v>
      </c>
      <c r="G239" s="160">
        <f t="shared" si="43"/>
        <v>1174</v>
      </c>
      <c r="H239" s="248">
        <v>169</v>
      </c>
      <c r="I239" s="160">
        <f t="shared" si="44"/>
        <v>182.52</v>
      </c>
      <c r="J239" s="162">
        <f t="shared" si="45"/>
        <v>0.30532544378698229</v>
      </c>
    </row>
    <row r="240" spans="1:11" x14ac:dyDescent="0.15">
      <c r="A240" s="39" t="s">
        <v>166</v>
      </c>
      <c r="B240" s="158" t="s">
        <v>167</v>
      </c>
      <c r="C240" s="163" t="s">
        <v>13</v>
      </c>
      <c r="D240" s="248">
        <v>750</v>
      </c>
      <c r="E240" s="217" t="s">
        <v>168</v>
      </c>
      <c r="F240" s="161">
        <v>100</v>
      </c>
      <c r="G240" s="160">
        <f t="shared" si="43"/>
        <v>750</v>
      </c>
      <c r="H240" s="248">
        <v>109</v>
      </c>
      <c r="I240" s="160">
        <f t="shared" si="44"/>
        <v>117.72000000000001</v>
      </c>
      <c r="J240" s="162">
        <f t="shared" si="45"/>
        <v>0.31192660550458717</v>
      </c>
    </row>
    <row r="241" spans="1:11" x14ac:dyDescent="0.15">
      <c r="A241" s="39" t="s">
        <v>169</v>
      </c>
      <c r="B241" s="158" t="s">
        <v>170</v>
      </c>
      <c r="C241" s="163" t="s">
        <v>13</v>
      </c>
      <c r="D241" s="249">
        <v>739</v>
      </c>
      <c r="E241" s="217" t="s">
        <v>171</v>
      </c>
      <c r="F241" s="161">
        <v>100</v>
      </c>
      <c r="G241" s="160">
        <f t="shared" si="43"/>
        <v>739</v>
      </c>
      <c r="H241" s="248">
        <v>109</v>
      </c>
      <c r="I241" s="160">
        <f t="shared" si="44"/>
        <v>117.72000000000001</v>
      </c>
      <c r="J241" s="162">
        <f t="shared" si="45"/>
        <v>0.3220183486238532</v>
      </c>
      <c r="K241" s="125"/>
    </row>
  </sheetData>
  <mergeCells count="9">
    <mergeCell ref="A13:A14"/>
    <mergeCell ref="B13:B14"/>
    <mergeCell ref="A2:A3"/>
    <mergeCell ref="A11:A12"/>
    <mergeCell ref="A23:A25"/>
    <mergeCell ref="A26:A28"/>
    <mergeCell ref="A29:A32"/>
    <mergeCell ref="K51:K53"/>
    <mergeCell ref="K64:K66"/>
  </mergeCells>
  <phoneticPr fontId="8"/>
  <conditionalFormatting sqref="K29:K30">
    <cfRule type="duplicateValues" dxfId="1" priority="1"/>
  </conditionalFormatting>
  <pageMargins left="0.16" right="0.16" top="0.16" bottom="0.17" header="0.16" footer="0.17"/>
  <pageSetup paperSize="9" scale="61" fitToHeight="0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280"/>
  <sheetViews>
    <sheetView view="pageBreakPreview" topLeftCell="A16" zoomScale="115" zoomScaleNormal="100" zoomScaleSheetLayoutView="115" workbookViewId="0">
      <selection activeCell="D45" sqref="D45"/>
    </sheetView>
  </sheetViews>
  <sheetFormatPr defaultColWidth="9.33203125" defaultRowHeight="12" x14ac:dyDescent="0.15"/>
  <cols>
    <col min="1" max="1" width="16.44140625" style="2" customWidth="1"/>
    <col min="2" max="2" width="33.33203125" style="2" bestFit="1" customWidth="1"/>
    <col min="3" max="3" width="7.44140625" style="1" customWidth="1"/>
    <col min="4" max="4" width="8.33203125" style="2" customWidth="1"/>
    <col min="5" max="5" width="22.5546875" style="1" customWidth="1"/>
    <col min="6" max="6" width="16.33203125" style="1" customWidth="1"/>
    <col min="7" max="7" width="13.6640625" style="1" customWidth="1"/>
    <col min="8" max="8" width="11.33203125" style="1" customWidth="1"/>
    <col min="9" max="10" width="11.33203125" style="2" customWidth="1"/>
    <col min="11" max="11" width="17.44140625" style="2" bestFit="1" customWidth="1"/>
    <col min="12" max="16384" width="9.33203125" style="2"/>
  </cols>
  <sheetData>
    <row r="1" spans="1:10" x14ac:dyDescent="0.15">
      <c r="A1" s="2" t="s">
        <v>0</v>
      </c>
    </row>
    <row r="2" spans="1:10" ht="16.2" x14ac:dyDescent="0.2">
      <c r="A2" s="292" t="s">
        <v>182</v>
      </c>
      <c r="B2" s="292"/>
      <c r="C2" s="292"/>
      <c r="D2" s="292"/>
      <c r="E2" s="292"/>
      <c r="F2" s="292"/>
      <c r="G2" s="292"/>
      <c r="H2" s="292"/>
      <c r="I2" s="292"/>
      <c r="J2" s="292"/>
    </row>
    <row r="3" spans="1:10" x14ac:dyDescent="0.15">
      <c r="A3" s="293" t="s">
        <v>405</v>
      </c>
      <c r="B3" s="294"/>
      <c r="C3" s="294"/>
      <c r="D3" s="294"/>
      <c r="E3" s="294"/>
      <c r="F3" s="294"/>
      <c r="G3" s="294"/>
      <c r="H3" s="294"/>
      <c r="I3" s="294"/>
      <c r="J3" s="294"/>
    </row>
    <row r="4" spans="1:10" ht="14.1" customHeight="1" x14ac:dyDescent="0.15">
      <c r="A4" s="3" t="s">
        <v>1</v>
      </c>
      <c r="D4" s="295"/>
      <c r="E4" s="295"/>
      <c r="I4" s="185"/>
    </row>
    <row r="5" spans="1:10" ht="14.1" customHeight="1" x14ac:dyDescent="0.15">
      <c r="A5" s="4" t="s">
        <v>2</v>
      </c>
      <c r="B5" s="4" t="s">
        <v>3</v>
      </c>
      <c r="C5" s="5"/>
      <c r="D5" s="4" t="s">
        <v>4</v>
      </c>
      <c r="E5" s="4" t="s">
        <v>5</v>
      </c>
      <c r="F5" s="4" t="s">
        <v>6</v>
      </c>
      <c r="G5" s="4" t="s">
        <v>7</v>
      </c>
      <c r="H5" s="45" t="s">
        <v>8</v>
      </c>
      <c r="I5" s="45" t="s">
        <v>9</v>
      </c>
      <c r="J5" s="4" t="s">
        <v>10</v>
      </c>
    </row>
    <row r="6" spans="1:10" ht="14.1" customHeight="1" x14ac:dyDescent="0.15">
      <c r="A6" s="284" t="s">
        <v>11</v>
      </c>
      <c r="B6" s="8" t="s">
        <v>12</v>
      </c>
      <c r="C6" s="1" t="s">
        <v>13</v>
      </c>
      <c r="D6" s="28">
        <v>1230</v>
      </c>
      <c r="E6" s="57" t="s">
        <v>14</v>
      </c>
      <c r="F6" s="29">
        <v>90</v>
      </c>
      <c r="G6" s="28">
        <f t="shared" ref="G6:G24" si="0">D6/(F6/100)</f>
        <v>1366.6666666666667</v>
      </c>
      <c r="H6" s="28">
        <v>209</v>
      </c>
      <c r="I6" s="28">
        <f t="shared" ref="I6:I24" si="1">+H6*1.08</f>
        <v>225.72000000000003</v>
      </c>
      <c r="J6" s="51">
        <f t="shared" ref="J6:J24" si="2">((H6*10)-G6)/H6*10/100</f>
        <v>0.34609250398724078</v>
      </c>
    </row>
    <row r="7" spans="1:10" ht="14.1" customHeight="1" x14ac:dyDescent="0.15">
      <c r="A7" s="286"/>
      <c r="B7" s="11"/>
      <c r="C7" s="1" t="s">
        <v>13</v>
      </c>
      <c r="D7" s="28">
        <v>1230</v>
      </c>
      <c r="E7" s="57" t="s">
        <v>15</v>
      </c>
      <c r="F7" s="29">
        <v>90</v>
      </c>
      <c r="G7" s="28">
        <f t="shared" si="0"/>
        <v>1366.6666666666667</v>
      </c>
      <c r="H7" s="28">
        <v>209</v>
      </c>
      <c r="I7" s="28">
        <f t="shared" si="1"/>
        <v>225.72000000000003</v>
      </c>
      <c r="J7" s="51">
        <f t="shared" si="2"/>
        <v>0.34609250398724078</v>
      </c>
    </row>
    <row r="8" spans="1:10" ht="14.1" customHeight="1" x14ac:dyDescent="0.15">
      <c r="A8" s="184" t="s">
        <v>16</v>
      </c>
      <c r="B8" s="14" t="s">
        <v>17</v>
      </c>
      <c r="C8" s="5" t="s">
        <v>13</v>
      </c>
      <c r="D8" s="28">
        <v>1230</v>
      </c>
      <c r="E8" s="57" t="s">
        <v>18</v>
      </c>
      <c r="F8" s="29">
        <v>90</v>
      </c>
      <c r="G8" s="28">
        <f t="shared" si="0"/>
        <v>1366.6666666666667</v>
      </c>
      <c r="H8" s="28">
        <v>209</v>
      </c>
      <c r="I8" s="28">
        <f t="shared" si="1"/>
        <v>225.72000000000003</v>
      </c>
      <c r="J8" s="51">
        <f t="shared" si="2"/>
        <v>0.34609250398724078</v>
      </c>
    </row>
    <row r="9" spans="1:10" ht="14.1" customHeight="1" x14ac:dyDescent="0.15">
      <c r="A9" s="15"/>
      <c r="B9" s="16"/>
      <c r="C9" s="5" t="s">
        <v>13</v>
      </c>
      <c r="D9" s="28">
        <v>1230</v>
      </c>
      <c r="E9" s="57" t="s">
        <v>19</v>
      </c>
      <c r="F9" s="29">
        <v>90</v>
      </c>
      <c r="G9" s="28">
        <f t="shared" si="0"/>
        <v>1366.6666666666667</v>
      </c>
      <c r="H9" s="28">
        <v>209</v>
      </c>
      <c r="I9" s="28">
        <f t="shared" si="1"/>
        <v>225.72000000000003</v>
      </c>
      <c r="J9" s="51">
        <f t="shared" si="2"/>
        <v>0.34609250398724078</v>
      </c>
    </row>
    <row r="10" spans="1:10" ht="14.1" customHeight="1" x14ac:dyDescent="0.15">
      <c r="A10" s="184" t="s">
        <v>298</v>
      </c>
      <c r="B10" s="19" t="s">
        <v>20</v>
      </c>
      <c r="C10" s="5" t="s">
        <v>13</v>
      </c>
      <c r="D10" s="271">
        <v>1250</v>
      </c>
      <c r="E10" s="57" t="s">
        <v>14</v>
      </c>
      <c r="F10" s="29">
        <v>95</v>
      </c>
      <c r="G10" s="28">
        <f t="shared" si="0"/>
        <v>1315.7894736842106</v>
      </c>
      <c r="H10" s="28">
        <v>209</v>
      </c>
      <c r="I10" s="28">
        <f t="shared" si="1"/>
        <v>225.72000000000003</v>
      </c>
      <c r="J10" s="51">
        <f t="shared" si="2"/>
        <v>0.37043565852430116</v>
      </c>
    </row>
    <row r="11" spans="1:10" ht="14.1" customHeight="1" x14ac:dyDescent="0.15">
      <c r="A11" s="20"/>
      <c r="B11" s="19"/>
      <c r="C11" s="5" t="s">
        <v>13</v>
      </c>
      <c r="D11" s="271">
        <v>1250</v>
      </c>
      <c r="E11" s="57" t="s">
        <v>21</v>
      </c>
      <c r="F11" s="29">
        <v>95</v>
      </c>
      <c r="G11" s="28">
        <f t="shared" si="0"/>
        <v>1315.7894736842106</v>
      </c>
      <c r="H11" s="28">
        <v>209</v>
      </c>
      <c r="I11" s="28">
        <f t="shared" si="1"/>
        <v>225.72000000000003</v>
      </c>
      <c r="J11" s="51">
        <f t="shared" si="2"/>
        <v>0.37043565852430116</v>
      </c>
    </row>
    <row r="12" spans="1:10" ht="14.1" customHeight="1" x14ac:dyDescent="0.15">
      <c r="A12" s="20"/>
      <c r="B12" s="19"/>
      <c r="C12" s="5" t="s">
        <v>13</v>
      </c>
      <c r="D12" s="271">
        <v>1250</v>
      </c>
      <c r="E12" s="57" t="s">
        <v>22</v>
      </c>
      <c r="F12" s="29">
        <v>100</v>
      </c>
      <c r="G12" s="28">
        <f t="shared" si="0"/>
        <v>1250</v>
      </c>
      <c r="H12" s="28">
        <v>198</v>
      </c>
      <c r="I12" s="28">
        <f t="shared" si="1"/>
        <v>213.84</v>
      </c>
      <c r="J12" s="51">
        <f t="shared" si="2"/>
        <v>0.36868686868686867</v>
      </c>
    </row>
    <row r="13" spans="1:10" ht="14.1" customHeight="1" x14ac:dyDescent="0.15">
      <c r="A13" s="184" t="s">
        <v>398</v>
      </c>
      <c r="B13" s="14" t="s">
        <v>23</v>
      </c>
      <c r="C13" s="5" t="s">
        <v>13</v>
      </c>
      <c r="D13" s="28">
        <v>1350</v>
      </c>
      <c r="E13" s="57" t="s">
        <v>24</v>
      </c>
      <c r="F13" s="29">
        <v>90</v>
      </c>
      <c r="G13" s="28">
        <f t="shared" si="0"/>
        <v>1500</v>
      </c>
      <c r="H13" s="28">
        <v>279</v>
      </c>
      <c r="I13" s="28">
        <f t="shared" si="1"/>
        <v>301.32</v>
      </c>
      <c r="J13" s="51">
        <f t="shared" si="2"/>
        <v>0.4623655913978495</v>
      </c>
    </row>
    <row r="14" spans="1:10" ht="14.1" customHeight="1" x14ac:dyDescent="0.15">
      <c r="A14" s="15"/>
      <c r="B14" s="16"/>
      <c r="C14" s="5" t="s">
        <v>13</v>
      </c>
      <c r="D14" s="28">
        <v>1350</v>
      </c>
      <c r="E14" s="57" t="s">
        <v>21</v>
      </c>
      <c r="F14" s="29">
        <v>95</v>
      </c>
      <c r="G14" s="28">
        <f t="shared" si="0"/>
        <v>1421.0526315789475</v>
      </c>
      <c r="H14" s="28">
        <v>198</v>
      </c>
      <c r="I14" s="28">
        <f t="shared" si="1"/>
        <v>213.84</v>
      </c>
      <c r="J14" s="51">
        <f t="shared" si="2"/>
        <v>0.28229665071770327</v>
      </c>
    </row>
    <row r="15" spans="1:10" ht="14.1" customHeight="1" x14ac:dyDescent="0.15">
      <c r="A15" s="278" t="s">
        <v>299</v>
      </c>
      <c r="B15" s="19" t="s">
        <v>25</v>
      </c>
      <c r="C15" s="5" t="s">
        <v>13</v>
      </c>
      <c r="D15" s="28">
        <v>1480</v>
      </c>
      <c r="E15" s="57" t="s">
        <v>26</v>
      </c>
      <c r="F15" s="29">
        <v>85</v>
      </c>
      <c r="G15" s="28">
        <f t="shared" si="0"/>
        <v>1741.1764705882354</v>
      </c>
      <c r="H15" s="28">
        <v>298</v>
      </c>
      <c r="I15" s="28">
        <f t="shared" si="1"/>
        <v>321.84000000000003</v>
      </c>
      <c r="J15" s="51">
        <f t="shared" si="2"/>
        <v>0.4157125937623371</v>
      </c>
    </row>
    <row r="16" spans="1:10" ht="14.1" customHeight="1" x14ac:dyDescent="0.15">
      <c r="A16" s="280"/>
      <c r="B16" s="19"/>
      <c r="C16" s="5"/>
      <c r="D16" s="28">
        <v>1480</v>
      </c>
      <c r="E16" s="57" t="s">
        <v>345</v>
      </c>
      <c r="F16" s="29">
        <v>80</v>
      </c>
      <c r="G16" s="28">
        <f t="shared" si="0"/>
        <v>1850</v>
      </c>
      <c r="H16" s="28">
        <v>319</v>
      </c>
      <c r="I16" s="28">
        <f t="shared" si="1"/>
        <v>344.52000000000004</v>
      </c>
      <c r="J16" s="51">
        <f t="shared" si="2"/>
        <v>0.42006269592476492</v>
      </c>
    </row>
    <row r="17" spans="1:11" ht="14.1" customHeight="1" x14ac:dyDescent="0.15">
      <c r="A17" s="278" t="s">
        <v>401</v>
      </c>
      <c r="B17" s="290" t="s">
        <v>29</v>
      </c>
      <c r="C17" s="5" t="s">
        <v>13</v>
      </c>
      <c r="D17" s="28">
        <v>1500</v>
      </c>
      <c r="E17" s="57" t="s">
        <v>18</v>
      </c>
      <c r="F17" s="29">
        <v>90</v>
      </c>
      <c r="G17" s="28">
        <f t="shared" si="0"/>
        <v>1666.6666666666665</v>
      </c>
      <c r="H17" s="28">
        <v>259</v>
      </c>
      <c r="I17" s="28">
        <f t="shared" si="1"/>
        <v>279.72000000000003</v>
      </c>
      <c r="J17" s="51">
        <f t="shared" si="2"/>
        <v>0.35649935649935655</v>
      </c>
    </row>
    <row r="18" spans="1:11" ht="14.1" customHeight="1" x14ac:dyDescent="0.15">
      <c r="A18" s="289"/>
      <c r="B18" s="291"/>
      <c r="C18" s="5"/>
      <c r="D18" s="28">
        <v>1500</v>
      </c>
      <c r="E18" s="57" t="s">
        <v>26</v>
      </c>
      <c r="F18" s="29">
        <v>90</v>
      </c>
      <c r="G18" s="28">
        <f t="shared" si="0"/>
        <v>1666.6666666666665</v>
      </c>
      <c r="H18" s="28">
        <v>259</v>
      </c>
      <c r="I18" s="28">
        <f t="shared" si="1"/>
        <v>279.72000000000003</v>
      </c>
      <c r="J18" s="51">
        <f t="shared" si="2"/>
        <v>0.35649935649935655</v>
      </c>
    </row>
    <row r="19" spans="1:11" ht="14.1" customHeight="1" x14ac:dyDescent="0.15">
      <c r="A19" s="25" t="s">
        <v>300</v>
      </c>
      <c r="B19" s="14" t="s">
        <v>30</v>
      </c>
      <c r="C19" s="5" t="s">
        <v>13</v>
      </c>
      <c r="D19" s="271">
        <v>1230</v>
      </c>
      <c r="E19" s="57" t="s">
        <v>14</v>
      </c>
      <c r="F19" s="29">
        <v>95</v>
      </c>
      <c r="G19" s="28">
        <f t="shared" si="0"/>
        <v>1294.7368421052631</v>
      </c>
      <c r="H19" s="28">
        <v>209</v>
      </c>
      <c r="I19" s="28">
        <f t="shared" si="1"/>
        <v>225.72000000000003</v>
      </c>
      <c r="J19" s="51">
        <f t="shared" si="2"/>
        <v>0.38050868798791243</v>
      </c>
    </row>
    <row r="20" spans="1:11" ht="14.1" customHeight="1" x14ac:dyDescent="0.15">
      <c r="A20" s="20"/>
      <c r="B20" s="19"/>
      <c r="C20" s="5" t="s">
        <v>13</v>
      </c>
      <c r="D20" s="271">
        <v>1230</v>
      </c>
      <c r="E20" s="57" t="s">
        <v>21</v>
      </c>
      <c r="F20" s="29">
        <v>95</v>
      </c>
      <c r="G20" s="28">
        <f t="shared" si="0"/>
        <v>1294.7368421052631</v>
      </c>
      <c r="H20" s="28">
        <v>209</v>
      </c>
      <c r="I20" s="28">
        <f t="shared" si="1"/>
        <v>225.72000000000003</v>
      </c>
      <c r="J20" s="51">
        <f t="shared" si="2"/>
        <v>0.38050868798791243</v>
      </c>
    </row>
    <row r="21" spans="1:11" ht="14.1" customHeight="1" x14ac:dyDescent="0.15">
      <c r="A21" s="20"/>
      <c r="B21" s="19"/>
      <c r="C21" s="5" t="s">
        <v>13</v>
      </c>
      <c r="D21" s="271">
        <v>1230</v>
      </c>
      <c r="E21" s="57" t="s">
        <v>22</v>
      </c>
      <c r="F21" s="29">
        <v>100</v>
      </c>
      <c r="G21" s="28">
        <f t="shared" si="0"/>
        <v>1230</v>
      </c>
      <c r="H21" s="28">
        <v>198</v>
      </c>
      <c r="I21" s="28">
        <f t="shared" si="1"/>
        <v>213.84</v>
      </c>
      <c r="J21" s="51">
        <f t="shared" si="2"/>
        <v>0.37878787878787884</v>
      </c>
    </row>
    <row r="22" spans="1:11" ht="14.1" customHeight="1" x14ac:dyDescent="0.15">
      <c r="A22" s="15"/>
      <c r="B22" s="16"/>
      <c r="C22" s="5" t="s">
        <v>13</v>
      </c>
      <c r="D22" s="271">
        <v>1230</v>
      </c>
      <c r="E22" s="57" t="s">
        <v>31</v>
      </c>
      <c r="F22" s="29">
        <v>95</v>
      </c>
      <c r="G22" s="28">
        <f t="shared" si="0"/>
        <v>1294.7368421052631</v>
      </c>
      <c r="H22" s="28">
        <v>209</v>
      </c>
      <c r="I22" s="28">
        <f t="shared" si="1"/>
        <v>225.72000000000003</v>
      </c>
      <c r="J22" s="51">
        <f t="shared" si="2"/>
        <v>0.38050868798791243</v>
      </c>
    </row>
    <row r="23" spans="1:11" ht="14.1" customHeight="1" x14ac:dyDescent="0.15">
      <c r="A23" s="26" t="s">
        <v>301</v>
      </c>
      <c r="B23" s="27" t="s">
        <v>32</v>
      </c>
      <c r="C23" s="1" t="s">
        <v>13</v>
      </c>
      <c r="D23" s="28">
        <v>1600</v>
      </c>
      <c r="E23" s="57" t="s">
        <v>26</v>
      </c>
      <c r="F23" s="29">
        <v>90</v>
      </c>
      <c r="G23" s="28">
        <f t="shared" si="0"/>
        <v>1777.7777777777778</v>
      </c>
      <c r="H23" s="28">
        <v>350</v>
      </c>
      <c r="I23" s="28">
        <f t="shared" si="1"/>
        <v>378</v>
      </c>
      <c r="J23" s="51">
        <f t="shared" si="2"/>
        <v>0.49206349206349209</v>
      </c>
    </row>
    <row r="24" spans="1:11" ht="14.1" customHeight="1" x14ac:dyDescent="0.15">
      <c r="A24" s="30" t="s">
        <v>302</v>
      </c>
      <c r="B24" s="27" t="s">
        <v>33</v>
      </c>
      <c r="C24" s="1" t="s">
        <v>13</v>
      </c>
      <c r="D24" s="28">
        <v>1700</v>
      </c>
      <c r="E24" s="57" t="s">
        <v>26</v>
      </c>
      <c r="F24" s="29">
        <v>90</v>
      </c>
      <c r="G24" s="28">
        <f t="shared" si="0"/>
        <v>1888.8888888888889</v>
      </c>
      <c r="H24" s="28">
        <v>350</v>
      </c>
      <c r="I24" s="28">
        <f t="shared" si="1"/>
        <v>378</v>
      </c>
      <c r="J24" s="51">
        <f t="shared" si="2"/>
        <v>0.46031746031746024</v>
      </c>
    </row>
    <row r="25" spans="1:11" ht="14.1" customHeight="1" x14ac:dyDescent="0.15">
      <c r="A25" s="30" t="s">
        <v>303</v>
      </c>
      <c r="B25" s="27" t="s">
        <v>34</v>
      </c>
      <c r="C25" s="1" t="s">
        <v>13</v>
      </c>
      <c r="D25" s="28">
        <v>1350</v>
      </c>
      <c r="E25" s="57" t="s">
        <v>35</v>
      </c>
      <c r="F25" s="29">
        <v>90</v>
      </c>
      <c r="G25" s="28">
        <f>D25/(F25/100)</f>
        <v>1500</v>
      </c>
      <c r="H25" s="28">
        <v>298</v>
      </c>
      <c r="I25" s="28">
        <f>+H25*1.08</f>
        <v>321.84000000000003</v>
      </c>
      <c r="J25" s="51">
        <f>((H25*10)-G25)/H25*10/100</f>
        <v>0.49664429530201348</v>
      </c>
    </row>
    <row r="26" spans="1:11" ht="14.1" customHeight="1" x14ac:dyDescent="0.15">
      <c r="A26" s="30" t="s">
        <v>291</v>
      </c>
      <c r="B26" s="27" t="s">
        <v>290</v>
      </c>
      <c r="D26" s="28">
        <v>1750</v>
      </c>
      <c r="E26" s="57" t="s">
        <v>35</v>
      </c>
      <c r="F26" s="29">
        <v>90</v>
      </c>
      <c r="G26" s="28">
        <f>D26/(F26/100)</f>
        <v>1944.4444444444443</v>
      </c>
      <c r="H26" s="28">
        <v>350</v>
      </c>
      <c r="I26" s="28">
        <f>+H26*1.08</f>
        <v>378</v>
      </c>
      <c r="J26" s="51">
        <f>((H26*10)-G26)/H26*10/100</f>
        <v>0.44444444444444442</v>
      </c>
    </row>
    <row r="27" spans="1:11" ht="14.1" customHeight="1" x14ac:dyDescent="0.15">
      <c r="A27" s="1"/>
      <c r="D27" s="31"/>
      <c r="G27" s="31"/>
      <c r="H27" s="31"/>
      <c r="I27" s="31"/>
      <c r="J27" s="53"/>
    </row>
    <row r="28" spans="1:11" ht="14.1" customHeight="1" x14ac:dyDescent="0.15">
      <c r="A28" s="3" t="s">
        <v>36</v>
      </c>
      <c r="D28" s="185"/>
      <c r="I28" s="185"/>
    </row>
    <row r="29" spans="1:11" ht="14.1" customHeight="1" x14ac:dyDescent="0.15">
      <c r="A29" s="4" t="s">
        <v>2</v>
      </c>
      <c r="B29" s="4" t="s">
        <v>3</v>
      </c>
      <c r="C29" s="5"/>
      <c r="D29" s="33" t="s">
        <v>4</v>
      </c>
      <c r="E29" s="33" t="s">
        <v>5</v>
      </c>
      <c r="F29" s="33" t="s">
        <v>6</v>
      </c>
      <c r="G29" s="33" t="s">
        <v>7</v>
      </c>
      <c r="H29" s="54" t="s">
        <v>8</v>
      </c>
      <c r="I29" s="54" t="s">
        <v>9</v>
      </c>
      <c r="J29" s="33" t="s">
        <v>10</v>
      </c>
    </row>
    <row r="30" spans="1:11" ht="14.1" customHeight="1" x14ac:dyDescent="0.15">
      <c r="A30" s="278" t="s">
        <v>37</v>
      </c>
      <c r="B30" s="14" t="s">
        <v>38</v>
      </c>
      <c r="C30" s="5" t="s">
        <v>13</v>
      </c>
      <c r="D30" s="253">
        <v>1480</v>
      </c>
      <c r="E30" s="57" t="s">
        <v>18</v>
      </c>
      <c r="F30" s="29">
        <v>85</v>
      </c>
      <c r="G30" s="28">
        <f t="shared" ref="G30:G45" si="3">D30/(F30/100)</f>
        <v>1741.1764705882354</v>
      </c>
      <c r="H30" s="28">
        <v>259</v>
      </c>
      <c r="I30" s="28">
        <f t="shared" ref="I30:I45" si="4">+H30*1.08</f>
        <v>279.72000000000003</v>
      </c>
      <c r="J30" s="51">
        <f t="shared" ref="J30:J45" si="5">((H30*10)-G30)/H30*10/100</f>
        <v>0.32773109243697474</v>
      </c>
      <c r="K30" s="55" t="s">
        <v>39</v>
      </c>
    </row>
    <row r="31" spans="1:11" ht="14.1" customHeight="1" x14ac:dyDescent="0.15">
      <c r="A31" s="279"/>
      <c r="B31" s="19"/>
      <c r="C31" s="5"/>
      <c r="D31" s="253">
        <v>1480</v>
      </c>
      <c r="E31" s="57" t="s">
        <v>40</v>
      </c>
      <c r="F31" s="29">
        <v>85</v>
      </c>
      <c r="G31" s="28">
        <f t="shared" si="3"/>
        <v>1741.1764705882354</v>
      </c>
      <c r="H31" s="28">
        <v>259</v>
      </c>
      <c r="I31" s="28">
        <f t="shared" si="4"/>
        <v>279.72000000000003</v>
      </c>
      <c r="J31" s="51">
        <f t="shared" si="5"/>
        <v>0.32773109243697474</v>
      </c>
      <c r="K31" s="171"/>
    </row>
    <row r="32" spans="1:11" ht="14.1" customHeight="1" x14ac:dyDescent="0.15">
      <c r="A32" s="280"/>
      <c r="B32" s="16"/>
      <c r="C32" s="5"/>
      <c r="D32" s="253">
        <v>1480</v>
      </c>
      <c r="E32" s="57" t="s">
        <v>27</v>
      </c>
      <c r="F32" s="29">
        <v>85</v>
      </c>
      <c r="G32" s="28">
        <f t="shared" si="3"/>
        <v>1741.1764705882354</v>
      </c>
      <c r="H32" s="28">
        <v>279</v>
      </c>
      <c r="I32" s="28">
        <f t="shared" si="4"/>
        <v>301.32</v>
      </c>
      <c r="J32" s="51">
        <f t="shared" si="5"/>
        <v>0.37592241197554288</v>
      </c>
    </row>
    <row r="33" spans="1:11" ht="14.1" customHeight="1" x14ac:dyDescent="0.15">
      <c r="A33" s="281" t="s">
        <v>304</v>
      </c>
      <c r="B33" s="35" t="s">
        <v>41</v>
      </c>
      <c r="C33" s="24" t="s">
        <v>13</v>
      </c>
      <c r="D33" s="253">
        <v>1230</v>
      </c>
      <c r="E33" s="57" t="s">
        <v>18</v>
      </c>
      <c r="F33" s="29">
        <v>80</v>
      </c>
      <c r="G33" s="28">
        <f t="shared" si="3"/>
        <v>1537.5</v>
      </c>
      <c r="H33" s="253">
        <v>239</v>
      </c>
      <c r="I33" s="28">
        <f t="shared" si="4"/>
        <v>258.12</v>
      </c>
      <c r="J33" s="51">
        <f t="shared" si="5"/>
        <v>0.35669456066945604</v>
      </c>
      <c r="K33" s="52"/>
    </row>
    <row r="34" spans="1:11" ht="14.1" customHeight="1" x14ac:dyDescent="0.15">
      <c r="A34" s="282"/>
      <c r="B34" s="36" t="s">
        <v>42</v>
      </c>
      <c r="C34" s="24"/>
      <c r="D34" s="253">
        <v>1230</v>
      </c>
      <c r="E34" s="57" t="s">
        <v>40</v>
      </c>
      <c r="F34" s="29">
        <v>80</v>
      </c>
      <c r="G34" s="28">
        <f t="shared" si="3"/>
        <v>1537.5</v>
      </c>
      <c r="H34" s="253">
        <v>239</v>
      </c>
      <c r="I34" s="28">
        <f t="shared" si="4"/>
        <v>258.12</v>
      </c>
      <c r="J34" s="51">
        <f t="shared" si="5"/>
        <v>0.35669456066945604</v>
      </c>
      <c r="K34" s="52"/>
    </row>
    <row r="35" spans="1:11" ht="14.1" customHeight="1" x14ac:dyDescent="0.15">
      <c r="A35" s="283"/>
      <c r="B35" s="37"/>
      <c r="C35" s="24"/>
      <c r="D35" s="253">
        <v>1230</v>
      </c>
      <c r="E35" s="57" t="s">
        <v>27</v>
      </c>
      <c r="F35" s="29">
        <v>80</v>
      </c>
      <c r="G35" s="28">
        <f t="shared" si="3"/>
        <v>1537.5</v>
      </c>
      <c r="H35" s="253">
        <v>259</v>
      </c>
      <c r="I35" s="28">
        <f t="shared" si="4"/>
        <v>279.72000000000003</v>
      </c>
      <c r="J35" s="51">
        <f t="shared" si="5"/>
        <v>0.40637065637065639</v>
      </c>
      <c r="K35" s="52"/>
    </row>
    <row r="36" spans="1:11" ht="14.1" customHeight="1" x14ac:dyDescent="0.15">
      <c r="A36" s="284" t="s">
        <v>43</v>
      </c>
      <c r="B36" s="8" t="s">
        <v>44</v>
      </c>
      <c r="C36" s="24" t="s">
        <v>13</v>
      </c>
      <c r="D36" s="28">
        <v>1950</v>
      </c>
      <c r="E36" s="57" t="s">
        <v>26</v>
      </c>
      <c r="F36" s="29">
        <v>90</v>
      </c>
      <c r="G36" s="28">
        <f t="shared" si="3"/>
        <v>2166.6666666666665</v>
      </c>
      <c r="H36" s="28">
        <v>298</v>
      </c>
      <c r="I36" s="28">
        <f t="shared" si="4"/>
        <v>321.84000000000003</v>
      </c>
      <c r="J36" s="51">
        <f t="shared" si="5"/>
        <v>0.27293064876957496</v>
      </c>
      <c r="K36" s="148"/>
    </row>
    <row r="37" spans="1:11" ht="14.1" customHeight="1" x14ac:dyDescent="0.15">
      <c r="A37" s="285"/>
      <c r="B37" s="38" t="s">
        <v>45</v>
      </c>
      <c r="C37" s="24"/>
      <c r="D37" s="28">
        <v>1950</v>
      </c>
      <c r="E37" s="57" t="s">
        <v>46</v>
      </c>
      <c r="F37" s="29">
        <v>90</v>
      </c>
      <c r="G37" s="28">
        <f t="shared" si="3"/>
        <v>2166.6666666666665</v>
      </c>
      <c r="H37" s="28">
        <v>329</v>
      </c>
      <c r="I37" s="28">
        <f t="shared" si="4"/>
        <v>355.32000000000005</v>
      </c>
      <c r="J37" s="51">
        <f t="shared" si="5"/>
        <v>0.34143870314083086</v>
      </c>
      <c r="K37" s="52"/>
    </row>
    <row r="38" spans="1:11" ht="14.1" customHeight="1" x14ac:dyDescent="0.15">
      <c r="A38" s="285"/>
      <c r="B38" s="36"/>
      <c r="C38" s="24"/>
      <c r="D38" s="28">
        <v>1950</v>
      </c>
      <c r="E38" s="57" t="s">
        <v>27</v>
      </c>
      <c r="F38" s="29">
        <v>90</v>
      </c>
      <c r="G38" s="28">
        <f t="shared" si="3"/>
        <v>2166.6666666666665</v>
      </c>
      <c r="H38" s="28">
        <v>329</v>
      </c>
      <c r="I38" s="28">
        <f t="shared" si="4"/>
        <v>355.32000000000005</v>
      </c>
      <c r="J38" s="51">
        <f t="shared" si="5"/>
        <v>0.34143870314083086</v>
      </c>
      <c r="K38" s="52"/>
    </row>
    <row r="39" spans="1:11" ht="14.1" customHeight="1" x14ac:dyDescent="0.15">
      <c r="A39" s="286"/>
      <c r="B39" s="36"/>
      <c r="C39" s="24"/>
      <c r="D39" s="28">
        <v>1950</v>
      </c>
      <c r="E39" s="57" t="s">
        <v>18</v>
      </c>
      <c r="F39" s="29">
        <v>90</v>
      </c>
      <c r="G39" s="28">
        <f t="shared" si="3"/>
        <v>2166.6666666666665</v>
      </c>
      <c r="H39" s="28">
        <v>298</v>
      </c>
      <c r="I39" s="28">
        <f t="shared" si="4"/>
        <v>321.84000000000003</v>
      </c>
      <c r="J39" s="51">
        <f t="shared" si="5"/>
        <v>0.27293064876957496</v>
      </c>
      <c r="K39" s="52"/>
    </row>
    <row r="40" spans="1:11" ht="14.1" customHeight="1" x14ac:dyDescent="0.15">
      <c r="A40" s="26" t="s">
        <v>305</v>
      </c>
      <c r="B40" s="27" t="s">
        <v>293</v>
      </c>
      <c r="C40" s="1" t="s">
        <v>13</v>
      </c>
      <c r="D40" s="271">
        <v>2500</v>
      </c>
      <c r="E40" s="57" t="s">
        <v>47</v>
      </c>
      <c r="F40" s="29">
        <v>90</v>
      </c>
      <c r="G40" s="28">
        <f t="shared" si="3"/>
        <v>2777.7777777777778</v>
      </c>
      <c r="H40" s="28">
        <v>439</v>
      </c>
      <c r="I40" s="28">
        <f t="shared" si="4"/>
        <v>474.12</v>
      </c>
      <c r="J40" s="51">
        <f t="shared" si="5"/>
        <v>0.36724879777271574</v>
      </c>
      <c r="K40" s="52"/>
    </row>
    <row r="41" spans="1:11" ht="14.1" customHeight="1" x14ac:dyDescent="0.15">
      <c r="A41" s="26" t="s">
        <v>48</v>
      </c>
      <c r="B41" s="27" t="s">
        <v>294</v>
      </c>
      <c r="C41" s="1" t="s">
        <v>13</v>
      </c>
      <c r="D41" s="28">
        <v>3700</v>
      </c>
      <c r="E41" s="57" t="s">
        <v>35</v>
      </c>
      <c r="F41" s="29">
        <v>80</v>
      </c>
      <c r="G41" s="28">
        <f t="shared" si="3"/>
        <v>4625</v>
      </c>
      <c r="H41" s="28">
        <v>698</v>
      </c>
      <c r="I41" s="28">
        <f t="shared" si="4"/>
        <v>753.84</v>
      </c>
      <c r="J41" s="51">
        <f t="shared" si="5"/>
        <v>0.33739255014326647</v>
      </c>
      <c r="K41" s="52"/>
    </row>
    <row r="42" spans="1:11" ht="14.1" customHeight="1" x14ac:dyDescent="0.15">
      <c r="A42" s="39" t="s">
        <v>306</v>
      </c>
      <c r="B42" s="40" t="s">
        <v>295</v>
      </c>
      <c r="C42" s="5" t="s">
        <v>13</v>
      </c>
      <c r="D42" s="28">
        <v>5080</v>
      </c>
      <c r="E42" s="57" t="s">
        <v>35</v>
      </c>
      <c r="F42" s="29">
        <v>95</v>
      </c>
      <c r="G42" s="28">
        <f t="shared" si="3"/>
        <v>5347.3684210526317</v>
      </c>
      <c r="H42" s="28">
        <v>798</v>
      </c>
      <c r="I42" s="28">
        <f t="shared" si="4"/>
        <v>861.84</v>
      </c>
      <c r="J42" s="51">
        <f t="shared" si="5"/>
        <v>0.32990370663500856</v>
      </c>
    </row>
    <row r="43" spans="1:11" ht="14.1" customHeight="1" x14ac:dyDescent="0.15">
      <c r="A43" s="43" t="s">
        <v>307</v>
      </c>
      <c r="B43" s="37" t="s">
        <v>50</v>
      </c>
      <c r="C43" s="5" t="s">
        <v>13</v>
      </c>
      <c r="D43" s="28">
        <v>2100</v>
      </c>
      <c r="E43" s="57" t="s">
        <v>35</v>
      </c>
      <c r="F43" s="29">
        <v>85</v>
      </c>
      <c r="G43" s="28">
        <f t="shared" si="3"/>
        <v>2470.5882352941176</v>
      </c>
      <c r="H43" s="28">
        <v>379</v>
      </c>
      <c r="I43" s="28">
        <f t="shared" si="4"/>
        <v>409.32000000000005</v>
      </c>
      <c r="J43" s="51">
        <f t="shared" si="5"/>
        <v>0.34812975322054945</v>
      </c>
      <c r="K43" s="52"/>
    </row>
    <row r="44" spans="1:11" ht="14.1" customHeight="1" x14ac:dyDescent="0.15">
      <c r="A44" s="39" t="s">
        <v>399</v>
      </c>
      <c r="B44" s="40" t="s">
        <v>292</v>
      </c>
      <c r="C44" s="5" t="s">
        <v>13</v>
      </c>
      <c r="D44" s="28">
        <v>1180</v>
      </c>
      <c r="E44" s="57" t="s">
        <v>51</v>
      </c>
      <c r="F44" s="29">
        <v>95</v>
      </c>
      <c r="G44" s="28">
        <f t="shared" si="3"/>
        <v>1242.1052631578948</v>
      </c>
      <c r="H44" s="28">
        <v>209</v>
      </c>
      <c r="I44" s="28">
        <f t="shared" si="4"/>
        <v>225.72000000000003</v>
      </c>
      <c r="J44" s="51">
        <f t="shared" si="5"/>
        <v>0.40569126164694036</v>
      </c>
      <c r="K44" s="263" t="s">
        <v>308</v>
      </c>
    </row>
    <row r="45" spans="1:11" ht="14.1" customHeight="1" x14ac:dyDescent="0.15">
      <c r="A45" s="43" t="s">
        <v>184</v>
      </c>
      <c r="B45" s="135" t="s">
        <v>185</v>
      </c>
      <c r="C45" s="5" t="s">
        <v>13</v>
      </c>
      <c r="D45" s="28">
        <v>1840</v>
      </c>
      <c r="E45" s="57" t="s">
        <v>26</v>
      </c>
      <c r="F45" s="29">
        <v>90</v>
      </c>
      <c r="G45" s="28">
        <f t="shared" si="3"/>
        <v>2044.4444444444443</v>
      </c>
      <c r="H45" s="28">
        <v>298</v>
      </c>
      <c r="I45" s="28">
        <f t="shared" si="4"/>
        <v>321.84000000000003</v>
      </c>
      <c r="J45" s="51">
        <f t="shared" si="5"/>
        <v>0.31394481730052204</v>
      </c>
      <c r="K45" s="149"/>
    </row>
    <row r="46" spans="1:11" ht="14.1" customHeight="1" x14ac:dyDescent="0.15">
      <c r="A46" s="5"/>
      <c r="B46" s="44"/>
      <c r="C46" s="5"/>
      <c r="D46" s="31"/>
      <c r="G46" s="31"/>
      <c r="H46" s="31"/>
      <c r="I46" s="31"/>
      <c r="J46" s="53"/>
    </row>
    <row r="47" spans="1:11" ht="14.1" customHeight="1" x14ac:dyDescent="0.15">
      <c r="A47" s="5"/>
      <c r="B47" s="44"/>
      <c r="C47" s="5"/>
      <c r="D47" s="267"/>
      <c r="E47" s="268"/>
      <c r="F47" s="24"/>
      <c r="G47" s="267"/>
      <c r="H47" s="267"/>
      <c r="I47" s="31"/>
      <c r="J47" s="53"/>
    </row>
    <row r="48" spans="1:11" ht="14.1" customHeight="1" x14ac:dyDescent="0.15">
      <c r="A48" s="3" t="s">
        <v>52</v>
      </c>
    </row>
    <row r="49" spans="1:11" ht="14.1" customHeight="1" x14ac:dyDescent="0.15">
      <c r="A49" s="4" t="s">
        <v>2</v>
      </c>
      <c r="B49" s="4" t="s">
        <v>3</v>
      </c>
      <c r="C49" s="5"/>
      <c r="D49" s="32" t="s">
        <v>4</v>
      </c>
      <c r="E49" s="33" t="s">
        <v>5</v>
      </c>
      <c r="F49" s="33" t="s">
        <v>6</v>
      </c>
      <c r="G49" s="33" t="s">
        <v>7</v>
      </c>
      <c r="H49" s="34" t="s">
        <v>8</v>
      </c>
      <c r="I49" s="54" t="s">
        <v>9</v>
      </c>
      <c r="J49" s="33" t="s">
        <v>10</v>
      </c>
    </row>
    <row r="50" spans="1:11" ht="14.1" customHeight="1" x14ac:dyDescent="0.15">
      <c r="A50" s="39" t="s">
        <v>53</v>
      </c>
      <c r="B50" s="40" t="s">
        <v>54</v>
      </c>
      <c r="C50" s="5" t="s">
        <v>13</v>
      </c>
      <c r="D50" s="253">
        <v>1450</v>
      </c>
      <c r="E50" s="57" t="s">
        <v>14</v>
      </c>
      <c r="F50" s="29">
        <v>100</v>
      </c>
      <c r="G50" s="28">
        <f t="shared" ref="G50:G67" si="6">D50/(F50/100)</f>
        <v>1450</v>
      </c>
      <c r="H50" s="28">
        <v>198</v>
      </c>
      <c r="I50" s="28">
        <f t="shared" ref="I50:I67" si="7">+H50*1.08</f>
        <v>213.84</v>
      </c>
      <c r="J50" s="51">
        <f t="shared" ref="J50:J56" si="8">((H50*10)-G50)/H50*10/100</f>
        <v>0.26767676767676768</v>
      </c>
    </row>
    <row r="51" spans="1:11" ht="14.1" customHeight="1" x14ac:dyDescent="0.15">
      <c r="A51" s="39" t="s">
        <v>315</v>
      </c>
      <c r="B51" s="40" t="s">
        <v>316</v>
      </c>
      <c r="C51" s="5" t="s">
        <v>13</v>
      </c>
      <c r="D51" s="28">
        <v>3690</v>
      </c>
      <c r="E51" s="57" t="s">
        <v>14</v>
      </c>
      <c r="F51" s="29">
        <v>100</v>
      </c>
      <c r="G51" s="28">
        <f t="shared" si="6"/>
        <v>3690</v>
      </c>
      <c r="H51" s="28">
        <v>598</v>
      </c>
      <c r="I51" s="28">
        <f t="shared" si="7"/>
        <v>645.84</v>
      </c>
      <c r="J51" s="51">
        <f t="shared" si="8"/>
        <v>0.382943143812709</v>
      </c>
    </row>
    <row r="52" spans="1:11" ht="14.1" customHeight="1" x14ac:dyDescent="0.15">
      <c r="A52" s="43" t="s">
        <v>389</v>
      </c>
      <c r="B52" s="135" t="s">
        <v>353</v>
      </c>
      <c r="C52" s="5" t="s">
        <v>13</v>
      </c>
      <c r="D52" s="28">
        <v>1025</v>
      </c>
      <c r="E52" s="57" t="s">
        <v>14</v>
      </c>
      <c r="F52" s="29">
        <v>100</v>
      </c>
      <c r="G52" s="28">
        <f t="shared" si="6"/>
        <v>1025</v>
      </c>
      <c r="H52" s="28">
        <v>1690</v>
      </c>
      <c r="I52" s="28">
        <f t="shared" si="7"/>
        <v>1825.2</v>
      </c>
      <c r="J52" s="51">
        <f>(H52-G52)/H52</f>
        <v>0.39349112426035504</v>
      </c>
      <c r="K52" s="52"/>
    </row>
    <row r="53" spans="1:11" ht="14.1" customHeight="1" x14ac:dyDescent="0.15">
      <c r="A53" s="39" t="s">
        <v>55</v>
      </c>
      <c r="B53" s="40" t="s">
        <v>56</v>
      </c>
      <c r="C53" s="5" t="s">
        <v>13</v>
      </c>
      <c r="D53" s="28">
        <v>1300</v>
      </c>
      <c r="E53" s="57" t="s">
        <v>14</v>
      </c>
      <c r="F53" s="29">
        <v>100</v>
      </c>
      <c r="G53" s="28">
        <f t="shared" si="6"/>
        <v>1300</v>
      </c>
      <c r="H53" s="28">
        <v>209</v>
      </c>
      <c r="I53" s="28">
        <f t="shared" si="7"/>
        <v>225.72000000000003</v>
      </c>
      <c r="J53" s="51">
        <f t="shared" si="8"/>
        <v>0.3779904306220096</v>
      </c>
    </row>
    <row r="54" spans="1:11" ht="14.1" customHeight="1" x14ac:dyDescent="0.15">
      <c r="A54" s="39" t="s">
        <v>375</v>
      </c>
      <c r="B54" s="40" t="s">
        <v>377</v>
      </c>
      <c r="C54" s="5" t="s">
        <v>13</v>
      </c>
      <c r="D54" s="28">
        <v>1000</v>
      </c>
      <c r="E54" s="57" t="s">
        <v>61</v>
      </c>
      <c r="F54" s="29">
        <v>95</v>
      </c>
      <c r="G54" s="28">
        <f t="shared" si="6"/>
        <v>1052.6315789473686</v>
      </c>
      <c r="H54" s="28">
        <v>198</v>
      </c>
      <c r="I54" s="28">
        <f t="shared" si="7"/>
        <v>213.84</v>
      </c>
      <c r="J54" s="51">
        <f>((H54*10)-G54)/H54*10/100</f>
        <v>0.46836788942052088</v>
      </c>
    </row>
    <row r="55" spans="1:11" ht="14.1" customHeight="1" x14ac:dyDescent="0.15">
      <c r="A55" s="39" t="s">
        <v>380</v>
      </c>
      <c r="B55" s="40" t="s">
        <v>379</v>
      </c>
      <c r="C55" s="5" t="s">
        <v>13</v>
      </c>
      <c r="D55" s="28">
        <v>1300</v>
      </c>
      <c r="E55" s="57" t="s">
        <v>61</v>
      </c>
      <c r="F55" s="29">
        <v>95</v>
      </c>
      <c r="G55" s="28">
        <f t="shared" si="6"/>
        <v>1368.421052631579</v>
      </c>
      <c r="H55" s="28">
        <v>259</v>
      </c>
      <c r="I55" s="28">
        <f t="shared" si="7"/>
        <v>279.72000000000003</v>
      </c>
      <c r="J55" s="51">
        <f t="shared" ref="J55" si="9">((H55*10)-G55)/H55*10/100</f>
        <v>0.47165210323105056</v>
      </c>
    </row>
    <row r="56" spans="1:11" ht="14.1" customHeight="1" x14ac:dyDescent="0.15">
      <c r="A56" s="39" t="s">
        <v>376</v>
      </c>
      <c r="B56" s="40" t="s">
        <v>378</v>
      </c>
      <c r="C56" s="5" t="s">
        <v>13</v>
      </c>
      <c r="D56" s="28">
        <v>1900</v>
      </c>
      <c r="E56" s="57" t="s">
        <v>61</v>
      </c>
      <c r="F56" s="29">
        <v>95</v>
      </c>
      <c r="G56" s="28">
        <f t="shared" si="6"/>
        <v>2000</v>
      </c>
      <c r="H56" s="28">
        <v>398</v>
      </c>
      <c r="I56" s="28">
        <f t="shared" si="7"/>
        <v>429.84000000000003</v>
      </c>
      <c r="J56" s="51">
        <f t="shared" si="8"/>
        <v>0.49748743718592964</v>
      </c>
    </row>
    <row r="57" spans="1:11" ht="14.1" customHeight="1" x14ac:dyDescent="0.15">
      <c r="A57" s="60" t="s">
        <v>365</v>
      </c>
      <c r="B57" s="40" t="s">
        <v>57</v>
      </c>
      <c r="C57" s="5" t="s">
        <v>13</v>
      </c>
      <c r="D57" s="28">
        <v>630</v>
      </c>
      <c r="E57" s="57" t="s">
        <v>49</v>
      </c>
      <c r="F57" s="29">
        <v>100</v>
      </c>
      <c r="G57" s="28">
        <f t="shared" si="6"/>
        <v>630</v>
      </c>
      <c r="H57" s="28">
        <v>980</v>
      </c>
      <c r="I57" s="28">
        <f t="shared" si="7"/>
        <v>1058.4000000000001</v>
      </c>
      <c r="J57" s="51">
        <f>(H57-G57)/H57</f>
        <v>0.35714285714285715</v>
      </c>
    </row>
    <row r="58" spans="1:11" ht="14.1" customHeight="1" x14ac:dyDescent="0.15">
      <c r="A58" s="58" t="s">
        <v>58</v>
      </c>
      <c r="B58" s="135" t="s">
        <v>59</v>
      </c>
      <c r="C58" s="5" t="s">
        <v>13</v>
      </c>
      <c r="D58" s="28">
        <v>1280</v>
      </c>
      <c r="E58" s="57" t="s">
        <v>14</v>
      </c>
      <c r="F58" s="29">
        <v>100</v>
      </c>
      <c r="G58" s="28">
        <f t="shared" si="6"/>
        <v>1280</v>
      </c>
      <c r="H58" s="28">
        <v>198</v>
      </c>
      <c r="I58" s="28">
        <f t="shared" si="7"/>
        <v>213.84</v>
      </c>
      <c r="J58" s="51">
        <f t="shared" ref="J58:J67" si="10">((H58*10)-G58)/H58*10/100</f>
        <v>0.35353535353535359</v>
      </c>
    </row>
    <row r="59" spans="1:11" ht="14.1" customHeight="1" x14ac:dyDescent="0.15">
      <c r="A59" s="254" t="s">
        <v>393</v>
      </c>
      <c r="B59" s="35" t="s">
        <v>394</v>
      </c>
      <c r="C59" s="5" t="s">
        <v>13</v>
      </c>
      <c r="D59" s="28">
        <v>1350</v>
      </c>
      <c r="E59" s="57" t="s">
        <v>395</v>
      </c>
      <c r="F59" s="29">
        <v>100</v>
      </c>
      <c r="G59" s="28">
        <f t="shared" si="6"/>
        <v>1350</v>
      </c>
      <c r="H59" s="28">
        <v>239</v>
      </c>
      <c r="I59" s="28">
        <f t="shared" si="7"/>
        <v>258.12</v>
      </c>
      <c r="J59" s="51">
        <f t="shared" si="10"/>
        <v>0.43514644351464432</v>
      </c>
    </row>
    <row r="60" spans="1:11" ht="14.1" customHeight="1" x14ac:dyDescent="0.15">
      <c r="A60" s="25" t="s">
        <v>400</v>
      </c>
      <c r="B60" s="14" t="s">
        <v>60</v>
      </c>
      <c r="C60" s="5"/>
      <c r="D60" s="28">
        <v>1500</v>
      </c>
      <c r="E60" s="57" t="s">
        <v>28</v>
      </c>
      <c r="F60" s="29">
        <v>100</v>
      </c>
      <c r="G60" s="28">
        <f t="shared" si="6"/>
        <v>1500</v>
      </c>
      <c r="H60" s="28">
        <v>229</v>
      </c>
      <c r="I60" s="28">
        <f t="shared" si="7"/>
        <v>247.32000000000002</v>
      </c>
      <c r="J60" s="51">
        <f t="shared" si="10"/>
        <v>0.3449781659388646</v>
      </c>
    </row>
    <row r="61" spans="1:11" ht="14.1" customHeight="1" x14ac:dyDescent="0.15">
      <c r="A61" s="59"/>
      <c r="B61" s="16"/>
      <c r="C61" s="5" t="s">
        <v>13</v>
      </c>
      <c r="D61" s="28">
        <v>1500</v>
      </c>
      <c r="E61" s="57" t="s">
        <v>61</v>
      </c>
      <c r="F61" s="29">
        <v>95</v>
      </c>
      <c r="G61" s="28">
        <f t="shared" si="6"/>
        <v>1578.9473684210527</v>
      </c>
      <c r="H61" s="28">
        <v>259</v>
      </c>
      <c r="I61" s="28">
        <f t="shared" si="7"/>
        <v>279.72000000000003</v>
      </c>
      <c r="J61" s="51">
        <f t="shared" si="10"/>
        <v>0.39036781142044297</v>
      </c>
      <c r="K61" s="52"/>
    </row>
    <row r="62" spans="1:11" ht="14.1" customHeight="1" x14ac:dyDescent="0.15">
      <c r="A62" s="61" t="s">
        <v>183</v>
      </c>
      <c r="B62" s="19" t="s">
        <v>62</v>
      </c>
      <c r="C62" s="5" t="s">
        <v>13</v>
      </c>
      <c r="D62" s="28">
        <v>1550</v>
      </c>
      <c r="E62" s="57" t="s">
        <v>28</v>
      </c>
      <c r="F62" s="29">
        <v>100</v>
      </c>
      <c r="G62" s="28">
        <f t="shared" si="6"/>
        <v>1550</v>
      </c>
      <c r="H62" s="28">
        <v>239</v>
      </c>
      <c r="I62" s="28">
        <f t="shared" si="7"/>
        <v>258.12</v>
      </c>
      <c r="J62" s="51">
        <f t="shared" si="10"/>
        <v>0.35146443514644349</v>
      </c>
      <c r="K62" s="287"/>
    </row>
    <row r="63" spans="1:11" ht="14.1" customHeight="1" x14ac:dyDescent="0.15">
      <c r="A63" s="61"/>
      <c r="B63" s="19"/>
      <c r="C63" s="5"/>
      <c r="D63" s="28">
        <v>1550</v>
      </c>
      <c r="E63" s="57" t="s">
        <v>61</v>
      </c>
      <c r="F63" s="29">
        <v>95</v>
      </c>
      <c r="G63" s="28">
        <f t="shared" si="6"/>
        <v>1631.578947368421</v>
      </c>
      <c r="H63" s="28">
        <v>279</v>
      </c>
      <c r="I63" s="28">
        <f t="shared" si="7"/>
        <v>301.32</v>
      </c>
      <c r="J63" s="51">
        <f t="shared" si="10"/>
        <v>0.41520467836257313</v>
      </c>
      <c r="K63" s="287"/>
    </row>
    <row r="64" spans="1:11" ht="14.1" customHeight="1" x14ac:dyDescent="0.15">
      <c r="A64" s="62"/>
      <c r="B64" s="16"/>
      <c r="C64" s="5" t="s">
        <v>13</v>
      </c>
      <c r="D64" s="28">
        <v>1550</v>
      </c>
      <c r="E64" s="57" t="s">
        <v>26</v>
      </c>
      <c r="F64" s="29">
        <v>95</v>
      </c>
      <c r="G64" s="28">
        <f t="shared" si="6"/>
        <v>1631.578947368421</v>
      </c>
      <c r="H64" s="28">
        <v>279</v>
      </c>
      <c r="I64" s="28">
        <f t="shared" si="7"/>
        <v>301.32</v>
      </c>
      <c r="J64" s="51">
        <f t="shared" si="10"/>
        <v>0.41520467836257313</v>
      </c>
      <c r="K64" s="287"/>
    </row>
    <row r="65" spans="1:11" ht="14.1" customHeight="1" x14ac:dyDescent="0.15">
      <c r="A65" s="186" t="s">
        <v>63</v>
      </c>
      <c r="B65" s="8" t="s">
        <v>64</v>
      </c>
      <c r="C65" s="5" t="s">
        <v>13</v>
      </c>
      <c r="D65" s="28">
        <v>2900</v>
      </c>
      <c r="E65" s="57" t="s">
        <v>28</v>
      </c>
      <c r="F65" s="29">
        <v>100</v>
      </c>
      <c r="G65" s="28">
        <f t="shared" si="6"/>
        <v>2900</v>
      </c>
      <c r="H65" s="28">
        <v>398</v>
      </c>
      <c r="I65" s="28">
        <f t="shared" si="7"/>
        <v>429.84000000000003</v>
      </c>
      <c r="J65" s="51">
        <f t="shared" si="10"/>
        <v>0.271356783919598</v>
      </c>
    </row>
    <row r="66" spans="1:11" ht="14.1" customHeight="1" x14ac:dyDescent="0.15">
      <c r="A66" s="63"/>
      <c r="B66" s="38"/>
      <c r="C66" s="5"/>
      <c r="D66" s="28">
        <v>2900</v>
      </c>
      <c r="E66" s="57" t="s">
        <v>61</v>
      </c>
      <c r="F66" s="29">
        <v>95</v>
      </c>
      <c r="G66" s="28">
        <f t="shared" si="6"/>
        <v>3052.6315789473688</v>
      </c>
      <c r="H66" s="28">
        <v>498</v>
      </c>
      <c r="I66" s="28">
        <f t="shared" si="7"/>
        <v>537.84</v>
      </c>
      <c r="J66" s="51">
        <f t="shared" si="10"/>
        <v>0.38702177129570914</v>
      </c>
    </row>
    <row r="67" spans="1:11" ht="14.1" customHeight="1" x14ac:dyDescent="0.15">
      <c r="A67" s="64"/>
      <c r="B67" s="11"/>
      <c r="C67" s="5" t="s">
        <v>13</v>
      </c>
      <c r="D67" s="28">
        <v>2900</v>
      </c>
      <c r="E67" s="57" t="s">
        <v>26</v>
      </c>
      <c r="F67" s="29">
        <v>95</v>
      </c>
      <c r="G67" s="28">
        <f t="shared" si="6"/>
        <v>3052.6315789473688</v>
      </c>
      <c r="H67" s="28">
        <v>498</v>
      </c>
      <c r="I67" s="28">
        <f t="shared" si="7"/>
        <v>537.84</v>
      </c>
      <c r="J67" s="51">
        <f t="shared" si="10"/>
        <v>0.38702177129570914</v>
      </c>
    </row>
    <row r="68" spans="1:11" ht="14.1" customHeight="1" x14ac:dyDescent="0.15">
      <c r="A68" s="65"/>
      <c r="C68" s="5"/>
      <c r="D68" s="66"/>
      <c r="E68" s="3"/>
      <c r="G68" s="31"/>
      <c r="H68" s="66"/>
      <c r="I68" s="31"/>
      <c r="J68" s="53"/>
    </row>
    <row r="69" spans="1:11" ht="14.1" customHeight="1" x14ac:dyDescent="0.15">
      <c r="A69" s="2" t="s">
        <v>65</v>
      </c>
    </row>
    <row r="70" spans="1:11" ht="14.1" customHeight="1" x14ac:dyDescent="0.15">
      <c r="A70" s="4" t="s">
        <v>2</v>
      </c>
      <c r="B70" s="4" t="s">
        <v>3</v>
      </c>
      <c r="C70" s="5"/>
      <c r="D70" s="33" t="s">
        <v>4</v>
      </c>
      <c r="E70" s="33" t="s">
        <v>5</v>
      </c>
      <c r="F70" s="33" t="s">
        <v>6</v>
      </c>
      <c r="G70" s="33" t="s">
        <v>7</v>
      </c>
      <c r="H70" s="54" t="s">
        <v>8</v>
      </c>
      <c r="I70" s="54" t="s">
        <v>9</v>
      </c>
      <c r="J70" s="33" t="s">
        <v>10</v>
      </c>
    </row>
    <row r="71" spans="1:11" ht="14.1" customHeight="1" x14ac:dyDescent="0.15">
      <c r="A71" s="60" t="s">
        <v>397</v>
      </c>
      <c r="B71" s="40" t="s">
        <v>66</v>
      </c>
      <c r="C71" s="5" t="s">
        <v>13</v>
      </c>
      <c r="D71" s="28">
        <v>650</v>
      </c>
      <c r="E71" s="57" t="s">
        <v>14</v>
      </c>
      <c r="F71" s="29">
        <v>100</v>
      </c>
      <c r="G71" s="28">
        <f t="shared" ref="G71:G82" si="11">D71/(F71/100)</f>
        <v>650</v>
      </c>
      <c r="H71" s="28">
        <v>149</v>
      </c>
      <c r="I71" s="28">
        <f t="shared" ref="I71:I80" si="12">+H71*1.08</f>
        <v>160.92000000000002</v>
      </c>
      <c r="J71" s="51">
        <f t="shared" ref="J71:J80" si="13">((H71*10)-G71)/H71*10/100</f>
        <v>0.56375838926174493</v>
      </c>
      <c r="K71" s="52"/>
    </row>
    <row r="72" spans="1:11" ht="14.1" customHeight="1" x14ac:dyDescent="0.15">
      <c r="A72" s="39" t="s">
        <v>310</v>
      </c>
      <c r="B72" s="40" t="s">
        <v>311</v>
      </c>
      <c r="C72" s="5" t="s">
        <v>13</v>
      </c>
      <c r="D72" s="28">
        <v>1010</v>
      </c>
      <c r="E72" s="57" t="s">
        <v>14</v>
      </c>
      <c r="F72" s="29">
        <v>100</v>
      </c>
      <c r="G72" s="28">
        <f>D72/(F72/100)</f>
        <v>1010</v>
      </c>
      <c r="H72" s="28">
        <v>159</v>
      </c>
      <c r="I72" s="28">
        <f>+H72*1.08</f>
        <v>171.72</v>
      </c>
      <c r="J72" s="51">
        <f>((H72*10)-G72)/H72*10/100</f>
        <v>0.36477987421383645</v>
      </c>
    </row>
    <row r="73" spans="1:11" ht="14.1" customHeight="1" x14ac:dyDescent="0.15">
      <c r="A73" s="60" t="s">
        <v>67</v>
      </c>
      <c r="B73" s="40" t="s">
        <v>68</v>
      </c>
      <c r="C73" s="5" t="s">
        <v>13</v>
      </c>
      <c r="D73" s="28">
        <v>460</v>
      </c>
      <c r="E73" s="57" t="s">
        <v>14</v>
      </c>
      <c r="F73" s="29">
        <v>100</v>
      </c>
      <c r="G73" s="28">
        <f t="shared" si="11"/>
        <v>460</v>
      </c>
      <c r="H73" s="28">
        <v>79</v>
      </c>
      <c r="I73" s="28">
        <f t="shared" si="12"/>
        <v>85.320000000000007</v>
      </c>
      <c r="J73" s="51">
        <f t="shared" si="13"/>
        <v>0.41772151898734178</v>
      </c>
    </row>
    <row r="74" spans="1:11" ht="14.1" customHeight="1" x14ac:dyDescent="0.15">
      <c r="A74" s="60" t="s">
        <v>69</v>
      </c>
      <c r="B74" s="40" t="s">
        <v>70</v>
      </c>
      <c r="C74" s="5" t="s">
        <v>13</v>
      </c>
      <c r="D74" s="28">
        <v>80</v>
      </c>
      <c r="E74" s="57" t="s">
        <v>14</v>
      </c>
      <c r="F74" s="29">
        <v>100</v>
      </c>
      <c r="G74" s="28">
        <f t="shared" si="11"/>
        <v>80</v>
      </c>
      <c r="H74" s="28">
        <v>18</v>
      </c>
      <c r="I74" s="28">
        <f t="shared" si="12"/>
        <v>19.440000000000001</v>
      </c>
      <c r="J74" s="51">
        <f t="shared" si="13"/>
        <v>0.55555555555555558</v>
      </c>
    </row>
    <row r="75" spans="1:11" ht="14.1" customHeight="1" x14ac:dyDescent="0.15">
      <c r="A75" s="60" t="s">
        <v>312</v>
      </c>
      <c r="B75" s="40" t="s">
        <v>313</v>
      </c>
      <c r="C75" s="5" t="s">
        <v>13</v>
      </c>
      <c r="D75" s="28">
        <v>305</v>
      </c>
      <c r="E75" s="57" t="s">
        <v>14</v>
      </c>
      <c r="F75" s="29">
        <v>100</v>
      </c>
      <c r="G75" s="28">
        <f t="shared" si="11"/>
        <v>305</v>
      </c>
      <c r="H75" s="28">
        <v>59</v>
      </c>
      <c r="I75" s="28">
        <f t="shared" si="12"/>
        <v>63.720000000000006</v>
      </c>
      <c r="J75" s="51">
        <f t="shared" si="13"/>
        <v>0.48305084745762705</v>
      </c>
    </row>
    <row r="76" spans="1:11" ht="14.1" customHeight="1" x14ac:dyDescent="0.15">
      <c r="A76" s="39" t="s">
        <v>71</v>
      </c>
      <c r="B76" s="40" t="s">
        <v>72</v>
      </c>
      <c r="C76" s="5" t="s">
        <v>13</v>
      </c>
      <c r="D76" s="28">
        <v>1450</v>
      </c>
      <c r="E76" s="57" t="s">
        <v>14</v>
      </c>
      <c r="F76" s="29">
        <v>100</v>
      </c>
      <c r="G76" s="28">
        <f t="shared" si="11"/>
        <v>1450</v>
      </c>
      <c r="H76" s="28">
        <v>229</v>
      </c>
      <c r="I76" s="28">
        <f t="shared" si="12"/>
        <v>247.32000000000002</v>
      </c>
      <c r="J76" s="51">
        <f t="shared" si="13"/>
        <v>0.36681222707423577</v>
      </c>
      <c r="K76" s="55" t="s">
        <v>39</v>
      </c>
    </row>
    <row r="77" spans="1:11" ht="14.1" customHeight="1" x14ac:dyDescent="0.15">
      <c r="A77" s="39" t="s">
        <v>73</v>
      </c>
      <c r="B77" s="40" t="s">
        <v>314</v>
      </c>
      <c r="C77" s="5" t="s">
        <v>13</v>
      </c>
      <c r="D77" s="28">
        <v>2240</v>
      </c>
      <c r="E77" s="57" t="s">
        <v>14</v>
      </c>
      <c r="F77" s="29">
        <v>100</v>
      </c>
      <c r="G77" s="28">
        <f t="shared" si="11"/>
        <v>2240</v>
      </c>
      <c r="H77" s="28">
        <v>329</v>
      </c>
      <c r="I77" s="28">
        <f t="shared" si="12"/>
        <v>355.32000000000005</v>
      </c>
      <c r="J77" s="51">
        <f t="shared" si="13"/>
        <v>0.31914893617021278</v>
      </c>
    </row>
    <row r="78" spans="1:11" ht="14.1" customHeight="1" x14ac:dyDescent="0.15">
      <c r="A78" s="58" t="s">
        <v>74</v>
      </c>
      <c r="B78" s="135" t="s">
        <v>75</v>
      </c>
      <c r="C78" s="5" t="s">
        <v>13</v>
      </c>
      <c r="D78" s="28">
        <v>3223</v>
      </c>
      <c r="E78" s="57" t="s">
        <v>47</v>
      </c>
      <c r="F78" s="29">
        <v>100</v>
      </c>
      <c r="G78" s="28">
        <f t="shared" si="11"/>
        <v>3223</v>
      </c>
      <c r="H78" s="28">
        <v>498</v>
      </c>
      <c r="I78" s="28">
        <f t="shared" si="12"/>
        <v>537.84</v>
      </c>
      <c r="J78" s="51">
        <f t="shared" si="13"/>
        <v>0.35281124497991967</v>
      </c>
      <c r="K78" s="288"/>
    </row>
    <row r="79" spans="1:11" ht="14.1" customHeight="1" x14ac:dyDescent="0.15">
      <c r="A79" s="60" t="s">
        <v>76</v>
      </c>
      <c r="B79" s="40" t="s">
        <v>77</v>
      </c>
      <c r="C79" s="5" t="s">
        <v>13</v>
      </c>
      <c r="D79" s="28">
        <v>3227</v>
      </c>
      <c r="E79" s="57" t="s">
        <v>47</v>
      </c>
      <c r="F79" s="29">
        <v>100</v>
      </c>
      <c r="G79" s="28">
        <f t="shared" si="11"/>
        <v>3227</v>
      </c>
      <c r="H79" s="28">
        <v>498</v>
      </c>
      <c r="I79" s="28">
        <f t="shared" si="12"/>
        <v>537.84</v>
      </c>
      <c r="J79" s="51">
        <f t="shared" si="13"/>
        <v>0.35200803212851406</v>
      </c>
      <c r="K79" s="288"/>
    </row>
    <row r="80" spans="1:11" ht="14.1" customHeight="1" x14ac:dyDescent="0.15">
      <c r="A80" s="60" t="s">
        <v>78</v>
      </c>
      <c r="B80" s="40" t="s">
        <v>79</v>
      </c>
      <c r="C80" s="5" t="s">
        <v>13</v>
      </c>
      <c r="D80" s="28">
        <v>2053</v>
      </c>
      <c r="E80" s="57" t="s">
        <v>47</v>
      </c>
      <c r="F80" s="29">
        <v>100</v>
      </c>
      <c r="G80" s="28">
        <f t="shared" si="11"/>
        <v>2053</v>
      </c>
      <c r="H80" s="28">
        <v>339</v>
      </c>
      <c r="I80" s="28">
        <f t="shared" si="12"/>
        <v>366.12</v>
      </c>
      <c r="J80" s="51">
        <f t="shared" si="13"/>
        <v>0.39439528023598819</v>
      </c>
      <c r="K80" s="288"/>
    </row>
    <row r="81" spans="1:11" ht="14.1" customHeight="1" x14ac:dyDescent="0.15">
      <c r="A81" s="60" t="s">
        <v>80</v>
      </c>
      <c r="B81" s="40" t="s">
        <v>81</v>
      </c>
      <c r="C81" s="5" t="s">
        <v>13</v>
      </c>
      <c r="D81" s="28">
        <v>110</v>
      </c>
      <c r="E81" s="57" t="s">
        <v>14</v>
      </c>
      <c r="F81" s="29">
        <v>100</v>
      </c>
      <c r="G81" s="28">
        <f t="shared" si="11"/>
        <v>110</v>
      </c>
      <c r="H81" s="28" t="s">
        <v>82</v>
      </c>
      <c r="I81" s="28" t="s">
        <v>82</v>
      </c>
      <c r="J81" s="92" t="s">
        <v>82</v>
      </c>
    </row>
    <row r="82" spans="1:11" ht="14.1" customHeight="1" x14ac:dyDescent="0.15">
      <c r="A82" s="60" t="s">
        <v>83</v>
      </c>
      <c r="B82" s="40" t="s">
        <v>84</v>
      </c>
      <c r="C82" s="5" t="s">
        <v>13</v>
      </c>
      <c r="D82" s="28">
        <v>5821</v>
      </c>
      <c r="E82" s="57" t="s">
        <v>14</v>
      </c>
      <c r="F82" s="29">
        <v>100</v>
      </c>
      <c r="G82" s="28">
        <f t="shared" si="11"/>
        <v>5821</v>
      </c>
      <c r="H82" s="28">
        <v>890</v>
      </c>
      <c r="I82" s="28">
        <f>+H82*1.08</f>
        <v>961.2</v>
      </c>
      <c r="J82" s="51">
        <f>((H82*10)-G82)/H82*10/100</f>
        <v>0.34595505617977529</v>
      </c>
    </row>
    <row r="83" spans="1:11" ht="14.1" customHeight="1" x14ac:dyDescent="0.15">
      <c r="A83" s="3" t="s">
        <v>85</v>
      </c>
      <c r="B83" s="44"/>
      <c r="C83" s="5"/>
      <c r="D83" s="66"/>
      <c r="E83" s="5"/>
      <c r="F83" s="5"/>
      <c r="G83" s="66"/>
      <c r="H83" s="66"/>
      <c r="I83" s="66"/>
      <c r="J83" s="93"/>
    </row>
    <row r="84" spans="1:11" ht="14.1" customHeight="1" x14ac:dyDescent="0.15">
      <c r="A84" s="67" t="s">
        <v>2</v>
      </c>
      <c r="B84" s="4" t="s">
        <v>3</v>
      </c>
      <c r="C84" s="5"/>
      <c r="D84" s="4" t="s">
        <v>4</v>
      </c>
      <c r="E84" s="6" t="s">
        <v>86</v>
      </c>
      <c r="F84" s="4" t="s">
        <v>5</v>
      </c>
      <c r="G84" s="4" t="s">
        <v>6</v>
      </c>
      <c r="H84" s="4" t="s">
        <v>7</v>
      </c>
      <c r="I84" s="7" t="s">
        <v>8</v>
      </c>
      <c r="J84" s="45" t="s">
        <v>9</v>
      </c>
      <c r="K84" s="4" t="s">
        <v>10</v>
      </c>
    </row>
    <row r="85" spans="1:11" ht="14.1" customHeight="1" x14ac:dyDescent="0.15">
      <c r="A85" s="68" t="s">
        <v>87</v>
      </c>
      <c r="B85" s="27" t="s">
        <v>18</v>
      </c>
      <c r="C85" s="1" t="s">
        <v>13</v>
      </c>
      <c r="D85" s="28">
        <v>1300</v>
      </c>
      <c r="E85" s="69" t="s">
        <v>18</v>
      </c>
      <c r="F85" s="33" t="s">
        <v>88</v>
      </c>
      <c r="G85" s="33">
        <v>96</v>
      </c>
      <c r="H85" s="70">
        <f>+D85/(G85/100)</f>
        <v>1354.1666666666667</v>
      </c>
      <c r="I85" s="82">
        <v>198</v>
      </c>
      <c r="J85" s="82">
        <f>+I85*1.08</f>
        <v>213.84</v>
      </c>
      <c r="K85" s="94">
        <f>((I85*10)-H85)/I85*10/100</f>
        <v>0.31607744107744101</v>
      </c>
    </row>
    <row r="86" spans="1:11" ht="14.1" customHeight="1" x14ac:dyDescent="0.15">
      <c r="A86" s="71"/>
      <c r="D86" s="31"/>
      <c r="E86" s="72"/>
      <c r="H86" s="66"/>
      <c r="I86" s="31"/>
      <c r="J86" s="31"/>
      <c r="K86" s="53"/>
    </row>
    <row r="87" spans="1:11" ht="14.1" customHeight="1" x14ac:dyDescent="0.15">
      <c r="A87" s="3" t="s">
        <v>89</v>
      </c>
      <c r="B87" s="44"/>
      <c r="C87" s="5"/>
      <c r="D87" s="73"/>
      <c r="F87" s="5"/>
      <c r="G87" s="66"/>
      <c r="H87" s="66"/>
      <c r="I87" s="66"/>
      <c r="J87" s="93"/>
    </row>
    <row r="88" spans="1:11" ht="14.1" customHeight="1" x14ac:dyDescent="0.15">
      <c r="A88" s="67" t="s">
        <v>2</v>
      </c>
      <c r="B88" s="4" t="s">
        <v>3</v>
      </c>
      <c r="C88" s="5"/>
      <c r="D88" s="4" t="s">
        <v>4</v>
      </c>
      <c r="E88" s="4" t="s">
        <v>86</v>
      </c>
      <c r="F88" s="4" t="s">
        <v>5</v>
      </c>
      <c r="G88" s="4" t="s">
        <v>6</v>
      </c>
      <c r="H88" s="4" t="s">
        <v>7</v>
      </c>
      <c r="I88" s="45" t="s">
        <v>8</v>
      </c>
      <c r="J88" s="45" t="s">
        <v>9</v>
      </c>
      <c r="K88" s="4" t="s">
        <v>10</v>
      </c>
    </row>
    <row r="89" spans="1:11" ht="14.1" customHeight="1" x14ac:dyDescent="0.15">
      <c r="A89" s="68" t="s">
        <v>90</v>
      </c>
      <c r="B89" s="8" t="s">
        <v>18</v>
      </c>
      <c r="C89" s="1" t="s">
        <v>13</v>
      </c>
      <c r="D89" s="28">
        <v>2394</v>
      </c>
      <c r="E89" s="69" t="s">
        <v>18</v>
      </c>
      <c r="F89" s="33" t="s">
        <v>88</v>
      </c>
      <c r="G89" s="33">
        <v>96</v>
      </c>
      <c r="H89" s="70">
        <f t="shared" ref="H89:H106" si="14">+D89/(G89/100)</f>
        <v>2493.75</v>
      </c>
      <c r="I89" s="28">
        <v>359</v>
      </c>
      <c r="J89" s="82">
        <f t="shared" ref="J89:J106" si="15">+I89*1.08</f>
        <v>387.72</v>
      </c>
      <c r="K89" s="94">
        <f t="shared" ref="K89:K106" si="16">((I89*10)-H89)/I89*10/100</f>
        <v>0.30536211699164345</v>
      </c>
    </row>
    <row r="90" spans="1:11" ht="14.1" customHeight="1" x14ac:dyDescent="0.15">
      <c r="A90" s="76" t="s">
        <v>91</v>
      </c>
      <c r="B90" s="8" t="s">
        <v>92</v>
      </c>
      <c r="C90" s="1" t="s">
        <v>13</v>
      </c>
      <c r="D90" s="28">
        <v>4000</v>
      </c>
      <c r="E90" s="69" t="s">
        <v>92</v>
      </c>
      <c r="F90" s="33" t="s">
        <v>93</v>
      </c>
      <c r="G90" s="33">
        <v>95</v>
      </c>
      <c r="H90" s="82">
        <f t="shared" si="14"/>
        <v>4210.5263157894742</v>
      </c>
      <c r="I90" s="82">
        <v>598</v>
      </c>
      <c r="J90" s="82">
        <f t="shared" si="15"/>
        <v>645.84</v>
      </c>
      <c r="K90" s="94">
        <f t="shared" si="16"/>
        <v>0.29589860939975349</v>
      </c>
    </row>
    <row r="91" spans="1:11" ht="14.1" customHeight="1" x14ac:dyDescent="0.15">
      <c r="A91" s="76"/>
      <c r="B91" s="38"/>
      <c r="C91" s="1" t="s">
        <v>13</v>
      </c>
      <c r="D91" s="28">
        <v>4000</v>
      </c>
      <c r="E91" s="69"/>
      <c r="F91" s="33" t="s">
        <v>46</v>
      </c>
      <c r="G91" s="33">
        <v>95</v>
      </c>
      <c r="H91" s="82">
        <f t="shared" si="14"/>
        <v>4210.5263157894742</v>
      </c>
      <c r="I91" s="82">
        <v>698</v>
      </c>
      <c r="J91" s="82">
        <f t="shared" si="15"/>
        <v>753.84</v>
      </c>
      <c r="K91" s="94">
        <f t="shared" si="16"/>
        <v>0.39677273412758246</v>
      </c>
    </row>
    <row r="92" spans="1:11" ht="14.1" customHeight="1" x14ac:dyDescent="0.15">
      <c r="A92" s="76"/>
      <c r="B92" s="38"/>
      <c r="C92" s="1" t="s">
        <v>13</v>
      </c>
      <c r="D92" s="28">
        <v>4000</v>
      </c>
      <c r="E92" s="69"/>
      <c r="F92" s="33" t="s">
        <v>26</v>
      </c>
      <c r="G92" s="33">
        <v>95</v>
      </c>
      <c r="H92" s="82">
        <f t="shared" si="14"/>
        <v>4210.5263157894742</v>
      </c>
      <c r="I92" s="82">
        <v>680</v>
      </c>
      <c r="J92" s="82">
        <f t="shared" si="15"/>
        <v>734.40000000000009</v>
      </c>
      <c r="K92" s="94">
        <f t="shared" si="16"/>
        <v>0.38080495356037142</v>
      </c>
    </row>
    <row r="93" spans="1:11" ht="14.1" customHeight="1" x14ac:dyDescent="0.15">
      <c r="A93" s="81" t="s">
        <v>94</v>
      </c>
      <c r="B93" s="27" t="s">
        <v>95</v>
      </c>
      <c r="C93" s="1" t="s">
        <v>13</v>
      </c>
      <c r="D93" s="28">
        <v>4292</v>
      </c>
      <c r="E93" s="69" t="s">
        <v>96</v>
      </c>
      <c r="F93" s="33" t="s">
        <v>47</v>
      </c>
      <c r="G93" s="33">
        <v>95</v>
      </c>
      <c r="H93" s="82">
        <f t="shared" si="14"/>
        <v>4517.8947368421059</v>
      </c>
      <c r="I93" s="28">
        <v>698</v>
      </c>
      <c r="J93" s="82">
        <f t="shared" si="15"/>
        <v>753.84</v>
      </c>
      <c r="K93" s="94">
        <f t="shared" si="16"/>
        <v>0.35273714371889603</v>
      </c>
    </row>
    <row r="94" spans="1:11" ht="14.1" customHeight="1" x14ac:dyDescent="0.15">
      <c r="A94" s="83" t="s">
        <v>97</v>
      </c>
      <c r="B94" s="84" t="s">
        <v>98</v>
      </c>
      <c r="C94" s="1" t="s">
        <v>13</v>
      </c>
      <c r="D94" s="28">
        <v>5055</v>
      </c>
      <c r="E94" s="69" t="s">
        <v>99</v>
      </c>
      <c r="F94" s="33" t="s">
        <v>47</v>
      </c>
      <c r="G94" s="33">
        <v>93</v>
      </c>
      <c r="H94" s="82">
        <f t="shared" si="14"/>
        <v>5435.4838709677415</v>
      </c>
      <c r="I94" s="82">
        <v>790</v>
      </c>
      <c r="J94" s="82">
        <f t="shared" si="15"/>
        <v>853.2</v>
      </c>
      <c r="K94" s="94">
        <f t="shared" si="16"/>
        <v>0.31196406696610862</v>
      </c>
    </row>
    <row r="95" spans="1:11" ht="14.1" customHeight="1" x14ac:dyDescent="0.15">
      <c r="A95" s="87"/>
      <c r="B95" s="84"/>
      <c r="C95" s="1" t="s">
        <v>13</v>
      </c>
      <c r="D95" s="28">
        <v>5055</v>
      </c>
      <c r="E95" s="69" t="s">
        <v>100</v>
      </c>
      <c r="F95" s="33" t="s">
        <v>26</v>
      </c>
      <c r="G95" s="33">
        <v>93</v>
      </c>
      <c r="H95" s="82">
        <f t="shared" si="14"/>
        <v>5435.4838709677415</v>
      </c>
      <c r="I95" s="82">
        <v>790</v>
      </c>
      <c r="J95" s="82">
        <f t="shared" si="15"/>
        <v>853.2</v>
      </c>
      <c r="K95" s="94">
        <f t="shared" si="16"/>
        <v>0.31196406696610862</v>
      </c>
    </row>
    <row r="96" spans="1:11" ht="14.1" customHeight="1" x14ac:dyDescent="0.15">
      <c r="A96" s="87"/>
      <c r="B96" s="84"/>
      <c r="C96" s="1" t="s">
        <v>13</v>
      </c>
      <c r="D96" s="28">
        <v>5055</v>
      </c>
      <c r="E96" s="69" t="s">
        <v>101</v>
      </c>
      <c r="F96" s="33" t="s">
        <v>26</v>
      </c>
      <c r="G96" s="33">
        <v>93</v>
      </c>
      <c r="H96" s="82">
        <f t="shared" si="14"/>
        <v>5435.4838709677415</v>
      </c>
      <c r="I96" s="82">
        <v>790</v>
      </c>
      <c r="J96" s="82">
        <f t="shared" si="15"/>
        <v>853.2</v>
      </c>
      <c r="K96" s="94">
        <f t="shared" si="16"/>
        <v>0.31196406696610862</v>
      </c>
    </row>
    <row r="97" spans="1:11" ht="14.1" customHeight="1" x14ac:dyDescent="0.15">
      <c r="A97" s="87"/>
      <c r="B97" s="84"/>
      <c r="C97" s="1" t="s">
        <v>13</v>
      </c>
      <c r="D97" s="28">
        <v>5055</v>
      </c>
      <c r="E97" s="69" t="s">
        <v>102</v>
      </c>
      <c r="F97" s="33" t="s">
        <v>26</v>
      </c>
      <c r="G97" s="33">
        <v>93</v>
      </c>
      <c r="H97" s="82">
        <f t="shared" si="14"/>
        <v>5435.4838709677415</v>
      </c>
      <c r="I97" s="82">
        <v>790</v>
      </c>
      <c r="J97" s="82">
        <f t="shared" si="15"/>
        <v>853.2</v>
      </c>
      <c r="K97" s="94">
        <f t="shared" si="16"/>
        <v>0.31196406696610862</v>
      </c>
    </row>
    <row r="98" spans="1:11" ht="14.1" customHeight="1" x14ac:dyDescent="0.15">
      <c r="A98" s="88"/>
      <c r="B98" s="89"/>
      <c r="C98" s="1" t="s">
        <v>13</v>
      </c>
      <c r="D98" s="28">
        <v>5055</v>
      </c>
      <c r="E98" s="69" t="s">
        <v>103</v>
      </c>
      <c r="F98" s="33" t="s">
        <v>26</v>
      </c>
      <c r="G98" s="33">
        <v>80</v>
      </c>
      <c r="H98" s="82">
        <f t="shared" si="14"/>
        <v>6318.75</v>
      </c>
      <c r="I98" s="82">
        <v>890</v>
      </c>
      <c r="J98" s="82">
        <f t="shared" si="15"/>
        <v>961.2</v>
      </c>
      <c r="K98" s="94">
        <f t="shared" si="16"/>
        <v>0.29002808988764045</v>
      </c>
    </row>
    <row r="99" spans="1:11" ht="14.1" customHeight="1" x14ac:dyDescent="0.15">
      <c r="A99" s="87" t="s">
        <v>104</v>
      </c>
      <c r="B99" s="100" t="s">
        <v>105</v>
      </c>
      <c r="C99" s="1" t="s">
        <v>13</v>
      </c>
      <c r="D99" s="28">
        <v>2957</v>
      </c>
      <c r="E99" s="69" t="s">
        <v>106</v>
      </c>
      <c r="F99" s="33" t="s">
        <v>14</v>
      </c>
      <c r="G99" s="33">
        <v>93</v>
      </c>
      <c r="H99" s="82">
        <f t="shared" si="14"/>
        <v>3179.5698924731182</v>
      </c>
      <c r="I99" s="28">
        <v>498</v>
      </c>
      <c r="J99" s="82">
        <f t="shared" si="15"/>
        <v>537.84</v>
      </c>
      <c r="K99" s="94">
        <f t="shared" si="16"/>
        <v>0.36153215010579953</v>
      </c>
    </row>
    <row r="100" spans="1:11" ht="14.1" customHeight="1" x14ac:dyDescent="0.15">
      <c r="A100" s="87"/>
      <c r="B100" s="84"/>
      <c r="C100" s="1" t="s">
        <v>13</v>
      </c>
      <c r="D100" s="28">
        <v>2957</v>
      </c>
      <c r="E100" s="69"/>
      <c r="F100" s="33" t="s">
        <v>26</v>
      </c>
      <c r="G100" s="33">
        <v>93</v>
      </c>
      <c r="H100" s="82">
        <f t="shared" si="14"/>
        <v>3179.5698924731182</v>
      </c>
      <c r="I100" s="28">
        <v>498</v>
      </c>
      <c r="J100" s="82">
        <f t="shared" si="15"/>
        <v>537.84</v>
      </c>
      <c r="K100" s="94">
        <f t="shared" si="16"/>
        <v>0.36153215010579953</v>
      </c>
    </row>
    <row r="101" spans="1:11" ht="14.1" customHeight="1" x14ac:dyDescent="0.15">
      <c r="A101" s="87"/>
      <c r="B101" s="84"/>
      <c r="C101" s="1" t="s">
        <v>13</v>
      </c>
      <c r="D101" s="28">
        <v>2957</v>
      </c>
      <c r="E101" s="69" t="s">
        <v>107</v>
      </c>
      <c r="F101" s="33" t="s">
        <v>47</v>
      </c>
      <c r="G101" s="33">
        <v>93</v>
      </c>
      <c r="H101" s="82">
        <f t="shared" si="14"/>
        <v>3179.5698924731182</v>
      </c>
      <c r="I101" s="28">
        <v>498</v>
      </c>
      <c r="J101" s="82">
        <f t="shared" si="15"/>
        <v>537.84</v>
      </c>
      <c r="K101" s="94">
        <f t="shared" si="16"/>
        <v>0.36153215010579953</v>
      </c>
    </row>
    <row r="102" spans="1:11" ht="14.1" customHeight="1" x14ac:dyDescent="0.15">
      <c r="A102" s="87"/>
      <c r="B102" s="84"/>
      <c r="C102" s="1" t="s">
        <v>13</v>
      </c>
      <c r="D102" s="28">
        <v>2957</v>
      </c>
      <c r="E102" s="69" t="s">
        <v>108</v>
      </c>
      <c r="F102" s="33" t="s">
        <v>14</v>
      </c>
      <c r="G102" s="33">
        <v>93</v>
      </c>
      <c r="H102" s="82">
        <f t="shared" si="14"/>
        <v>3179.5698924731182</v>
      </c>
      <c r="I102" s="28">
        <v>498</v>
      </c>
      <c r="J102" s="82">
        <f t="shared" si="15"/>
        <v>537.84</v>
      </c>
      <c r="K102" s="94">
        <f t="shared" si="16"/>
        <v>0.36153215010579953</v>
      </c>
    </row>
    <row r="103" spans="1:11" ht="14.1" customHeight="1" x14ac:dyDescent="0.15">
      <c r="A103" s="87"/>
      <c r="B103" s="84"/>
      <c r="C103" s="1" t="s">
        <v>13</v>
      </c>
      <c r="D103" s="28">
        <v>2957</v>
      </c>
      <c r="E103" s="69" t="s">
        <v>25</v>
      </c>
      <c r="F103" s="33" t="s">
        <v>26</v>
      </c>
      <c r="G103" s="33">
        <v>93</v>
      </c>
      <c r="H103" s="82">
        <f t="shared" si="14"/>
        <v>3179.5698924731182</v>
      </c>
      <c r="I103" s="28">
        <v>498</v>
      </c>
      <c r="J103" s="82">
        <f t="shared" si="15"/>
        <v>537.84</v>
      </c>
      <c r="K103" s="94">
        <f t="shared" si="16"/>
        <v>0.36153215010579953</v>
      </c>
    </row>
    <row r="104" spans="1:11" ht="14.1" customHeight="1" x14ac:dyDescent="0.15">
      <c r="A104" s="87"/>
      <c r="B104" s="89"/>
      <c r="C104" s="1" t="s">
        <v>13</v>
      </c>
      <c r="D104" s="28">
        <v>2957</v>
      </c>
      <c r="E104" s="69" t="s">
        <v>109</v>
      </c>
      <c r="F104" s="33" t="s">
        <v>47</v>
      </c>
      <c r="G104" s="33">
        <v>93</v>
      </c>
      <c r="H104" s="82">
        <f t="shared" si="14"/>
        <v>3179.5698924731182</v>
      </c>
      <c r="I104" s="28">
        <v>498</v>
      </c>
      <c r="J104" s="82">
        <f t="shared" si="15"/>
        <v>537.84</v>
      </c>
      <c r="K104" s="94">
        <f t="shared" si="16"/>
        <v>0.36153215010579953</v>
      </c>
    </row>
    <row r="105" spans="1:11" ht="14.1" customHeight="1" x14ac:dyDescent="0.15">
      <c r="A105" s="83" t="s">
        <v>110</v>
      </c>
      <c r="B105" s="100" t="s">
        <v>111</v>
      </c>
      <c r="C105" s="1" t="s">
        <v>13</v>
      </c>
      <c r="D105" s="28">
        <v>1550</v>
      </c>
      <c r="E105" s="69" t="s">
        <v>112</v>
      </c>
      <c r="F105" s="33" t="s">
        <v>113</v>
      </c>
      <c r="G105" s="33">
        <v>97</v>
      </c>
      <c r="H105" s="82">
        <f t="shared" si="14"/>
        <v>1597.9381443298969</v>
      </c>
      <c r="I105" s="70">
        <v>259</v>
      </c>
      <c r="J105" s="82">
        <f t="shared" si="15"/>
        <v>279.72000000000003</v>
      </c>
      <c r="K105" s="94">
        <f t="shared" si="16"/>
        <v>0.38303546550969231</v>
      </c>
    </row>
    <row r="106" spans="1:11" ht="14.1" customHeight="1" x14ac:dyDescent="0.15">
      <c r="A106" s="88"/>
      <c r="B106" s="89"/>
      <c r="C106" s="1" t="s">
        <v>13</v>
      </c>
      <c r="D106" s="28">
        <v>1550</v>
      </c>
      <c r="E106" s="69" t="s">
        <v>114</v>
      </c>
      <c r="F106" s="33" t="s">
        <v>113</v>
      </c>
      <c r="G106" s="33">
        <v>97</v>
      </c>
      <c r="H106" s="82">
        <f t="shared" si="14"/>
        <v>1597.9381443298969</v>
      </c>
      <c r="I106" s="70">
        <v>259</v>
      </c>
      <c r="J106" s="82">
        <f t="shared" si="15"/>
        <v>279.72000000000003</v>
      </c>
      <c r="K106" s="94">
        <f t="shared" si="16"/>
        <v>0.38303546550969231</v>
      </c>
    </row>
    <row r="107" spans="1:11" ht="14.1" customHeight="1" x14ac:dyDescent="0.15"/>
    <row r="108" spans="1:11" ht="14.1" customHeight="1" x14ac:dyDescent="0.15">
      <c r="A108" s="3" t="s">
        <v>343</v>
      </c>
      <c r="D108" s="101" t="s">
        <v>342</v>
      </c>
      <c r="I108" s="185"/>
      <c r="J108" s="275"/>
      <c r="K108" s="276"/>
    </row>
    <row r="109" spans="1:11" ht="14.1" customHeight="1" x14ac:dyDescent="0.15">
      <c r="A109" s="4" t="s">
        <v>2</v>
      </c>
      <c r="B109" s="4" t="s">
        <v>3</v>
      </c>
      <c r="C109" s="5"/>
      <c r="D109" s="4" t="s">
        <v>4</v>
      </c>
      <c r="E109" s="4" t="s">
        <v>5</v>
      </c>
      <c r="F109" s="4" t="s">
        <v>6</v>
      </c>
      <c r="G109" s="4" t="s">
        <v>7</v>
      </c>
      <c r="H109" s="45" t="s">
        <v>8</v>
      </c>
      <c r="I109" s="45" t="s">
        <v>9</v>
      </c>
      <c r="J109" s="4" t="s">
        <v>10</v>
      </c>
    </row>
    <row r="110" spans="1:11" ht="14.1" customHeight="1" x14ac:dyDescent="0.15">
      <c r="A110" s="41">
        <v>212151</v>
      </c>
      <c r="B110" s="35" t="s">
        <v>115</v>
      </c>
      <c r="C110" s="24" t="s">
        <v>13</v>
      </c>
      <c r="D110" s="272">
        <v>770</v>
      </c>
      <c r="E110" s="201" t="s">
        <v>28</v>
      </c>
      <c r="F110" s="9">
        <v>100</v>
      </c>
      <c r="G110" s="10">
        <f t="shared" ref="G110:G135" si="17">D110/(F110/100)</f>
        <v>770</v>
      </c>
      <c r="H110" s="10">
        <v>99</v>
      </c>
      <c r="I110" s="10">
        <f t="shared" ref="I110:I135" si="18">+H110*1.08</f>
        <v>106.92</v>
      </c>
      <c r="J110" s="46">
        <f t="shared" ref="J110:J135" si="19">((H110*10)-G110)/H110*10/100</f>
        <v>0.22222222222222221</v>
      </c>
    </row>
    <row r="111" spans="1:11" ht="14.1" customHeight="1" x14ac:dyDescent="0.15">
      <c r="A111" s="23"/>
      <c r="B111" s="36"/>
      <c r="C111" s="24" t="s">
        <v>13</v>
      </c>
      <c r="D111" s="274">
        <v>770</v>
      </c>
      <c r="E111" s="204" t="s">
        <v>14</v>
      </c>
      <c r="F111" s="21">
        <v>95</v>
      </c>
      <c r="G111" s="22">
        <f t="shared" si="17"/>
        <v>810.52631578947376</v>
      </c>
      <c r="H111" s="251">
        <v>119</v>
      </c>
      <c r="I111" s="22">
        <f t="shared" si="18"/>
        <v>128.52000000000001</v>
      </c>
      <c r="J111" s="49">
        <f t="shared" si="19"/>
        <v>0.31888544891640863</v>
      </c>
    </row>
    <row r="112" spans="1:11" ht="14.1" customHeight="1" x14ac:dyDescent="0.15">
      <c r="A112" s="23"/>
      <c r="B112" s="36"/>
      <c r="C112" s="24" t="s">
        <v>13</v>
      </c>
      <c r="D112" s="274">
        <v>770</v>
      </c>
      <c r="E112" s="204" t="s">
        <v>348</v>
      </c>
      <c r="F112" s="21">
        <v>95</v>
      </c>
      <c r="G112" s="22">
        <f t="shared" si="17"/>
        <v>810.52631578947376</v>
      </c>
      <c r="H112" s="251">
        <v>129</v>
      </c>
      <c r="I112" s="22">
        <f t="shared" si="18"/>
        <v>139.32000000000002</v>
      </c>
      <c r="J112" s="49">
        <f t="shared" si="19"/>
        <v>0.37168502651978774</v>
      </c>
    </row>
    <row r="113" spans="1:11" ht="14.1" customHeight="1" x14ac:dyDescent="0.15">
      <c r="A113" s="23"/>
      <c r="B113" s="36"/>
      <c r="C113" s="24" t="s">
        <v>13</v>
      </c>
      <c r="D113" s="274">
        <v>770</v>
      </c>
      <c r="E113" s="204" t="s">
        <v>344</v>
      </c>
      <c r="F113" s="21">
        <v>90</v>
      </c>
      <c r="G113" s="22">
        <f t="shared" si="17"/>
        <v>855.55555555555554</v>
      </c>
      <c r="H113" s="251">
        <v>139</v>
      </c>
      <c r="I113" s="22">
        <f t="shared" si="18"/>
        <v>150.12</v>
      </c>
      <c r="J113" s="49">
        <f t="shared" si="19"/>
        <v>0.38449240607513985</v>
      </c>
    </row>
    <row r="114" spans="1:11" ht="14.1" customHeight="1" x14ac:dyDescent="0.15">
      <c r="A114" s="23"/>
      <c r="B114" s="36"/>
      <c r="C114" s="24" t="s">
        <v>13</v>
      </c>
      <c r="D114" s="274">
        <v>770</v>
      </c>
      <c r="E114" s="204" t="s">
        <v>116</v>
      </c>
      <c r="F114" s="21">
        <v>90</v>
      </c>
      <c r="G114" s="22">
        <f t="shared" si="17"/>
        <v>855.55555555555554</v>
      </c>
      <c r="H114" s="251">
        <v>139</v>
      </c>
      <c r="I114" s="22">
        <f t="shared" si="18"/>
        <v>150.12</v>
      </c>
      <c r="J114" s="49">
        <f t="shared" si="19"/>
        <v>0.38449240607513985</v>
      </c>
    </row>
    <row r="115" spans="1:11" ht="14.1" customHeight="1" x14ac:dyDescent="0.15">
      <c r="A115" s="23"/>
      <c r="B115" s="36"/>
      <c r="C115" s="24" t="s">
        <v>13</v>
      </c>
      <c r="D115" s="274">
        <v>770</v>
      </c>
      <c r="E115" s="204" t="s">
        <v>367</v>
      </c>
      <c r="F115" s="21">
        <v>95</v>
      </c>
      <c r="G115" s="22">
        <f t="shared" si="17"/>
        <v>810.52631578947376</v>
      </c>
      <c r="H115" s="251">
        <v>169</v>
      </c>
      <c r="I115" s="22">
        <f t="shared" si="18"/>
        <v>182.52</v>
      </c>
      <c r="J115" s="49">
        <f t="shared" si="19"/>
        <v>0.52039862971037054</v>
      </c>
    </row>
    <row r="116" spans="1:11" ht="14.1" customHeight="1" x14ac:dyDescent="0.15">
      <c r="A116" s="104"/>
      <c r="B116" s="37"/>
      <c r="C116" s="24" t="s">
        <v>13</v>
      </c>
      <c r="D116" s="274">
        <v>770</v>
      </c>
      <c r="E116" s="203" t="s">
        <v>368</v>
      </c>
      <c r="F116" s="17">
        <v>95</v>
      </c>
      <c r="G116" s="22">
        <f t="shared" si="17"/>
        <v>810.52631578947376</v>
      </c>
      <c r="H116" s="251">
        <v>149</v>
      </c>
      <c r="I116" s="22">
        <f t="shared" si="18"/>
        <v>160.92000000000002</v>
      </c>
      <c r="J116" s="49">
        <f t="shared" si="19"/>
        <v>0.45602260685270218</v>
      </c>
    </row>
    <row r="117" spans="1:11" ht="14.1" customHeight="1" x14ac:dyDescent="0.15">
      <c r="A117" s="246">
        <v>212168</v>
      </c>
      <c r="B117" s="224" t="s">
        <v>118</v>
      </c>
      <c r="C117" s="225" t="s">
        <v>13</v>
      </c>
      <c r="D117" s="226">
        <v>750</v>
      </c>
      <c r="E117" s="227" t="s">
        <v>28</v>
      </c>
      <c r="F117" s="228">
        <v>100</v>
      </c>
      <c r="G117" s="226">
        <f t="shared" si="17"/>
        <v>750</v>
      </c>
      <c r="H117" s="226">
        <v>129</v>
      </c>
      <c r="I117" s="226">
        <f t="shared" si="18"/>
        <v>139.32000000000002</v>
      </c>
      <c r="J117" s="229">
        <f t="shared" si="19"/>
        <v>0.41860465116279072</v>
      </c>
      <c r="K117" s="125" t="s">
        <v>390</v>
      </c>
    </row>
    <row r="118" spans="1:11" ht="14.1" customHeight="1" x14ac:dyDescent="0.15">
      <c r="A118" s="237" t="s">
        <v>388</v>
      </c>
      <c r="B118" s="238"/>
      <c r="C118" s="225" t="s">
        <v>13</v>
      </c>
      <c r="D118" s="239">
        <v>750</v>
      </c>
      <c r="E118" s="240" t="s">
        <v>14</v>
      </c>
      <c r="F118" s="241">
        <v>95</v>
      </c>
      <c r="G118" s="239">
        <f t="shared" si="17"/>
        <v>789.47368421052636</v>
      </c>
      <c r="H118" s="239">
        <v>139</v>
      </c>
      <c r="I118" s="239">
        <f t="shared" si="18"/>
        <v>150.12</v>
      </c>
      <c r="J118" s="242">
        <f t="shared" si="19"/>
        <v>0.43203332071185152</v>
      </c>
      <c r="K118" s="125" t="s">
        <v>390</v>
      </c>
    </row>
    <row r="119" spans="1:11" ht="14.1" customHeight="1" x14ac:dyDescent="0.15">
      <c r="A119" s="237"/>
      <c r="B119" s="238"/>
      <c r="C119" s="225" t="s">
        <v>13</v>
      </c>
      <c r="D119" s="239">
        <v>750</v>
      </c>
      <c r="E119" s="240" t="s">
        <v>119</v>
      </c>
      <c r="F119" s="241">
        <v>95</v>
      </c>
      <c r="G119" s="239">
        <f t="shared" si="17"/>
        <v>789.47368421052636</v>
      </c>
      <c r="H119" s="239">
        <v>139</v>
      </c>
      <c r="I119" s="239">
        <f t="shared" si="18"/>
        <v>150.12</v>
      </c>
      <c r="J119" s="242">
        <f t="shared" si="19"/>
        <v>0.43203332071185152</v>
      </c>
      <c r="K119" s="125" t="s">
        <v>390</v>
      </c>
    </row>
    <row r="120" spans="1:11" ht="14.1" customHeight="1" x14ac:dyDescent="0.15">
      <c r="A120" s="237"/>
      <c r="B120" s="238"/>
      <c r="C120" s="225" t="s">
        <v>13</v>
      </c>
      <c r="D120" s="239">
        <v>750</v>
      </c>
      <c r="E120" s="240" t="s">
        <v>120</v>
      </c>
      <c r="F120" s="241">
        <v>95</v>
      </c>
      <c r="G120" s="239">
        <f t="shared" si="17"/>
        <v>789.47368421052636</v>
      </c>
      <c r="H120" s="239">
        <v>149</v>
      </c>
      <c r="I120" s="239">
        <f t="shared" si="18"/>
        <v>160.92000000000002</v>
      </c>
      <c r="J120" s="242">
        <f t="shared" si="19"/>
        <v>0.47015188979159306</v>
      </c>
      <c r="K120" s="125" t="s">
        <v>390</v>
      </c>
    </row>
    <row r="121" spans="1:11" ht="14.1" customHeight="1" x14ac:dyDescent="0.15">
      <c r="A121" s="41">
        <v>212175</v>
      </c>
      <c r="B121" s="35" t="s">
        <v>121</v>
      </c>
      <c r="C121" s="24" t="s">
        <v>13</v>
      </c>
      <c r="D121" s="250">
        <v>1000</v>
      </c>
      <c r="E121" s="201" t="s">
        <v>28</v>
      </c>
      <c r="F121" s="9">
        <v>100</v>
      </c>
      <c r="G121" s="10">
        <f t="shared" si="17"/>
        <v>1000</v>
      </c>
      <c r="H121" s="10">
        <v>139</v>
      </c>
      <c r="I121" s="10">
        <f t="shared" si="18"/>
        <v>150.12</v>
      </c>
      <c r="J121" s="46">
        <f t="shared" si="19"/>
        <v>0.2805755395683453</v>
      </c>
    </row>
    <row r="122" spans="1:11" ht="14.1" customHeight="1" x14ac:dyDescent="0.15">
      <c r="A122" s="23"/>
      <c r="B122" s="36"/>
      <c r="C122" s="24" t="s">
        <v>13</v>
      </c>
      <c r="D122" s="251">
        <v>1000</v>
      </c>
      <c r="E122" s="205" t="s">
        <v>403</v>
      </c>
      <c r="F122" s="21">
        <v>95</v>
      </c>
      <c r="G122" s="22">
        <f t="shared" si="17"/>
        <v>1052.6315789473686</v>
      </c>
      <c r="H122" s="251">
        <v>169</v>
      </c>
      <c r="I122" s="22">
        <f t="shared" si="18"/>
        <v>182.52</v>
      </c>
      <c r="J122" s="49">
        <f t="shared" si="19"/>
        <v>0.37714107754593579</v>
      </c>
    </row>
    <row r="123" spans="1:11" ht="14.1" customHeight="1" x14ac:dyDescent="0.15">
      <c r="A123" s="104"/>
      <c r="B123" s="37"/>
      <c r="C123" s="24" t="s">
        <v>13</v>
      </c>
      <c r="D123" s="252">
        <v>1000</v>
      </c>
      <c r="E123" s="203" t="s">
        <v>117</v>
      </c>
      <c r="F123" s="17">
        <v>90</v>
      </c>
      <c r="G123" s="18">
        <f t="shared" si="17"/>
        <v>1111.1111111111111</v>
      </c>
      <c r="H123" s="252">
        <v>179</v>
      </c>
      <c r="I123" s="18">
        <f t="shared" si="18"/>
        <v>193.32000000000002</v>
      </c>
      <c r="J123" s="48">
        <f t="shared" si="19"/>
        <v>0.37926753569211669</v>
      </c>
    </row>
    <row r="124" spans="1:11" ht="14.1" customHeight="1" x14ac:dyDescent="0.15">
      <c r="A124" s="41">
        <v>212182</v>
      </c>
      <c r="B124" s="35" t="s">
        <v>122</v>
      </c>
      <c r="C124" s="24" t="s">
        <v>13</v>
      </c>
      <c r="D124" s="250">
        <v>920</v>
      </c>
      <c r="E124" s="201" t="s">
        <v>28</v>
      </c>
      <c r="F124" s="9">
        <v>100</v>
      </c>
      <c r="G124" s="10">
        <f t="shared" si="17"/>
        <v>920</v>
      </c>
      <c r="H124" s="250">
        <v>159</v>
      </c>
      <c r="I124" s="10">
        <f t="shared" si="18"/>
        <v>171.72</v>
      </c>
      <c r="J124" s="46">
        <f t="shared" si="19"/>
        <v>0.42138364779874216</v>
      </c>
    </row>
    <row r="125" spans="1:11" ht="14.1" customHeight="1" x14ac:dyDescent="0.15">
      <c r="A125" s="23"/>
      <c r="B125" s="37"/>
      <c r="C125" s="24" t="s">
        <v>13</v>
      </c>
      <c r="D125" s="252">
        <v>920</v>
      </c>
      <c r="E125" s="203" t="s">
        <v>14</v>
      </c>
      <c r="F125" s="17">
        <v>95</v>
      </c>
      <c r="G125" s="18">
        <f t="shared" si="17"/>
        <v>968.42105263157896</v>
      </c>
      <c r="H125" s="252">
        <v>169</v>
      </c>
      <c r="I125" s="18">
        <f t="shared" si="18"/>
        <v>182.52</v>
      </c>
      <c r="J125" s="48">
        <f t="shared" si="19"/>
        <v>0.42696979134226098</v>
      </c>
    </row>
    <row r="126" spans="1:11" ht="14.1" customHeight="1" x14ac:dyDescent="0.15">
      <c r="A126" s="41">
        <v>212212</v>
      </c>
      <c r="B126" s="35" t="s">
        <v>123</v>
      </c>
      <c r="C126" s="24" t="s">
        <v>13</v>
      </c>
      <c r="D126" s="272">
        <v>650</v>
      </c>
      <c r="E126" s="201" t="s">
        <v>28</v>
      </c>
      <c r="F126" s="9">
        <v>100</v>
      </c>
      <c r="G126" s="10">
        <f t="shared" si="17"/>
        <v>650</v>
      </c>
      <c r="H126" s="250">
        <v>89</v>
      </c>
      <c r="I126" s="10">
        <f t="shared" si="18"/>
        <v>96.12</v>
      </c>
      <c r="J126" s="46">
        <f t="shared" si="19"/>
        <v>0.2696629213483146</v>
      </c>
    </row>
    <row r="127" spans="1:11" ht="14.1" customHeight="1" x14ac:dyDescent="0.15">
      <c r="A127" s="23"/>
      <c r="B127" s="36"/>
      <c r="C127" s="24" t="s">
        <v>13</v>
      </c>
      <c r="D127" s="273">
        <v>650</v>
      </c>
      <c r="E127" s="205" t="s">
        <v>322</v>
      </c>
      <c r="F127" s="109">
        <v>95</v>
      </c>
      <c r="G127" s="22">
        <f t="shared" si="17"/>
        <v>684.21052631578948</v>
      </c>
      <c r="H127" s="255">
        <v>119</v>
      </c>
      <c r="I127" s="42">
        <f t="shared" si="18"/>
        <v>128.52000000000001</v>
      </c>
      <c r="J127" s="56">
        <f t="shared" si="19"/>
        <v>0.42503317116320211</v>
      </c>
    </row>
    <row r="128" spans="1:11" ht="14.1" customHeight="1" x14ac:dyDescent="0.15">
      <c r="A128" s="23"/>
      <c r="B128" s="36"/>
      <c r="C128" s="24" t="s">
        <v>13</v>
      </c>
      <c r="D128" s="273">
        <v>650</v>
      </c>
      <c r="E128" s="205" t="s">
        <v>347</v>
      </c>
      <c r="F128" s="109">
        <v>95</v>
      </c>
      <c r="G128" s="22">
        <f t="shared" ref="G128" si="20">D128/(F128/100)</f>
        <v>684.21052631578948</v>
      </c>
      <c r="H128" s="255">
        <v>109</v>
      </c>
      <c r="I128" s="42">
        <f t="shared" ref="I128" si="21">+H128*1.08</f>
        <v>117.72000000000001</v>
      </c>
      <c r="J128" s="56">
        <f t="shared" ref="J128" si="22">((H128*10)-G128)/H128*10/100</f>
        <v>0.37228392081120232</v>
      </c>
    </row>
    <row r="129" spans="1:11" ht="14.1" customHeight="1" x14ac:dyDescent="0.15">
      <c r="A129" s="23"/>
      <c r="B129" s="36"/>
      <c r="C129" s="24" t="s">
        <v>13</v>
      </c>
      <c r="D129" s="273">
        <v>650</v>
      </c>
      <c r="E129" s="205" t="s">
        <v>404</v>
      </c>
      <c r="F129" s="109">
        <v>95</v>
      </c>
      <c r="G129" s="22">
        <f t="shared" si="17"/>
        <v>684.21052631578948</v>
      </c>
      <c r="H129" s="255">
        <v>129</v>
      </c>
      <c r="I129" s="42">
        <f t="shared" si="18"/>
        <v>139.32000000000002</v>
      </c>
      <c r="J129" s="56">
        <f t="shared" si="19"/>
        <v>0.4696042431660547</v>
      </c>
    </row>
    <row r="130" spans="1:11" ht="14.1" customHeight="1" x14ac:dyDescent="0.15">
      <c r="A130" s="23"/>
      <c r="B130" s="36"/>
      <c r="C130" s="24" t="s">
        <v>13</v>
      </c>
      <c r="D130" s="273">
        <v>308</v>
      </c>
      <c r="E130" s="205" t="s">
        <v>367</v>
      </c>
      <c r="F130" s="109">
        <v>95</v>
      </c>
      <c r="G130" s="22">
        <f t="shared" ref="G130" si="23">D130/(F130/100)</f>
        <v>324.21052631578948</v>
      </c>
      <c r="H130" s="255">
        <v>580</v>
      </c>
      <c r="I130" s="42">
        <f t="shared" ref="I130" si="24">+H130*1.08</f>
        <v>626.40000000000009</v>
      </c>
      <c r="J130" s="56">
        <f>(H130-D130)/H130</f>
        <v>0.4689655172413793</v>
      </c>
    </row>
    <row r="131" spans="1:11" ht="14.1" customHeight="1" x14ac:dyDescent="0.15">
      <c r="A131" s="23"/>
      <c r="B131" s="36"/>
      <c r="C131" s="24" t="s">
        <v>13</v>
      </c>
      <c r="D131" s="273">
        <v>650</v>
      </c>
      <c r="E131" s="205" t="s">
        <v>366</v>
      </c>
      <c r="F131" s="109">
        <v>90</v>
      </c>
      <c r="G131" s="22">
        <f t="shared" si="17"/>
        <v>722.22222222222217</v>
      </c>
      <c r="H131" s="42">
        <v>109</v>
      </c>
      <c r="I131" s="42">
        <f t="shared" si="18"/>
        <v>117.72000000000001</v>
      </c>
      <c r="J131" s="56">
        <f t="shared" si="19"/>
        <v>0.3374108053007136</v>
      </c>
    </row>
    <row r="132" spans="1:11" ht="14.1" customHeight="1" x14ac:dyDescent="0.15">
      <c r="A132" s="23"/>
      <c r="B132" s="36"/>
      <c r="C132" s="24" t="s">
        <v>13</v>
      </c>
      <c r="D132" s="273">
        <v>650</v>
      </c>
      <c r="E132" s="205" t="s">
        <v>124</v>
      </c>
      <c r="F132" s="109">
        <v>90</v>
      </c>
      <c r="G132" s="22">
        <f t="shared" si="17"/>
        <v>722.22222222222217</v>
      </c>
      <c r="H132" s="42">
        <v>99</v>
      </c>
      <c r="I132" s="42">
        <f t="shared" si="18"/>
        <v>106.92</v>
      </c>
      <c r="J132" s="56">
        <f t="shared" si="19"/>
        <v>0.27048260381593719</v>
      </c>
    </row>
    <row r="133" spans="1:11" ht="14.1" customHeight="1" x14ac:dyDescent="0.15">
      <c r="A133" s="23"/>
      <c r="B133" s="36"/>
      <c r="C133" s="24" t="s">
        <v>13</v>
      </c>
      <c r="D133" s="274">
        <v>650</v>
      </c>
      <c r="E133" s="204" t="s">
        <v>125</v>
      </c>
      <c r="F133" s="21">
        <v>90</v>
      </c>
      <c r="G133" s="22">
        <f t="shared" si="17"/>
        <v>722.22222222222217</v>
      </c>
      <c r="H133" s="22">
        <v>89</v>
      </c>
      <c r="I133" s="22">
        <f t="shared" si="18"/>
        <v>96.12</v>
      </c>
      <c r="J133" s="49">
        <f t="shared" si="19"/>
        <v>0.18851435705368297</v>
      </c>
    </row>
    <row r="134" spans="1:11" ht="14.1" customHeight="1" x14ac:dyDescent="0.15">
      <c r="A134" s="223">
        <v>2600000209137</v>
      </c>
      <c r="B134" s="224" t="s">
        <v>385</v>
      </c>
      <c r="C134" s="225" t="s">
        <v>13</v>
      </c>
      <c r="D134" s="226">
        <v>790</v>
      </c>
      <c r="E134" s="227" t="s">
        <v>28</v>
      </c>
      <c r="F134" s="228">
        <v>100</v>
      </c>
      <c r="G134" s="226">
        <f t="shared" si="17"/>
        <v>790</v>
      </c>
      <c r="H134" s="226">
        <v>159</v>
      </c>
      <c r="I134" s="226">
        <f t="shared" si="18"/>
        <v>171.72</v>
      </c>
      <c r="J134" s="229">
        <f t="shared" si="19"/>
        <v>0.50314465408805031</v>
      </c>
      <c r="K134" s="230" t="s">
        <v>386</v>
      </c>
    </row>
    <row r="135" spans="1:11" ht="14.1" customHeight="1" x14ac:dyDescent="0.15">
      <c r="A135" s="231" t="s">
        <v>346</v>
      </c>
      <c r="B135" s="232"/>
      <c r="C135" s="225" t="s">
        <v>13</v>
      </c>
      <c r="D135" s="233">
        <v>790</v>
      </c>
      <c r="E135" s="234" t="s">
        <v>126</v>
      </c>
      <c r="F135" s="235">
        <v>97</v>
      </c>
      <c r="G135" s="233">
        <f t="shared" si="17"/>
        <v>814.43298969072168</v>
      </c>
      <c r="H135" s="233">
        <v>169</v>
      </c>
      <c r="I135" s="233">
        <f t="shared" si="18"/>
        <v>182.52</v>
      </c>
      <c r="J135" s="236">
        <f t="shared" si="19"/>
        <v>0.51808698834868538</v>
      </c>
      <c r="K135" s="230" t="s">
        <v>386</v>
      </c>
    </row>
    <row r="136" spans="1:11" x14ac:dyDescent="0.15">
      <c r="A136" s="24"/>
      <c r="B136" s="52"/>
      <c r="C136" s="24"/>
      <c r="D136" s="153"/>
      <c r="E136" s="154"/>
      <c r="F136" s="24"/>
      <c r="G136" s="153"/>
      <c r="H136" s="153"/>
      <c r="I136" s="153"/>
      <c r="J136" s="173"/>
      <c r="K136" s="126"/>
    </row>
    <row r="137" spans="1:11" ht="13.65" customHeight="1" x14ac:dyDescent="0.15">
      <c r="A137" s="3" t="s">
        <v>127</v>
      </c>
      <c r="D137" s="101"/>
      <c r="I137" s="185"/>
      <c r="J137" s="275"/>
      <c r="K137" s="276"/>
    </row>
    <row r="138" spans="1:11" ht="13.65" customHeight="1" x14ac:dyDescent="0.15">
      <c r="A138" s="4" t="s">
        <v>128</v>
      </c>
      <c r="B138" s="4" t="s">
        <v>3</v>
      </c>
      <c r="C138" s="5"/>
      <c r="D138" s="4" t="s">
        <v>4</v>
      </c>
      <c r="E138" s="4" t="s">
        <v>239</v>
      </c>
      <c r="F138" s="4" t="s">
        <v>6</v>
      </c>
      <c r="G138" s="4" t="s">
        <v>7</v>
      </c>
      <c r="H138" s="45" t="s">
        <v>8</v>
      </c>
      <c r="I138" s="45" t="s">
        <v>9</v>
      </c>
      <c r="J138" s="4" t="s">
        <v>10</v>
      </c>
    </row>
    <row r="139" spans="1:11" ht="13.65" customHeight="1" x14ac:dyDescent="0.15">
      <c r="A139" s="112">
        <v>2500000002175</v>
      </c>
      <c r="B139" s="35" t="s">
        <v>129</v>
      </c>
      <c r="C139" s="1" t="s">
        <v>13</v>
      </c>
      <c r="D139" s="251">
        <v>890</v>
      </c>
      <c r="E139" s="206" t="s">
        <v>14</v>
      </c>
      <c r="F139" s="108">
        <v>95</v>
      </c>
      <c r="G139" s="75">
        <f t="shared" ref="G139:G187" si="25">D139/(F139/100)</f>
        <v>936.84210526315792</v>
      </c>
      <c r="H139" s="251">
        <v>129</v>
      </c>
      <c r="I139" s="75">
        <f t="shared" ref="I139:I187" si="26">+H139*1.08</f>
        <v>139.32000000000002</v>
      </c>
      <c r="J139" s="124">
        <f t="shared" ref="J139:J183" si="27">((H139*10)-G139)/H139*10/100</f>
        <v>0.273765809873521</v>
      </c>
    </row>
    <row r="140" spans="1:11" ht="13.65" customHeight="1" x14ac:dyDescent="0.15">
      <c r="A140" s="112"/>
      <c r="B140" s="36"/>
      <c r="C140" s="1" t="s">
        <v>13</v>
      </c>
      <c r="D140" s="251">
        <v>890</v>
      </c>
      <c r="E140" s="204" t="s">
        <v>348</v>
      </c>
      <c r="F140" s="21">
        <v>95</v>
      </c>
      <c r="G140" s="22">
        <f t="shared" si="25"/>
        <v>936.84210526315792</v>
      </c>
      <c r="H140" s="251">
        <v>139</v>
      </c>
      <c r="I140" s="75">
        <f t="shared" si="26"/>
        <v>150.12</v>
      </c>
      <c r="J140" s="96">
        <f t="shared" si="27"/>
        <v>0.32601287391139722</v>
      </c>
    </row>
    <row r="141" spans="1:11" ht="13.65" customHeight="1" x14ac:dyDescent="0.15">
      <c r="A141" s="23"/>
      <c r="B141" s="36"/>
      <c r="C141" s="1" t="s">
        <v>13</v>
      </c>
      <c r="D141" s="251">
        <v>890</v>
      </c>
      <c r="E141" s="204" t="s">
        <v>130</v>
      </c>
      <c r="F141" s="21">
        <v>95</v>
      </c>
      <c r="G141" s="22">
        <f t="shared" si="25"/>
        <v>936.84210526315792</v>
      </c>
      <c r="H141" s="251">
        <v>139</v>
      </c>
      <c r="I141" s="75">
        <f t="shared" si="26"/>
        <v>150.12</v>
      </c>
      <c r="J141" s="96">
        <f t="shared" si="27"/>
        <v>0.32601287391139722</v>
      </c>
    </row>
    <row r="142" spans="1:11" ht="13.65" customHeight="1" x14ac:dyDescent="0.15">
      <c r="A142" s="23"/>
      <c r="B142" s="36"/>
      <c r="C142" s="1" t="s">
        <v>13</v>
      </c>
      <c r="D142" s="251">
        <v>890</v>
      </c>
      <c r="E142" s="204" t="s">
        <v>131</v>
      </c>
      <c r="F142" s="21">
        <v>95</v>
      </c>
      <c r="G142" s="22">
        <f t="shared" si="25"/>
        <v>936.84210526315792</v>
      </c>
      <c r="H142" s="251">
        <v>149</v>
      </c>
      <c r="I142" s="75">
        <f t="shared" si="26"/>
        <v>160.92000000000002</v>
      </c>
      <c r="J142" s="96">
        <f t="shared" si="27"/>
        <v>0.3712469092193571</v>
      </c>
    </row>
    <row r="143" spans="1:11" ht="13.65" customHeight="1" x14ac:dyDescent="0.15">
      <c r="A143" s="23"/>
      <c r="B143" s="36"/>
      <c r="C143" s="1" t="s">
        <v>13</v>
      </c>
      <c r="D143" s="251">
        <v>890</v>
      </c>
      <c r="E143" s="204" t="s">
        <v>132</v>
      </c>
      <c r="F143" s="21">
        <v>95</v>
      </c>
      <c r="G143" s="22">
        <f t="shared" si="25"/>
        <v>936.84210526315792</v>
      </c>
      <c r="H143" s="251">
        <v>159</v>
      </c>
      <c r="I143" s="75">
        <f t="shared" si="26"/>
        <v>171.72</v>
      </c>
      <c r="J143" s="96">
        <f t="shared" si="27"/>
        <v>0.41079112876530949</v>
      </c>
    </row>
    <row r="144" spans="1:11" ht="13.65" customHeight="1" x14ac:dyDescent="0.15">
      <c r="A144" s="23"/>
      <c r="B144" s="36"/>
      <c r="C144" s="1" t="s">
        <v>13</v>
      </c>
      <c r="D144" s="251">
        <v>890</v>
      </c>
      <c r="E144" s="204" t="s">
        <v>27</v>
      </c>
      <c r="F144" s="21">
        <v>90</v>
      </c>
      <c r="G144" s="22">
        <f t="shared" si="25"/>
        <v>988.88888888888891</v>
      </c>
      <c r="H144" s="251">
        <v>169</v>
      </c>
      <c r="I144" s="75">
        <f t="shared" si="26"/>
        <v>182.52</v>
      </c>
      <c r="J144" s="96">
        <f t="shared" si="27"/>
        <v>0.41485864562787639</v>
      </c>
    </row>
    <row r="145" spans="1:11" ht="13.65" customHeight="1" x14ac:dyDescent="0.15">
      <c r="A145" s="23"/>
      <c r="B145" s="36"/>
      <c r="C145" s="1" t="s">
        <v>13</v>
      </c>
      <c r="D145" s="251">
        <v>890</v>
      </c>
      <c r="E145" s="204" t="s">
        <v>116</v>
      </c>
      <c r="F145" s="21">
        <v>90</v>
      </c>
      <c r="G145" s="22">
        <f t="shared" si="25"/>
        <v>988.88888888888891</v>
      </c>
      <c r="H145" s="251">
        <v>169</v>
      </c>
      <c r="I145" s="75">
        <f t="shared" si="26"/>
        <v>182.52</v>
      </c>
      <c r="J145" s="96">
        <f t="shared" si="27"/>
        <v>0.41485864562787639</v>
      </c>
    </row>
    <row r="146" spans="1:11" ht="13.65" customHeight="1" x14ac:dyDescent="0.15">
      <c r="A146" s="104"/>
      <c r="B146" s="37"/>
      <c r="C146" s="1" t="s">
        <v>13</v>
      </c>
      <c r="D146" s="252">
        <v>890</v>
      </c>
      <c r="E146" s="203" t="s">
        <v>117</v>
      </c>
      <c r="F146" s="17">
        <v>90</v>
      </c>
      <c r="G146" s="18">
        <f t="shared" si="25"/>
        <v>988.88888888888891</v>
      </c>
      <c r="H146" s="252">
        <v>169</v>
      </c>
      <c r="I146" s="114">
        <f t="shared" si="26"/>
        <v>182.52</v>
      </c>
      <c r="J146" s="99">
        <f t="shared" si="27"/>
        <v>0.41485864562787639</v>
      </c>
    </row>
    <row r="147" spans="1:11" ht="13.65" customHeight="1" x14ac:dyDescent="0.15">
      <c r="A147" s="132">
        <v>2500000005152</v>
      </c>
      <c r="B147" s="35" t="s">
        <v>355</v>
      </c>
      <c r="C147" s="24" t="s">
        <v>13</v>
      </c>
      <c r="D147" s="10">
        <v>720</v>
      </c>
      <c r="E147" s="201" t="s">
        <v>347</v>
      </c>
      <c r="F147" s="9">
        <v>95</v>
      </c>
      <c r="G147" s="10">
        <f t="shared" si="25"/>
        <v>757.89473684210532</v>
      </c>
      <c r="H147" s="10">
        <v>129</v>
      </c>
      <c r="I147" s="10">
        <f t="shared" si="26"/>
        <v>139.32000000000002</v>
      </c>
      <c r="J147" s="46">
        <f t="shared" si="27"/>
        <v>0.41248470012239902</v>
      </c>
    </row>
    <row r="148" spans="1:11" ht="13.65" customHeight="1" x14ac:dyDescent="0.15">
      <c r="A148" s="112"/>
      <c r="B148" s="36"/>
      <c r="C148" s="24" t="s">
        <v>13</v>
      </c>
      <c r="D148" s="42">
        <v>720</v>
      </c>
      <c r="E148" s="205" t="s">
        <v>348</v>
      </c>
      <c r="F148" s="109">
        <v>95</v>
      </c>
      <c r="G148" s="22">
        <f t="shared" si="25"/>
        <v>757.89473684210532</v>
      </c>
      <c r="H148" s="42">
        <v>139</v>
      </c>
      <c r="I148" s="42">
        <f t="shared" si="26"/>
        <v>150.12</v>
      </c>
      <c r="J148" s="56">
        <f t="shared" si="27"/>
        <v>0.45475198788337751</v>
      </c>
    </row>
    <row r="149" spans="1:11" ht="13.65" customHeight="1" x14ac:dyDescent="0.15">
      <c r="A149" s="39" t="s">
        <v>323</v>
      </c>
      <c r="B149" s="135" t="s">
        <v>339</v>
      </c>
      <c r="C149" s="1" t="s">
        <v>13</v>
      </c>
      <c r="D149" s="28">
        <v>770</v>
      </c>
      <c r="E149" s="57" t="s">
        <v>232</v>
      </c>
      <c r="F149" s="29">
        <v>95</v>
      </c>
      <c r="G149" s="28">
        <f t="shared" si="25"/>
        <v>810.52631578947376</v>
      </c>
      <c r="H149" s="165">
        <v>178</v>
      </c>
      <c r="I149" s="28">
        <f t="shared" si="26"/>
        <v>192.24</v>
      </c>
      <c r="J149" s="51">
        <f t="shared" si="27"/>
        <v>0.54464813719692484</v>
      </c>
      <c r="K149" s="125"/>
    </row>
    <row r="150" spans="1:11" ht="13.65" customHeight="1" x14ac:dyDescent="0.15">
      <c r="A150" s="256" t="s">
        <v>324</v>
      </c>
      <c r="B150" s="257" t="s">
        <v>340</v>
      </c>
      <c r="C150" s="225" t="s">
        <v>13</v>
      </c>
      <c r="D150" s="258">
        <v>1500</v>
      </c>
      <c r="E150" s="259" t="s">
        <v>232</v>
      </c>
      <c r="F150" s="260">
        <v>95</v>
      </c>
      <c r="G150" s="258">
        <f t="shared" si="25"/>
        <v>1578.9473684210527</v>
      </c>
      <c r="H150" s="261">
        <v>238</v>
      </c>
      <c r="I150" s="258">
        <f t="shared" si="26"/>
        <v>257.04000000000002</v>
      </c>
      <c r="J150" s="262">
        <f t="shared" si="27"/>
        <v>0.3365767359575409</v>
      </c>
      <c r="K150" s="125" t="s">
        <v>390</v>
      </c>
    </row>
    <row r="151" spans="1:11" ht="13.65" customHeight="1" x14ac:dyDescent="0.15">
      <c r="A151" s="39" t="s">
        <v>328</v>
      </c>
      <c r="B151" s="135" t="s">
        <v>329</v>
      </c>
      <c r="C151" s="1" t="s">
        <v>13</v>
      </c>
      <c r="D151" s="28">
        <v>1000</v>
      </c>
      <c r="E151" s="57" t="s">
        <v>232</v>
      </c>
      <c r="F151" s="29">
        <v>97</v>
      </c>
      <c r="G151" s="28">
        <f t="shared" si="25"/>
        <v>1030.9278350515465</v>
      </c>
      <c r="H151" s="165">
        <v>159</v>
      </c>
      <c r="I151" s="28">
        <f t="shared" si="26"/>
        <v>171.72</v>
      </c>
      <c r="J151" s="51">
        <f t="shared" si="27"/>
        <v>0.35161771380405882</v>
      </c>
      <c r="K151" s="125"/>
    </row>
    <row r="152" spans="1:11" ht="13.65" customHeight="1" x14ac:dyDescent="0.15">
      <c r="A152" s="39" t="s">
        <v>384</v>
      </c>
      <c r="B152" s="135" t="s">
        <v>354</v>
      </c>
      <c r="C152" s="1" t="s">
        <v>13</v>
      </c>
      <c r="D152" s="28">
        <v>950</v>
      </c>
      <c r="E152" s="57" t="s">
        <v>232</v>
      </c>
      <c r="F152" s="29">
        <v>95</v>
      </c>
      <c r="G152" s="28">
        <f t="shared" si="25"/>
        <v>1000</v>
      </c>
      <c r="H152" s="165">
        <v>198</v>
      </c>
      <c r="I152" s="28">
        <f t="shared" si="26"/>
        <v>213.84</v>
      </c>
      <c r="J152" s="51">
        <f t="shared" si="27"/>
        <v>0.49494949494949497</v>
      </c>
      <c r="K152" s="125"/>
    </row>
    <row r="153" spans="1:11" x14ac:dyDescent="0.15">
      <c r="A153" s="39" t="s">
        <v>309</v>
      </c>
      <c r="B153" s="135" t="s">
        <v>317</v>
      </c>
      <c r="C153" s="1" t="s">
        <v>13</v>
      </c>
      <c r="D153" s="28">
        <v>315</v>
      </c>
      <c r="E153" s="57" t="s">
        <v>297</v>
      </c>
      <c r="F153" s="29">
        <v>100</v>
      </c>
      <c r="G153" s="28">
        <f t="shared" si="25"/>
        <v>315</v>
      </c>
      <c r="H153" s="165">
        <v>59</v>
      </c>
      <c r="I153" s="28">
        <f t="shared" si="26"/>
        <v>63.720000000000006</v>
      </c>
      <c r="J153" s="51">
        <f t="shared" si="27"/>
        <v>0.46610169491525427</v>
      </c>
      <c r="K153" s="125"/>
    </row>
    <row r="154" spans="1:11" x14ac:dyDescent="0.15">
      <c r="A154" s="150">
        <v>2500000007279</v>
      </c>
      <c r="B154" s="151" t="s">
        <v>406</v>
      </c>
      <c r="C154" s="5" t="s">
        <v>13</v>
      </c>
      <c r="D154" s="247">
        <v>270</v>
      </c>
      <c r="E154" s="57" t="s">
        <v>235</v>
      </c>
      <c r="F154" s="29">
        <v>100</v>
      </c>
      <c r="G154" s="28">
        <f t="shared" si="25"/>
        <v>270</v>
      </c>
      <c r="H154" s="269">
        <v>49</v>
      </c>
      <c r="I154" s="28">
        <f t="shared" si="26"/>
        <v>52.92</v>
      </c>
      <c r="J154" s="51">
        <f t="shared" si="27"/>
        <v>0.44897959183673464</v>
      </c>
      <c r="K154" s="2" t="s">
        <v>289</v>
      </c>
    </row>
    <row r="155" spans="1:11" x14ac:dyDescent="0.15">
      <c r="A155" s="170">
        <v>2500000006302</v>
      </c>
      <c r="B155" s="165" t="s">
        <v>296</v>
      </c>
      <c r="C155" s="5" t="s">
        <v>13</v>
      </c>
      <c r="D155" s="152">
        <v>230</v>
      </c>
      <c r="E155" s="57" t="s">
        <v>297</v>
      </c>
      <c r="F155" s="29">
        <v>100</v>
      </c>
      <c r="G155" s="28">
        <f t="shared" si="25"/>
        <v>230</v>
      </c>
      <c r="H155" s="151">
        <v>49</v>
      </c>
      <c r="I155" s="28">
        <f t="shared" si="26"/>
        <v>52.92</v>
      </c>
      <c r="J155" s="51">
        <f t="shared" si="27"/>
        <v>0.53061224489795922</v>
      </c>
    </row>
    <row r="156" spans="1:11" x14ac:dyDescent="0.15">
      <c r="A156" s="170">
        <v>2600000209472</v>
      </c>
      <c r="B156" s="151" t="s">
        <v>208</v>
      </c>
      <c r="C156" s="5" t="s">
        <v>13</v>
      </c>
      <c r="D156" s="152">
        <v>650</v>
      </c>
      <c r="E156" s="57" t="s">
        <v>233</v>
      </c>
      <c r="F156" s="29">
        <v>100</v>
      </c>
      <c r="G156" s="28">
        <f t="shared" si="25"/>
        <v>650</v>
      </c>
      <c r="H156" s="165">
        <v>980</v>
      </c>
      <c r="I156" s="28">
        <f t="shared" si="26"/>
        <v>1058.4000000000001</v>
      </c>
      <c r="J156" s="146">
        <f t="shared" ref="J156:J157" si="28">(H156-G156)/H156</f>
        <v>0.33673469387755101</v>
      </c>
    </row>
    <row r="157" spans="1:11" x14ac:dyDescent="0.15">
      <c r="A157" s="170">
        <v>2500000003400</v>
      </c>
      <c r="B157" s="151" t="s">
        <v>288</v>
      </c>
      <c r="C157" s="5" t="s">
        <v>13</v>
      </c>
      <c r="D157" s="152">
        <v>1250</v>
      </c>
      <c r="E157" s="57" t="s">
        <v>233</v>
      </c>
      <c r="F157" s="29">
        <v>100</v>
      </c>
      <c r="G157" s="28">
        <f t="shared" si="25"/>
        <v>1250</v>
      </c>
      <c r="H157" s="165">
        <v>2980</v>
      </c>
      <c r="I157" s="28">
        <f t="shared" si="26"/>
        <v>3218.4</v>
      </c>
      <c r="J157" s="146">
        <f t="shared" si="28"/>
        <v>0.58053691275167785</v>
      </c>
    </row>
    <row r="158" spans="1:11" x14ac:dyDescent="0.15">
      <c r="A158" s="170">
        <v>2600000209700</v>
      </c>
      <c r="B158" s="151" t="s">
        <v>209</v>
      </c>
      <c r="C158" s="5" t="s">
        <v>13</v>
      </c>
      <c r="D158" s="199">
        <v>240</v>
      </c>
      <c r="E158" s="57" t="s">
        <v>235</v>
      </c>
      <c r="F158" s="29">
        <v>100</v>
      </c>
      <c r="G158" s="28">
        <f t="shared" si="25"/>
        <v>240</v>
      </c>
      <c r="H158" s="165">
        <v>39</v>
      </c>
      <c r="I158" s="28">
        <f t="shared" si="26"/>
        <v>42.120000000000005</v>
      </c>
      <c r="J158" s="51">
        <f t="shared" si="27"/>
        <v>0.38461538461538458</v>
      </c>
      <c r="K158" s="2" t="s">
        <v>289</v>
      </c>
    </row>
    <row r="159" spans="1:11" x14ac:dyDescent="0.15">
      <c r="A159" s="170">
        <v>2600000209724</v>
      </c>
      <c r="B159" s="151" t="s">
        <v>210</v>
      </c>
      <c r="C159" s="5" t="s">
        <v>13</v>
      </c>
      <c r="D159" s="199">
        <v>430</v>
      </c>
      <c r="E159" s="57" t="s">
        <v>235</v>
      </c>
      <c r="F159" s="29">
        <v>100</v>
      </c>
      <c r="G159" s="28">
        <f t="shared" si="25"/>
        <v>430</v>
      </c>
      <c r="H159" s="165">
        <v>79</v>
      </c>
      <c r="I159" s="28">
        <f t="shared" si="26"/>
        <v>85.320000000000007</v>
      </c>
      <c r="J159" s="51">
        <f t="shared" si="27"/>
        <v>0.45569620253164556</v>
      </c>
      <c r="K159" s="2" t="s">
        <v>289</v>
      </c>
    </row>
    <row r="160" spans="1:11" x14ac:dyDescent="0.15">
      <c r="A160" s="170">
        <v>2600000209779</v>
      </c>
      <c r="B160" s="151" t="s">
        <v>211</v>
      </c>
      <c r="C160" s="5" t="s">
        <v>13</v>
      </c>
      <c r="D160" s="199">
        <v>269</v>
      </c>
      <c r="E160" s="57" t="s">
        <v>235</v>
      </c>
      <c r="F160" s="29">
        <v>100</v>
      </c>
      <c r="G160" s="28">
        <f t="shared" si="25"/>
        <v>269</v>
      </c>
      <c r="H160" s="165">
        <v>49</v>
      </c>
      <c r="I160" s="28">
        <f t="shared" si="26"/>
        <v>52.92</v>
      </c>
      <c r="J160" s="51">
        <f t="shared" si="27"/>
        <v>0.45102040816326538</v>
      </c>
      <c r="K160" s="2" t="s">
        <v>289</v>
      </c>
    </row>
    <row r="161" spans="1:11" x14ac:dyDescent="0.15">
      <c r="A161" s="170">
        <v>2600000212243</v>
      </c>
      <c r="B161" s="151" t="s">
        <v>195</v>
      </c>
      <c r="C161" s="5" t="s">
        <v>13</v>
      </c>
      <c r="D161" s="199">
        <v>470</v>
      </c>
      <c r="E161" s="57" t="s">
        <v>235</v>
      </c>
      <c r="F161" s="29">
        <v>100</v>
      </c>
      <c r="G161" s="28">
        <f t="shared" si="25"/>
        <v>470</v>
      </c>
      <c r="H161" s="165">
        <v>68</v>
      </c>
      <c r="I161" s="28">
        <f t="shared" si="26"/>
        <v>73.44</v>
      </c>
      <c r="J161" s="51">
        <f t="shared" si="27"/>
        <v>0.30882352941176472</v>
      </c>
      <c r="K161" s="2" t="s">
        <v>289</v>
      </c>
    </row>
    <row r="162" spans="1:11" x14ac:dyDescent="0.15">
      <c r="A162" s="170">
        <v>2500000005015</v>
      </c>
      <c r="B162" s="151" t="s">
        <v>194</v>
      </c>
      <c r="C162" s="5" t="s">
        <v>13</v>
      </c>
      <c r="D162" s="199">
        <v>215</v>
      </c>
      <c r="E162" s="57" t="s">
        <v>297</v>
      </c>
      <c r="F162" s="29">
        <v>100</v>
      </c>
      <c r="G162" s="28">
        <f t="shared" si="25"/>
        <v>215</v>
      </c>
      <c r="H162" s="165">
        <v>39</v>
      </c>
      <c r="I162" s="28">
        <f t="shared" si="26"/>
        <v>42.120000000000005</v>
      </c>
      <c r="J162" s="51">
        <f t="shared" si="27"/>
        <v>0.44871794871794873</v>
      </c>
      <c r="K162" s="125"/>
    </row>
    <row r="163" spans="1:11" x14ac:dyDescent="0.15">
      <c r="A163" s="39" t="s">
        <v>327</v>
      </c>
      <c r="B163" s="135" t="s">
        <v>325</v>
      </c>
      <c r="C163" s="1" t="s">
        <v>13</v>
      </c>
      <c r="D163" s="28">
        <v>1250</v>
      </c>
      <c r="E163" s="57" t="s">
        <v>326</v>
      </c>
      <c r="F163" s="29">
        <v>100</v>
      </c>
      <c r="G163" s="28">
        <f t="shared" si="25"/>
        <v>1250</v>
      </c>
      <c r="H163" s="165">
        <v>2980</v>
      </c>
      <c r="I163" s="28">
        <f t="shared" si="26"/>
        <v>3218.4</v>
      </c>
      <c r="J163" s="146">
        <f t="shared" ref="J163" si="29">(H163-G163)/H163</f>
        <v>0.58053691275167785</v>
      </c>
      <c r="K163" s="125"/>
    </row>
    <row r="164" spans="1:11" x14ac:dyDescent="0.15">
      <c r="A164" s="170">
        <v>2500000005008</v>
      </c>
      <c r="B164" s="151" t="s">
        <v>196</v>
      </c>
      <c r="C164" s="5" t="s">
        <v>13</v>
      </c>
      <c r="D164" s="199">
        <v>165</v>
      </c>
      <c r="E164" s="57" t="s">
        <v>297</v>
      </c>
      <c r="F164" s="29">
        <v>100</v>
      </c>
      <c r="G164" s="28">
        <f t="shared" si="25"/>
        <v>165</v>
      </c>
      <c r="H164" s="165">
        <v>35</v>
      </c>
      <c r="I164" s="28">
        <f t="shared" si="26"/>
        <v>37.800000000000004</v>
      </c>
      <c r="J164" s="51">
        <f t="shared" si="27"/>
        <v>0.52857142857142858</v>
      </c>
      <c r="K164" s="125"/>
    </row>
    <row r="165" spans="1:11" x14ac:dyDescent="0.15">
      <c r="A165" s="150">
        <v>4549049017021</v>
      </c>
      <c r="B165" s="151" t="s">
        <v>197</v>
      </c>
      <c r="C165" s="5" t="s">
        <v>13</v>
      </c>
      <c r="D165" s="199">
        <v>431</v>
      </c>
      <c r="E165" s="57" t="s">
        <v>234</v>
      </c>
      <c r="F165" s="29">
        <v>100</v>
      </c>
      <c r="G165" s="28">
        <f t="shared" si="25"/>
        <v>431</v>
      </c>
      <c r="H165" s="165">
        <v>790</v>
      </c>
      <c r="I165" s="28">
        <f t="shared" si="26"/>
        <v>853.2</v>
      </c>
      <c r="J165" s="146">
        <f t="shared" ref="J165:J169" si="30">(H165-G165)/H165</f>
        <v>0.45443037974683542</v>
      </c>
    </row>
    <row r="166" spans="1:11" x14ac:dyDescent="0.15">
      <c r="A166" s="150">
        <v>4549049017045</v>
      </c>
      <c r="B166" s="151" t="s">
        <v>198</v>
      </c>
      <c r="C166" s="5" t="s">
        <v>13</v>
      </c>
      <c r="D166" s="199">
        <v>506</v>
      </c>
      <c r="E166" s="57" t="s">
        <v>234</v>
      </c>
      <c r="F166" s="29">
        <v>100</v>
      </c>
      <c r="G166" s="28">
        <f t="shared" si="25"/>
        <v>506</v>
      </c>
      <c r="H166" s="165">
        <v>790</v>
      </c>
      <c r="I166" s="28">
        <f t="shared" si="26"/>
        <v>853.2</v>
      </c>
      <c r="J166" s="146">
        <f t="shared" si="30"/>
        <v>0.35949367088607592</v>
      </c>
    </row>
    <row r="167" spans="1:11" x14ac:dyDescent="0.15">
      <c r="A167" s="150">
        <v>4549049017052</v>
      </c>
      <c r="B167" s="151" t="s">
        <v>199</v>
      </c>
      <c r="C167" s="5" t="s">
        <v>13</v>
      </c>
      <c r="D167" s="199">
        <v>369</v>
      </c>
      <c r="E167" s="57" t="s">
        <v>234</v>
      </c>
      <c r="F167" s="29">
        <v>100</v>
      </c>
      <c r="G167" s="28">
        <f t="shared" si="25"/>
        <v>369</v>
      </c>
      <c r="H167" s="165">
        <v>690</v>
      </c>
      <c r="I167" s="28">
        <f t="shared" si="26"/>
        <v>745.2</v>
      </c>
      <c r="J167" s="146">
        <f t="shared" si="30"/>
        <v>0.4652173913043478</v>
      </c>
    </row>
    <row r="168" spans="1:11" x14ac:dyDescent="0.15">
      <c r="A168" s="150">
        <v>4549049040180</v>
      </c>
      <c r="B168" s="151" t="s">
        <v>200</v>
      </c>
      <c r="C168" s="5" t="s">
        <v>13</v>
      </c>
      <c r="D168" s="199">
        <v>280</v>
      </c>
      <c r="E168" s="57" t="s">
        <v>234</v>
      </c>
      <c r="F168" s="29">
        <v>100</v>
      </c>
      <c r="G168" s="28">
        <f t="shared" si="25"/>
        <v>280</v>
      </c>
      <c r="H168" s="165">
        <v>590</v>
      </c>
      <c r="I168" s="28">
        <f t="shared" si="26"/>
        <v>637.20000000000005</v>
      </c>
      <c r="J168" s="146">
        <f t="shared" si="30"/>
        <v>0.52542372881355937</v>
      </c>
    </row>
    <row r="169" spans="1:11" x14ac:dyDescent="0.15">
      <c r="A169" s="150">
        <v>4549049040265</v>
      </c>
      <c r="B169" s="151" t="s">
        <v>201</v>
      </c>
      <c r="C169" s="5" t="s">
        <v>13</v>
      </c>
      <c r="D169" s="199">
        <v>460</v>
      </c>
      <c r="E169" s="57" t="s">
        <v>234</v>
      </c>
      <c r="F169" s="29">
        <v>100</v>
      </c>
      <c r="G169" s="28">
        <f t="shared" si="25"/>
        <v>460</v>
      </c>
      <c r="H169" s="165">
        <v>690</v>
      </c>
      <c r="I169" s="28">
        <f t="shared" si="26"/>
        <v>745.2</v>
      </c>
      <c r="J169" s="146">
        <f t="shared" si="30"/>
        <v>0.33333333333333331</v>
      </c>
    </row>
    <row r="170" spans="1:11" x14ac:dyDescent="0.15">
      <c r="A170" s="150">
        <v>4549049040357</v>
      </c>
      <c r="B170" s="151" t="s">
        <v>202</v>
      </c>
      <c r="C170" s="5" t="s">
        <v>13</v>
      </c>
      <c r="D170" s="199">
        <v>285</v>
      </c>
      <c r="E170" s="57" t="s">
        <v>234</v>
      </c>
      <c r="F170" s="29">
        <v>100</v>
      </c>
      <c r="G170" s="28">
        <f t="shared" si="25"/>
        <v>285</v>
      </c>
      <c r="H170" s="165">
        <v>49</v>
      </c>
      <c r="I170" s="28">
        <f t="shared" si="26"/>
        <v>52.92</v>
      </c>
      <c r="J170" s="51">
        <f t="shared" si="27"/>
        <v>0.41836734693877553</v>
      </c>
    </row>
    <row r="171" spans="1:11" x14ac:dyDescent="0.15">
      <c r="A171" s="39" t="s">
        <v>190</v>
      </c>
      <c r="B171" s="40" t="s">
        <v>204</v>
      </c>
      <c r="C171" s="5" t="s">
        <v>13</v>
      </c>
      <c r="D171" s="253">
        <v>460</v>
      </c>
      <c r="E171" s="57" t="s">
        <v>235</v>
      </c>
      <c r="F171" s="29">
        <v>100</v>
      </c>
      <c r="G171" s="28">
        <f t="shared" si="25"/>
        <v>460</v>
      </c>
      <c r="H171" s="28">
        <v>79</v>
      </c>
      <c r="I171" s="28">
        <f t="shared" si="26"/>
        <v>85.320000000000007</v>
      </c>
      <c r="J171" s="51">
        <f t="shared" si="27"/>
        <v>0.41772151898734178</v>
      </c>
      <c r="K171" s="2" t="s">
        <v>289</v>
      </c>
    </row>
    <row r="172" spans="1:11" x14ac:dyDescent="0.15">
      <c r="A172" s="39" t="s">
        <v>191</v>
      </c>
      <c r="B172" s="40" t="s">
        <v>203</v>
      </c>
      <c r="C172" s="5" t="s">
        <v>13</v>
      </c>
      <c r="D172" s="28">
        <v>390</v>
      </c>
      <c r="E172" s="57" t="s">
        <v>231</v>
      </c>
      <c r="F172" s="29">
        <v>100</v>
      </c>
      <c r="G172" s="28">
        <f t="shared" si="25"/>
        <v>390</v>
      </c>
      <c r="H172" s="28">
        <v>690</v>
      </c>
      <c r="I172" s="28">
        <f t="shared" si="26"/>
        <v>745.2</v>
      </c>
      <c r="J172" s="146">
        <f t="shared" ref="J172" si="31">(H172-G172)/H172</f>
        <v>0.43478260869565216</v>
      </c>
      <c r="K172" s="2" t="s">
        <v>289</v>
      </c>
    </row>
    <row r="173" spans="1:11" x14ac:dyDescent="0.15">
      <c r="A173" s="39" t="s">
        <v>192</v>
      </c>
      <c r="B173" s="40" t="s">
        <v>206</v>
      </c>
      <c r="C173" s="5" t="s">
        <v>13</v>
      </c>
      <c r="D173" s="253">
        <v>1060</v>
      </c>
      <c r="E173" s="57" t="s">
        <v>232</v>
      </c>
      <c r="F173" s="29">
        <v>100</v>
      </c>
      <c r="G173" s="28">
        <f t="shared" si="25"/>
        <v>1060</v>
      </c>
      <c r="H173" s="253">
        <v>169</v>
      </c>
      <c r="I173" s="28">
        <f t="shared" si="26"/>
        <v>182.52</v>
      </c>
      <c r="J173" s="51">
        <f t="shared" si="27"/>
        <v>0.37278106508875736</v>
      </c>
      <c r="K173" s="2" t="s">
        <v>289</v>
      </c>
    </row>
    <row r="174" spans="1:11" x14ac:dyDescent="0.15">
      <c r="A174" s="39" t="s">
        <v>193</v>
      </c>
      <c r="B174" s="40" t="s">
        <v>205</v>
      </c>
      <c r="C174" s="5" t="s">
        <v>13</v>
      </c>
      <c r="D174" s="28">
        <v>280</v>
      </c>
      <c r="E174" s="57" t="s">
        <v>232</v>
      </c>
      <c r="F174" s="29">
        <v>100</v>
      </c>
      <c r="G174" s="28">
        <f t="shared" si="25"/>
        <v>280</v>
      </c>
      <c r="H174" s="28">
        <v>49</v>
      </c>
      <c r="I174" s="28">
        <f t="shared" si="26"/>
        <v>52.92</v>
      </c>
      <c r="J174" s="51">
        <f t="shared" si="27"/>
        <v>0.42857142857142855</v>
      </c>
      <c r="K174" s="2" t="s">
        <v>289</v>
      </c>
    </row>
    <row r="175" spans="1:11" x14ac:dyDescent="0.15">
      <c r="A175" s="39" t="s">
        <v>212</v>
      </c>
      <c r="B175" s="40" t="s">
        <v>207</v>
      </c>
      <c r="C175" s="5" t="s">
        <v>13</v>
      </c>
      <c r="D175" s="28">
        <v>470</v>
      </c>
      <c r="E175" s="57" t="s">
        <v>232</v>
      </c>
      <c r="F175" s="29">
        <v>100</v>
      </c>
      <c r="G175" s="28">
        <f t="shared" si="25"/>
        <v>470</v>
      </c>
      <c r="H175" s="28">
        <v>79</v>
      </c>
      <c r="I175" s="28">
        <f t="shared" si="26"/>
        <v>85.320000000000007</v>
      </c>
      <c r="J175" s="51">
        <f t="shared" si="27"/>
        <v>0.40506329113924056</v>
      </c>
      <c r="K175" s="2" t="s">
        <v>289</v>
      </c>
    </row>
    <row r="176" spans="1:11" x14ac:dyDescent="0.15">
      <c r="A176" s="39" t="s">
        <v>213</v>
      </c>
      <c r="B176" s="40" t="s">
        <v>214</v>
      </c>
      <c r="C176" s="5" t="s">
        <v>13</v>
      </c>
      <c r="D176" s="28">
        <v>750</v>
      </c>
      <c r="E176" s="57" t="s">
        <v>232</v>
      </c>
      <c r="F176" s="29">
        <v>100</v>
      </c>
      <c r="G176" s="28">
        <f t="shared" si="25"/>
        <v>750</v>
      </c>
      <c r="H176" s="28">
        <v>129</v>
      </c>
      <c r="I176" s="28">
        <f t="shared" si="26"/>
        <v>139.32000000000002</v>
      </c>
      <c r="J176" s="51">
        <f t="shared" si="27"/>
        <v>0.41860465116279072</v>
      </c>
      <c r="K176" s="2" t="s">
        <v>289</v>
      </c>
    </row>
    <row r="177" spans="1:11" x14ac:dyDescent="0.15">
      <c r="A177" s="39" t="s">
        <v>223</v>
      </c>
      <c r="B177" s="40" t="s">
        <v>228</v>
      </c>
      <c r="C177" s="5" t="s">
        <v>13</v>
      </c>
      <c r="D177" s="28">
        <v>730</v>
      </c>
      <c r="E177" s="57" t="s">
        <v>232</v>
      </c>
      <c r="F177" s="29">
        <v>100</v>
      </c>
      <c r="G177" s="28">
        <f t="shared" si="25"/>
        <v>730</v>
      </c>
      <c r="H177" s="28">
        <v>119</v>
      </c>
      <c r="I177" s="28">
        <f t="shared" si="26"/>
        <v>128.52000000000001</v>
      </c>
      <c r="J177" s="51">
        <f t="shared" si="27"/>
        <v>0.38655462184873945</v>
      </c>
      <c r="K177" s="2" t="s">
        <v>289</v>
      </c>
    </row>
    <row r="178" spans="1:11" x14ac:dyDescent="0.15">
      <c r="A178" s="39" t="s">
        <v>383</v>
      </c>
      <c r="B178" s="40" t="s">
        <v>333</v>
      </c>
      <c r="C178" s="5" t="s">
        <v>13</v>
      </c>
      <c r="D178" s="28">
        <v>1790</v>
      </c>
      <c r="E178" s="57" t="s">
        <v>232</v>
      </c>
      <c r="F178" s="29">
        <v>100</v>
      </c>
      <c r="G178" s="28">
        <f t="shared" si="25"/>
        <v>1790</v>
      </c>
      <c r="H178" s="28">
        <v>298</v>
      </c>
      <c r="I178" s="28">
        <f t="shared" si="26"/>
        <v>321.84000000000003</v>
      </c>
      <c r="J178" s="51">
        <f t="shared" si="27"/>
        <v>0.39932885906040272</v>
      </c>
      <c r="K178" s="2" t="s">
        <v>289</v>
      </c>
    </row>
    <row r="179" spans="1:11" x14ac:dyDescent="0.15">
      <c r="A179" s="39" t="s">
        <v>224</v>
      </c>
      <c r="B179" s="40" t="s">
        <v>225</v>
      </c>
      <c r="C179" s="5" t="s">
        <v>13</v>
      </c>
      <c r="D179" s="28">
        <v>360</v>
      </c>
      <c r="E179" s="57" t="s">
        <v>232</v>
      </c>
      <c r="F179" s="29">
        <v>100</v>
      </c>
      <c r="G179" s="28">
        <f t="shared" si="25"/>
        <v>360</v>
      </c>
      <c r="H179" s="28">
        <v>69</v>
      </c>
      <c r="I179" s="28">
        <f t="shared" si="26"/>
        <v>74.52000000000001</v>
      </c>
      <c r="J179" s="51">
        <f t="shared" si="27"/>
        <v>0.47826086956521735</v>
      </c>
      <c r="K179" s="2" t="s">
        <v>289</v>
      </c>
    </row>
    <row r="180" spans="1:11" x14ac:dyDescent="0.15">
      <c r="A180" s="39" t="s">
        <v>334</v>
      </c>
      <c r="B180" s="40" t="s">
        <v>335</v>
      </c>
      <c r="C180" s="5" t="s">
        <v>13</v>
      </c>
      <c r="D180" s="28">
        <v>600</v>
      </c>
      <c r="E180" s="57" t="s">
        <v>232</v>
      </c>
      <c r="F180" s="29">
        <v>100</v>
      </c>
      <c r="G180" s="28">
        <f t="shared" si="25"/>
        <v>600</v>
      </c>
      <c r="H180" s="28">
        <v>99</v>
      </c>
      <c r="I180" s="28">
        <f t="shared" si="26"/>
        <v>106.92</v>
      </c>
      <c r="J180" s="51">
        <f t="shared" si="27"/>
        <v>0.39393939393939392</v>
      </c>
      <c r="K180" s="2" t="s">
        <v>289</v>
      </c>
    </row>
    <row r="181" spans="1:11" x14ac:dyDescent="0.15">
      <c r="A181" s="39" t="s">
        <v>330</v>
      </c>
      <c r="B181" s="40" t="s">
        <v>331</v>
      </c>
      <c r="C181" s="5" t="s">
        <v>13</v>
      </c>
      <c r="D181" s="28">
        <v>295</v>
      </c>
      <c r="E181" s="57" t="s">
        <v>332</v>
      </c>
      <c r="F181" s="29">
        <v>100</v>
      </c>
      <c r="G181" s="28">
        <f t="shared" si="25"/>
        <v>295</v>
      </c>
      <c r="H181" s="28">
        <v>498</v>
      </c>
      <c r="I181" s="28">
        <f t="shared" si="26"/>
        <v>537.84</v>
      </c>
      <c r="J181" s="146">
        <f t="shared" ref="J181" si="32">(H181-G181)/H181</f>
        <v>0.40763052208835343</v>
      </c>
    </row>
    <row r="182" spans="1:11" x14ac:dyDescent="0.15">
      <c r="A182" s="39" t="s">
        <v>226</v>
      </c>
      <c r="B182" s="40" t="s">
        <v>227</v>
      </c>
      <c r="C182" s="5" t="s">
        <v>13</v>
      </c>
      <c r="D182" s="28">
        <v>230</v>
      </c>
      <c r="E182" s="57" t="s">
        <v>232</v>
      </c>
      <c r="F182" s="29">
        <v>100</v>
      </c>
      <c r="G182" s="28">
        <f t="shared" si="25"/>
        <v>230</v>
      </c>
      <c r="H182" s="28">
        <v>49</v>
      </c>
      <c r="I182" s="28">
        <f t="shared" si="26"/>
        <v>52.92</v>
      </c>
      <c r="J182" s="51">
        <f t="shared" si="27"/>
        <v>0.53061224489795922</v>
      </c>
      <c r="K182" s="2" t="s">
        <v>289</v>
      </c>
    </row>
    <row r="183" spans="1:11" x14ac:dyDescent="0.15">
      <c r="A183" s="39" t="s">
        <v>230</v>
      </c>
      <c r="B183" s="40" t="s">
        <v>229</v>
      </c>
      <c r="C183" s="5" t="s">
        <v>13</v>
      </c>
      <c r="D183" s="28">
        <v>490</v>
      </c>
      <c r="E183" s="57" t="s">
        <v>232</v>
      </c>
      <c r="F183" s="29">
        <v>100</v>
      </c>
      <c r="G183" s="28">
        <f t="shared" si="25"/>
        <v>490</v>
      </c>
      <c r="H183" s="28">
        <v>78</v>
      </c>
      <c r="I183" s="28">
        <f t="shared" si="26"/>
        <v>84.240000000000009</v>
      </c>
      <c r="J183" s="51">
        <f t="shared" si="27"/>
        <v>0.37179487179487181</v>
      </c>
      <c r="K183" s="2" t="s">
        <v>289</v>
      </c>
    </row>
    <row r="184" spans="1:11" x14ac:dyDescent="0.15">
      <c r="A184" s="39" t="s">
        <v>215</v>
      </c>
      <c r="B184" s="40" t="s">
        <v>217</v>
      </c>
      <c r="C184" s="5" t="s">
        <v>13</v>
      </c>
      <c r="D184" s="28">
        <v>405</v>
      </c>
      <c r="E184" s="57" t="s">
        <v>402</v>
      </c>
      <c r="F184" s="29">
        <v>100</v>
      </c>
      <c r="G184" s="28">
        <f t="shared" si="25"/>
        <v>405</v>
      </c>
      <c r="H184" s="28">
        <v>598</v>
      </c>
      <c r="I184" s="28">
        <f t="shared" si="26"/>
        <v>645.84</v>
      </c>
      <c r="J184" s="146">
        <f t="shared" ref="J184:J187" si="33">(H184-G184)/H184</f>
        <v>0.32274247491638797</v>
      </c>
    </row>
    <row r="185" spans="1:11" x14ac:dyDescent="0.15">
      <c r="A185" s="39" t="s">
        <v>216</v>
      </c>
      <c r="B185" s="40" t="s">
        <v>218</v>
      </c>
      <c r="C185" s="5" t="s">
        <v>13</v>
      </c>
      <c r="D185" s="28">
        <v>325</v>
      </c>
      <c r="E185" s="57" t="s">
        <v>238</v>
      </c>
      <c r="F185" s="29">
        <v>100</v>
      </c>
      <c r="G185" s="28">
        <f t="shared" si="25"/>
        <v>325</v>
      </c>
      <c r="H185" s="28">
        <v>498</v>
      </c>
      <c r="I185" s="28">
        <f t="shared" si="26"/>
        <v>537.84</v>
      </c>
      <c r="J185" s="146">
        <f t="shared" si="33"/>
        <v>0.34738955823293172</v>
      </c>
    </row>
    <row r="186" spans="1:11" x14ac:dyDescent="0.15">
      <c r="A186" s="68" t="s">
        <v>221</v>
      </c>
      <c r="B186" s="27" t="s">
        <v>219</v>
      </c>
      <c r="C186" s="5" t="s">
        <v>13</v>
      </c>
      <c r="D186" s="253">
        <v>360</v>
      </c>
      <c r="E186" s="57" t="s">
        <v>236</v>
      </c>
      <c r="F186" s="29">
        <v>100</v>
      </c>
      <c r="G186" s="28">
        <f t="shared" si="25"/>
        <v>360</v>
      </c>
      <c r="H186" s="28">
        <v>580</v>
      </c>
      <c r="I186" s="28">
        <f t="shared" si="26"/>
        <v>626.40000000000009</v>
      </c>
      <c r="J186" s="146">
        <f t="shared" si="33"/>
        <v>0.37931034482758619</v>
      </c>
    </row>
    <row r="187" spans="1:11" x14ac:dyDescent="0.15">
      <c r="A187" s="68" t="s">
        <v>222</v>
      </c>
      <c r="B187" s="27" t="s">
        <v>220</v>
      </c>
      <c r="C187" s="5" t="s">
        <v>13</v>
      </c>
      <c r="D187" s="253">
        <v>350</v>
      </c>
      <c r="E187" s="57" t="s">
        <v>237</v>
      </c>
      <c r="F187" s="29">
        <v>100</v>
      </c>
      <c r="G187" s="28">
        <f t="shared" si="25"/>
        <v>350</v>
      </c>
      <c r="H187" s="28">
        <v>598</v>
      </c>
      <c r="I187" s="28">
        <f t="shared" si="26"/>
        <v>645.84</v>
      </c>
      <c r="J187" s="146">
        <f t="shared" si="33"/>
        <v>0.41471571906354515</v>
      </c>
    </row>
    <row r="188" spans="1:11" x14ac:dyDescent="0.15">
      <c r="A188" s="1"/>
      <c r="D188" s="66"/>
      <c r="E188" s="120"/>
      <c r="F188" s="5"/>
      <c r="G188" s="66"/>
      <c r="H188" s="66"/>
      <c r="I188" s="66"/>
      <c r="J188" s="93"/>
    </row>
    <row r="189" spans="1:11" x14ac:dyDescent="0.15">
      <c r="A189" s="2" t="s">
        <v>133</v>
      </c>
      <c r="D189" s="111" t="s">
        <v>381</v>
      </c>
    </row>
    <row r="190" spans="1:11" x14ac:dyDescent="0.15">
      <c r="A190" s="4" t="s">
        <v>2</v>
      </c>
      <c r="B190" s="4" t="s">
        <v>3</v>
      </c>
      <c r="C190" s="5"/>
      <c r="D190" s="6" t="s">
        <v>4</v>
      </c>
      <c r="E190" s="4" t="s">
        <v>5</v>
      </c>
      <c r="F190" s="4" t="s">
        <v>6</v>
      </c>
      <c r="G190" s="4" t="s">
        <v>7</v>
      </c>
      <c r="H190" s="7" t="s">
        <v>8</v>
      </c>
      <c r="I190" s="45" t="s">
        <v>9</v>
      </c>
      <c r="J190" s="4" t="s">
        <v>10</v>
      </c>
    </row>
    <row r="191" spans="1:11" x14ac:dyDescent="0.15">
      <c r="A191" s="74"/>
      <c r="B191" s="115" t="s">
        <v>134</v>
      </c>
      <c r="C191" s="1" t="s">
        <v>13</v>
      </c>
      <c r="D191" s="10">
        <v>1352</v>
      </c>
      <c r="E191" s="208" t="s">
        <v>135</v>
      </c>
      <c r="F191" s="116">
        <v>90</v>
      </c>
      <c r="G191" s="107">
        <f>D191/(F191/100)</f>
        <v>1502.2222222222222</v>
      </c>
      <c r="H191" s="107">
        <v>229</v>
      </c>
      <c r="I191" s="107">
        <f>+H191*1.08</f>
        <v>247.32000000000002</v>
      </c>
      <c r="J191" s="127">
        <f>((H191*10)-G191)/H191*10/100</f>
        <v>0.34400776322173704</v>
      </c>
    </row>
    <row r="192" spans="1:11" x14ac:dyDescent="0.15">
      <c r="A192" s="78"/>
      <c r="B192" s="117" t="s">
        <v>136</v>
      </c>
      <c r="C192" s="1" t="s">
        <v>13</v>
      </c>
      <c r="D192" s="22">
        <v>1772</v>
      </c>
      <c r="E192" s="206" t="s">
        <v>135</v>
      </c>
      <c r="F192" s="108">
        <v>90</v>
      </c>
      <c r="G192" s="75">
        <f>D192/(F192/100)</f>
        <v>1968.8888888888889</v>
      </c>
      <c r="H192" s="75">
        <v>229</v>
      </c>
      <c r="I192" s="75">
        <f>+H192*1.08</f>
        <v>247.32000000000002</v>
      </c>
      <c r="J192" s="124">
        <f>((H192*10)-G192)/H192*10/100</f>
        <v>0.14022319262493935</v>
      </c>
    </row>
    <row r="193" spans="1:11" x14ac:dyDescent="0.15">
      <c r="A193" s="78"/>
      <c r="B193" s="117" t="s">
        <v>92</v>
      </c>
      <c r="C193" s="1" t="s">
        <v>13</v>
      </c>
      <c r="D193" s="22">
        <v>1484</v>
      </c>
      <c r="E193" s="206" t="s">
        <v>135</v>
      </c>
      <c r="F193" s="108">
        <v>90</v>
      </c>
      <c r="G193" s="75">
        <f>D193/(F193/100)</f>
        <v>1648.8888888888889</v>
      </c>
      <c r="H193" s="75">
        <v>229</v>
      </c>
      <c r="I193" s="75">
        <f>+H193*1.08</f>
        <v>247.32000000000002</v>
      </c>
      <c r="J193" s="124">
        <f>((H193*10)-G193)/H193*10/100</f>
        <v>0.27996118389131491</v>
      </c>
    </row>
    <row r="194" spans="1:11" x14ac:dyDescent="0.15">
      <c r="A194" s="78"/>
      <c r="B194" s="117" t="s">
        <v>137</v>
      </c>
      <c r="C194" s="1" t="s">
        <v>13</v>
      </c>
      <c r="D194" s="22">
        <v>1360</v>
      </c>
      <c r="E194" s="206" t="s">
        <v>14</v>
      </c>
      <c r="F194" s="108">
        <v>90</v>
      </c>
      <c r="G194" s="75">
        <f>D194/(F194/100)</f>
        <v>1511.1111111111111</v>
      </c>
      <c r="H194" s="75">
        <v>259</v>
      </c>
      <c r="I194" s="75">
        <f>+H194*1.08</f>
        <v>279.72000000000003</v>
      </c>
      <c r="J194" s="124">
        <f>((H194*10)-G194)/H194*10/100</f>
        <v>0.41655941655941653</v>
      </c>
    </row>
    <row r="195" spans="1:11" x14ac:dyDescent="0.15">
      <c r="A195" s="90"/>
      <c r="B195" s="118" t="s">
        <v>138</v>
      </c>
      <c r="C195" s="1" t="s">
        <v>13</v>
      </c>
      <c r="D195" s="18">
        <v>1055</v>
      </c>
      <c r="E195" s="209" t="s">
        <v>15</v>
      </c>
      <c r="F195" s="119">
        <v>80</v>
      </c>
      <c r="G195" s="114">
        <f>D195/(F195/100)</f>
        <v>1318.75</v>
      </c>
      <c r="H195" s="18">
        <v>139</v>
      </c>
      <c r="I195" s="114">
        <f>+H195*1.08</f>
        <v>150.12</v>
      </c>
      <c r="J195" s="128">
        <f>((H195*10)-G195)/H195*10/100</f>
        <v>5.1258992805755403E-2</v>
      </c>
    </row>
    <row r="196" spans="1:11" x14ac:dyDescent="0.15">
      <c r="A196" s="1"/>
      <c r="D196" s="66"/>
      <c r="E196" s="120"/>
      <c r="F196" s="5"/>
      <c r="G196" s="66"/>
      <c r="H196" s="66"/>
      <c r="I196" s="66"/>
      <c r="J196" s="93"/>
    </row>
    <row r="197" spans="1:11" ht="14.1" customHeight="1" x14ac:dyDescent="0.15">
      <c r="A197" s="2" t="s">
        <v>139</v>
      </c>
      <c r="D197" s="277" t="s">
        <v>382</v>
      </c>
      <c r="E197" s="277"/>
      <c r="F197" s="277"/>
      <c r="G197" s="277"/>
      <c r="H197" s="277"/>
      <c r="I197" s="277"/>
      <c r="J197" s="277"/>
    </row>
    <row r="198" spans="1:11" ht="14.1" customHeight="1" x14ac:dyDescent="0.15">
      <c r="A198" s="6" t="s">
        <v>2</v>
      </c>
      <c r="B198" s="4" t="s">
        <v>3</v>
      </c>
      <c r="C198" s="5"/>
      <c r="D198" s="4" t="s">
        <v>4</v>
      </c>
      <c r="E198" s="4" t="s">
        <v>5</v>
      </c>
      <c r="F198" s="4" t="s">
        <v>6</v>
      </c>
      <c r="G198" s="4" t="s">
        <v>7</v>
      </c>
      <c r="H198" s="45" t="s">
        <v>8</v>
      </c>
      <c r="I198" s="45" t="s">
        <v>9</v>
      </c>
      <c r="J198" s="4" t="s">
        <v>10</v>
      </c>
    </row>
    <row r="199" spans="1:11" ht="14.1" customHeight="1" x14ac:dyDescent="0.15">
      <c r="A199" s="219" t="s">
        <v>284</v>
      </c>
      <c r="B199" s="35" t="s">
        <v>140</v>
      </c>
      <c r="C199" s="24" t="s">
        <v>13</v>
      </c>
      <c r="D199" s="102">
        <v>712</v>
      </c>
      <c r="E199" s="201" t="s">
        <v>141</v>
      </c>
      <c r="F199" s="9">
        <v>100</v>
      </c>
      <c r="G199" s="10">
        <f>+D199</f>
        <v>712</v>
      </c>
      <c r="H199" s="10">
        <v>1090</v>
      </c>
      <c r="I199" s="10">
        <f t="shared" ref="I199:I219" si="34">+H199*1.08</f>
        <v>1177.2</v>
      </c>
      <c r="J199" s="46">
        <f>(H199-G199)/H199</f>
        <v>0.34678899082568809</v>
      </c>
      <c r="K199" s="125" t="s">
        <v>373</v>
      </c>
    </row>
    <row r="200" spans="1:11" ht="14.1" customHeight="1" x14ac:dyDescent="0.15">
      <c r="A200" s="220"/>
      <c r="B200" s="36"/>
      <c r="C200" s="24" t="s">
        <v>13</v>
      </c>
      <c r="D200" s="103">
        <f>D199/2</f>
        <v>356</v>
      </c>
      <c r="E200" s="204" t="s">
        <v>372</v>
      </c>
      <c r="F200" s="21">
        <v>95</v>
      </c>
      <c r="G200" s="22">
        <f t="shared" ref="G200:G219" si="35">D200/(F200/100)</f>
        <v>374.73684210526318</v>
      </c>
      <c r="H200" s="22">
        <v>69</v>
      </c>
      <c r="I200" s="22">
        <f t="shared" si="34"/>
        <v>74.52000000000001</v>
      </c>
      <c r="J200" s="49">
        <f>((H200*10)-G200)/H200*10/100</f>
        <v>0.4569031273836765</v>
      </c>
      <c r="K200" s="125" t="s">
        <v>373</v>
      </c>
    </row>
    <row r="201" spans="1:11" ht="14.1" customHeight="1" x14ac:dyDescent="0.15">
      <c r="A201" s="220"/>
      <c r="B201" s="36"/>
      <c r="C201" s="24" t="s">
        <v>13</v>
      </c>
      <c r="D201" s="103">
        <f>D199/2</f>
        <v>356</v>
      </c>
      <c r="E201" s="200" t="s">
        <v>341</v>
      </c>
      <c r="F201" s="109">
        <v>95</v>
      </c>
      <c r="G201" s="42">
        <f t="shared" si="35"/>
        <v>374.73684210526318</v>
      </c>
      <c r="H201" s="42">
        <v>89</v>
      </c>
      <c r="I201" s="42">
        <f t="shared" si="34"/>
        <v>96.12</v>
      </c>
      <c r="J201" s="50">
        <f>((H201*10)-G201)/H201*10/100</f>
        <v>0.57894736842105265</v>
      </c>
      <c r="K201" s="125" t="s">
        <v>373</v>
      </c>
    </row>
    <row r="202" spans="1:11" ht="14.1" customHeight="1" x14ac:dyDescent="0.15">
      <c r="A202" s="221"/>
      <c r="B202" s="37"/>
      <c r="C202" s="24" t="s">
        <v>13</v>
      </c>
      <c r="D202" s="105">
        <f>D199/2</f>
        <v>356</v>
      </c>
      <c r="E202" s="203" t="s">
        <v>374</v>
      </c>
      <c r="F202" s="17">
        <v>95</v>
      </c>
      <c r="G202" s="42">
        <f t="shared" si="35"/>
        <v>374.73684210526318</v>
      </c>
      <c r="H202" s="18">
        <v>89</v>
      </c>
      <c r="I202" s="18">
        <f>H202*1.08</f>
        <v>96.12</v>
      </c>
      <c r="J202" s="47">
        <f>((H202*10)-G202)/H202*10/100</f>
        <v>0.57894736842105265</v>
      </c>
      <c r="K202" s="125" t="s">
        <v>373</v>
      </c>
    </row>
    <row r="203" spans="1:11" ht="14.1" customHeight="1" x14ac:dyDescent="0.15">
      <c r="A203" s="132">
        <v>2600000268264</v>
      </c>
      <c r="B203" s="35" t="s">
        <v>142</v>
      </c>
      <c r="C203" s="24" t="s">
        <v>13</v>
      </c>
      <c r="D203" s="102">
        <v>1242</v>
      </c>
      <c r="E203" s="201" t="s">
        <v>141</v>
      </c>
      <c r="F203" s="9">
        <v>100</v>
      </c>
      <c r="G203" s="10">
        <f t="shared" si="35"/>
        <v>1242</v>
      </c>
      <c r="H203" s="10">
        <v>1980</v>
      </c>
      <c r="I203" s="10">
        <f t="shared" si="34"/>
        <v>2138.4</v>
      </c>
      <c r="J203" s="46">
        <f>(H203-G203)/H203</f>
        <v>0.37272727272727274</v>
      </c>
      <c r="K203" s="125" t="s">
        <v>373</v>
      </c>
    </row>
    <row r="204" spans="1:11" ht="14.1" customHeight="1" x14ac:dyDescent="0.15">
      <c r="A204" s="112"/>
      <c r="B204" s="36"/>
      <c r="C204" s="24" t="s">
        <v>13</v>
      </c>
      <c r="D204" s="103">
        <f>D203/2</f>
        <v>621</v>
      </c>
      <c r="E204" s="204" t="s">
        <v>372</v>
      </c>
      <c r="F204" s="21">
        <v>95</v>
      </c>
      <c r="G204" s="22">
        <f t="shared" si="35"/>
        <v>653.68421052631584</v>
      </c>
      <c r="H204" s="22">
        <v>109</v>
      </c>
      <c r="I204" s="22">
        <f t="shared" si="34"/>
        <v>117.72000000000001</v>
      </c>
      <c r="J204" s="49">
        <f>((H204*10)-G204)/H204*10/100</f>
        <v>0.40028971511347172</v>
      </c>
      <c r="K204" s="125" t="s">
        <v>373</v>
      </c>
    </row>
    <row r="205" spans="1:11" ht="14.1" customHeight="1" x14ac:dyDescent="0.15">
      <c r="A205" s="112"/>
      <c r="B205" s="36"/>
      <c r="C205" s="24" t="s">
        <v>13</v>
      </c>
      <c r="D205" s="222">
        <f>D203/2</f>
        <v>621</v>
      </c>
      <c r="E205" s="200" t="s">
        <v>341</v>
      </c>
      <c r="F205" s="109">
        <v>95</v>
      </c>
      <c r="G205" s="42">
        <f t="shared" si="35"/>
        <v>653.68421052631584</v>
      </c>
      <c r="H205" s="42">
        <v>129</v>
      </c>
      <c r="I205" s="42">
        <f t="shared" si="34"/>
        <v>139.32000000000002</v>
      </c>
      <c r="J205" s="50">
        <f>((H205*10)-G205)/H205*10/100</f>
        <v>0.4932680538555691</v>
      </c>
      <c r="K205" s="125" t="s">
        <v>373</v>
      </c>
    </row>
    <row r="206" spans="1:11" ht="14.1" customHeight="1" x14ac:dyDescent="0.15">
      <c r="A206" s="104"/>
      <c r="B206" s="136" t="s">
        <v>143</v>
      </c>
      <c r="C206" s="24" t="s">
        <v>13</v>
      </c>
      <c r="D206" s="110">
        <f>D203/2</f>
        <v>621</v>
      </c>
      <c r="E206" s="202" t="s">
        <v>21</v>
      </c>
      <c r="F206" s="12">
        <v>95</v>
      </c>
      <c r="G206" s="13">
        <f>D206/(F206/100)</f>
        <v>653.68421052631584</v>
      </c>
      <c r="H206" s="13">
        <v>129</v>
      </c>
      <c r="I206" s="13">
        <f t="shared" si="34"/>
        <v>139.32000000000002</v>
      </c>
      <c r="J206" s="47">
        <f>((H206*10)-G206)/H206*10/100</f>
        <v>0.4932680538555691</v>
      </c>
      <c r="K206" s="125" t="s">
        <v>373</v>
      </c>
    </row>
    <row r="207" spans="1:11" ht="14.1" customHeight="1" x14ac:dyDescent="0.15">
      <c r="A207" s="134">
        <v>2700000000014</v>
      </c>
      <c r="B207" s="135" t="s">
        <v>370</v>
      </c>
      <c r="C207" s="24" t="s">
        <v>13</v>
      </c>
      <c r="D207" s="139"/>
      <c r="E207" s="57" t="s">
        <v>369</v>
      </c>
      <c r="F207" s="29">
        <v>100</v>
      </c>
      <c r="G207" s="28">
        <f t="shared" si="35"/>
        <v>0</v>
      </c>
      <c r="H207" s="28">
        <v>119</v>
      </c>
      <c r="I207" s="28">
        <f t="shared" si="34"/>
        <v>128.52000000000001</v>
      </c>
      <c r="J207" s="51"/>
      <c r="K207" s="125" t="s">
        <v>373</v>
      </c>
    </row>
    <row r="208" spans="1:11" ht="14.1" customHeight="1" x14ac:dyDescent="0.15">
      <c r="A208" s="134">
        <v>2700000000021</v>
      </c>
      <c r="B208" s="135" t="s">
        <v>371</v>
      </c>
      <c r="C208" s="24" t="s">
        <v>13</v>
      </c>
      <c r="D208" s="139"/>
      <c r="E208" s="57" t="s">
        <v>369</v>
      </c>
      <c r="F208" s="29">
        <v>100</v>
      </c>
      <c r="G208" s="28">
        <f t="shared" si="35"/>
        <v>0</v>
      </c>
      <c r="H208" s="28">
        <v>79</v>
      </c>
      <c r="I208" s="28">
        <f t="shared" si="34"/>
        <v>85.320000000000007</v>
      </c>
      <c r="J208" s="51"/>
      <c r="K208" s="125" t="s">
        <v>373</v>
      </c>
    </row>
    <row r="209" spans="1:11" ht="14.1" customHeight="1" x14ac:dyDescent="0.15">
      <c r="A209" s="132">
        <v>2600000268288</v>
      </c>
      <c r="B209" s="35" t="s">
        <v>144</v>
      </c>
      <c r="C209" s="24" t="s">
        <v>13</v>
      </c>
      <c r="D209" s="102">
        <v>758</v>
      </c>
      <c r="E209" s="201" t="s">
        <v>141</v>
      </c>
      <c r="F209" s="9">
        <v>100</v>
      </c>
      <c r="G209" s="10">
        <f t="shared" si="35"/>
        <v>758</v>
      </c>
      <c r="H209" s="10">
        <v>1390</v>
      </c>
      <c r="I209" s="10">
        <f t="shared" si="34"/>
        <v>1501.2</v>
      </c>
      <c r="J209" s="46">
        <f>(H209-G209)/H209</f>
        <v>0.45467625899280578</v>
      </c>
    </row>
    <row r="210" spans="1:11" ht="14.1" customHeight="1" x14ac:dyDescent="0.15">
      <c r="A210" s="266"/>
      <c r="B210" s="37"/>
      <c r="C210" s="24" t="s">
        <v>13</v>
      </c>
      <c r="D210" s="110">
        <f>D209/2</f>
        <v>379</v>
      </c>
      <c r="E210" s="202" t="s">
        <v>145</v>
      </c>
      <c r="F210" s="12">
        <v>95</v>
      </c>
      <c r="G210" s="13">
        <f t="shared" si="35"/>
        <v>398.94736842105266</v>
      </c>
      <c r="H210" s="13">
        <v>79</v>
      </c>
      <c r="I210" s="13">
        <f t="shared" si="34"/>
        <v>85.320000000000007</v>
      </c>
      <c r="J210" s="47">
        <f>((H210*10)-G210)/H210*10/100</f>
        <v>0.49500333111259154</v>
      </c>
    </row>
    <row r="211" spans="1:11" ht="14.1" customHeight="1" x14ac:dyDescent="0.15">
      <c r="A211" s="155">
        <v>2600000268295</v>
      </c>
      <c r="B211" s="38" t="s">
        <v>146</v>
      </c>
      <c r="C211" s="1" t="s">
        <v>13</v>
      </c>
      <c r="D211" s="106">
        <v>818</v>
      </c>
      <c r="E211" s="210" t="s">
        <v>141</v>
      </c>
      <c r="F211" s="74">
        <v>100</v>
      </c>
      <c r="G211" s="77">
        <f t="shared" si="35"/>
        <v>818</v>
      </c>
      <c r="H211" s="10">
        <v>1490</v>
      </c>
      <c r="I211" s="107">
        <f t="shared" si="34"/>
        <v>1609.2</v>
      </c>
      <c r="J211" s="95">
        <f>(H211-G211)/H211</f>
        <v>0.45100671140939597</v>
      </c>
    </row>
    <row r="212" spans="1:11" ht="14.1" customHeight="1" x14ac:dyDescent="0.15">
      <c r="A212" s="157"/>
      <c r="B212" s="38"/>
      <c r="C212" s="1" t="s">
        <v>13</v>
      </c>
      <c r="D212" s="123">
        <f>D211/2</f>
        <v>409</v>
      </c>
      <c r="E212" s="211" t="s">
        <v>145</v>
      </c>
      <c r="F212" s="79">
        <v>95</v>
      </c>
      <c r="G212" s="80">
        <f t="shared" si="35"/>
        <v>430.5263157894737</v>
      </c>
      <c r="H212" s="13">
        <v>79</v>
      </c>
      <c r="I212" s="122">
        <f t="shared" si="34"/>
        <v>85.320000000000007</v>
      </c>
      <c r="J212" s="97">
        <f>((H212*10)-G212)/H212*10/100</f>
        <v>0.45502998001332445</v>
      </c>
    </row>
    <row r="213" spans="1:11" ht="14.1" customHeight="1" x14ac:dyDescent="0.15">
      <c r="A213" s="155">
        <v>2600000268301</v>
      </c>
      <c r="B213" s="8" t="s">
        <v>147</v>
      </c>
      <c r="C213" s="1" t="s">
        <v>13</v>
      </c>
      <c r="D213" s="106">
        <v>1074</v>
      </c>
      <c r="E213" s="210" t="s">
        <v>141</v>
      </c>
      <c r="F213" s="74">
        <v>100</v>
      </c>
      <c r="G213" s="77">
        <f t="shared" si="35"/>
        <v>1074</v>
      </c>
      <c r="H213" s="10">
        <v>1790</v>
      </c>
      <c r="I213" s="107">
        <f t="shared" si="34"/>
        <v>1933.2</v>
      </c>
      <c r="J213" s="95">
        <f>(H213-G213)/H213</f>
        <v>0.4</v>
      </c>
    </row>
    <row r="214" spans="1:11" ht="14.1" customHeight="1" x14ac:dyDescent="0.15">
      <c r="A214" s="156"/>
      <c r="B214" s="11"/>
      <c r="C214" s="1" t="s">
        <v>13</v>
      </c>
      <c r="D214" s="113">
        <f>D213/2</f>
        <v>537</v>
      </c>
      <c r="E214" s="207" t="s">
        <v>145</v>
      </c>
      <c r="F214" s="90">
        <v>95</v>
      </c>
      <c r="G214" s="91">
        <f t="shared" si="35"/>
        <v>565.26315789473688</v>
      </c>
      <c r="H214" s="18">
        <v>99</v>
      </c>
      <c r="I214" s="114">
        <f t="shared" si="34"/>
        <v>106.92</v>
      </c>
      <c r="J214" s="99">
        <f>((H214*10)-G214)/H214*10/100</f>
        <v>0.42902711323763953</v>
      </c>
    </row>
    <row r="215" spans="1:11" ht="14.1" customHeight="1" x14ac:dyDescent="0.15">
      <c r="A215" s="155">
        <v>2600000268318</v>
      </c>
      <c r="B215" s="38" t="s">
        <v>148</v>
      </c>
      <c r="C215" s="1" t="s">
        <v>13</v>
      </c>
      <c r="D215" s="130">
        <v>822</v>
      </c>
      <c r="E215" s="212" t="s">
        <v>141</v>
      </c>
      <c r="F215" s="85">
        <v>100</v>
      </c>
      <c r="G215" s="86">
        <f t="shared" si="35"/>
        <v>822</v>
      </c>
      <c r="H215" s="42">
        <v>1290</v>
      </c>
      <c r="I215" s="145">
        <f t="shared" si="34"/>
        <v>1393.2</v>
      </c>
      <c r="J215" s="98">
        <f>(H215-G215)/H215</f>
        <v>0.36279069767441863</v>
      </c>
    </row>
    <row r="216" spans="1:11" ht="14.1" customHeight="1" x14ac:dyDescent="0.15">
      <c r="A216" s="157"/>
      <c r="B216" s="38"/>
      <c r="C216" s="1" t="s">
        <v>13</v>
      </c>
      <c r="D216" s="113">
        <f>D215/2</f>
        <v>411</v>
      </c>
      <c r="E216" s="207" t="s">
        <v>145</v>
      </c>
      <c r="F216" s="90">
        <v>95</v>
      </c>
      <c r="G216" s="91">
        <f t="shared" si="35"/>
        <v>432.63157894736844</v>
      </c>
      <c r="H216" s="18">
        <v>79</v>
      </c>
      <c r="I216" s="114">
        <f t="shared" si="34"/>
        <v>85.320000000000007</v>
      </c>
      <c r="J216" s="99">
        <f>((H216*10)-G216)/H216*10/100</f>
        <v>0.45236508994003999</v>
      </c>
    </row>
    <row r="217" spans="1:11" ht="14.1" customHeight="1" x14ac:dyDescent="0.15">
      <c r="A217" s="155">
        <v>2600000268325</v>
      </c>
      <c r="B217" s="8" t="s">
        <v>149</v>
      </c>
      <c r="C217" s="1" t="s">
        <v>13</v>
      </c>
      <c r="D217" s="130">
        <v>758</v>
      </c>
      <c r="E217" s="212" t="s">
        <v>141</v>
      </c>
      <c r="F217" s="85">
        <v>100</v>
      </c>
      <c r="G217" s="86">
        <f t="shared" si="35"/>
        <v>758</v>
      </c>
      <c r="H217" s="42">
        <v>990.47619047619003</v>
      </c>
      <c r="I217" s="145">
        <f t="shared" si="34"/>
        <v>1069.7142857142853</v>
      </c>
      <c r="J217" s="98">
        <f>(H217-G217)/H217</f>
        <v>0.23471153846153811</v>
      </c>
    </row>
    <row r="218" spans="1:11" ht="14.1" customHeight="1" x14ac:dyDescent="0.15">
      <c r="A218" s="156"/>
      <c r="B218" s="11"/>
      <c r="C218" s="1" t="s">
        <v>13</v>
      </c>
      <c r="D218" s="113">
        <f>D217/2</f>
        <v>379</v>
      </c>
      <c r="E218" s="207" t="s">
        <v>145</v>
      </c>
      <c r="F218" s="90">
        <v>95</v>
      </c>
      <c r="G218" s="91">
        <f t="shared" si="35"/>
        <v>398.94736842105266</v>
      </c>
      <c r="H218" s="18">
        <v>69</v>
      </c>
      <c r="I218" s="114">
        <f t="shared" si="34"/>
        <v>74.52000000000001</v>
      </c>
      <c r="J218" s="99">
        <f>((H218*10)-G218)/H218*10/100</f>
        <v>0.42181540808543089</v>
      </c>
    </row>
    <row r="219" spans="1:11" ht="14.1" customHeight="1" x14ac:dyDescent="0.15">
      <c r="A219" s="134">
        <v>2500000000485</v>
      </c>
      <c r="B219" s="135" t="s">
        <v>387</v>
      </c>
      <c r="C219" s="24" t="s">
        <v>13</v>
      </c>
      <c r="D219" s="139">
        <v>692</v>
      </c>
      <c r="E219" s="57" t="s">
        <v>241</v>
      </c>
      <c r="F219" s="29">
        <v>95</v>
      </c>
      <c r="G219" s="28">
        <f t="shared" si="35"/>
        <v>728.42105263157896</v>
      </c>
      <c r="H219" s="28">
        <v>129</v>
      </c>
      <c r="I219" s="28">
        <f t="shared" si="34"/>
        <v>139.32000000000002</v>
      </c>
      <c r="J219" s="99">
        <f>((H219*10)-G219)/H219*10/100</f>
        <v>0.43533251733986128</v>
      </c>
      <c r="K219" s="125" t="s">
        <v>396</v>
      </c>
    </row>
    <row r="220" spans="1:11" ht="14.1" customHeight="1" x14ac:dyDescent="0.15">
      <c r="A220" s="1"/>
      <c r="D220" s="185"/>
      <c r="I220" s="185"/>
    </row>
    <row r="221" spans="1:11" ht="14.1" customHeight="1" x14ac:dyDescent="0.15">
      <c r="A221" s="2" t="s">
        <v>240</v>
      </c>
    </row>
    <row r="222" spans="1:11" ht="14.1" customHeight="1" x14ac:dyDescent="0.15">
      <c r="A222" s="4" t="s">
        <v>177</v>
      </c>
      <c r="B222" s="4" t="s">
        <v>3</v>
      </c>
      <c r="C222" s="5"/>
      <c r="D222" s="4" t="s">
        <v>4</v>
      </c>
      <c r="E222" s="4" t="s">
        <v>5</v>
      </c>
      <c r="F222" s="4" t="s">
        <v>6</v>
      </c>
      <c r="G222" s="4" t="s">
        <v>7</v>
      </c>
      <c r="H222" s="45" t="s">
        <v>8</v>
      </c>
      <c r="I222" s="45" t="s">
        <v>9</v>
      </c>
      <c r="J222" s="4" t="s">
        <v>10</v>
      </c>
    </row>
    <row r="223" spans="1:11" ht="14.1" customHeight="1" x14ac:dyDescent="0.15">
      <c r="A223" s="83" t="s">
        <v>189</v>
      </c>
      <c r="B223" s="38" t="s">
        <v>150</v>
      </c>
      <c r="C223" s="1" t="s">
        <v>13</v>
      </c>
      <c r="D223" s="102">
        <v>720</v>
      </c>
      <c r="E223" s="201" t="s">
        <v>141</v>
      </c>
      <c r="F223" s="9">
        <v>100</v>
      </c>
      <c r="G223" s="197">
        <f t="shared" ref="G223:G238" si="36">D223/(F223/100)</f>
        <v>720</v>
      </c>
      <c r="H223" s="10">
        <v>1080</v>
      </c>
      <c r="I223" s="10">
        <f t="shared" ref="I223:I237" si="37">+H223*1.08</f>
        <v>1166.4000000000001</v>
      </c>
      <c r="J223" s="174">
        <f>(H223-G223)/H223</f>
        <v>0.33333333333333331</v>
      </c>
      <c r="K223" s="125"/>
    </row>
    <row r="224" spans="1:11" ht="14.1" customHeight="1" x14ac:dyDescent="0.15">
      <c r="A224" s="129"/>
      <c r="B224" s="38"/>
      <c r="C224" s="1" t="s">
        <v>13</v>
      </c>
      <c r="D224" s="103">
        <v>360</v>
      </c>
      <c r="E224" s="204" t="s">
        <v>145</v>
      </c>
      <c r="F224" s="21">
        <v>95</v>
      </c>
      <c r="G224" s="243">
        <f t="shared" si="36"/>
        <v>378.94736842105266</v>
      </c>
      <c r="H224" s="22">
        <v>79</v>
      </c>
      <c r="I224" s="22">
        <f t="shared" si="37"/>
        <v>85.320000000000007</v>
      </c>
      <c r="J224" s="244">
        <f>((H224*10)-G224)/H224*10/100</f>
        <v>0.52031978680879409</v>
      </c>
      <c r="K224" s="2" t="s">
        <v>289</v>
      </c>
    </row>
    <row r="225" spans="1:11" ht="14.1" customHeight="1" x14ac:dyDescent="0.15">
      <c r="A225" s="121"/>
      <c r="B225" s="131"/>
      <c r="C225" s="1" t="s">
        <v>13</v>
      </c>
      <c r="D225" s="105">
        <v>360</v>
      </c>
      <c r="E225" s="203" t="s">
        <v>21</v>
      </c>
      <c r="F225" s="17">
        <v>95</v>
      </c>
      <c r="G225" s="198">
        <f t="shared" si="36"/>
        <v>378.94736842105266</v>
      </c>
      <c r="H225" s="18">
        <v>89</v>
      </c>
      <c r="I225" s="18">
        <f t="shared" si="37"/>
        <v>96.12</v>
      </c>
      <c r="J225" s="245">
        <f>((H225*10)-G225)/H225*10/100</f>
        <v>0.57421643997634531</v>
      </c>
      <c r="K225" s="2" t="s">
        <v>289</v>
      </c>
    </row>
    <row r="226" spans="1:11" ht="14.1" customHeight="1" x14ac:dyDescent="0.15">
      <c r="A226" s="132">
        <v>2500000001376</v>
      </c>
      <c r="B226" s="14" t="s">
        <v>319</v>
      </c>
      <c r="C226" s="1" t="s">
        <v>13</v>
      </c>
      <c r="D226" s="102">
        <v>400</v>
      </c>
      <c r="E226" s="201" t="s">
        <v>241</v>
      </c>
      <c r="F226" s="9">
        <v>95</v>
      </c>
      <c r="G226" s="197">
        <f t="shared" si="36"/>
        <v>421.0526315789474</v>
      </c>
      <c r="H226" s="10">
        <v>79</v>
      </c>
      <c r="I226" s="10">
        <f t="shared" si="37"/>
        <v>85.320000000000007</v>
      </c>
      <c r="J226" s="174">
        <f t="shared" ref="J226:J231" si="38">((H226*10)-G226)/H226*10/100</f>
        <v>0.46702198534310457</v>
      </c>
      <c r="K226" s="2" t="s">
        <v>289</v>
      </c>
    </row>
    <row r="227" spans="1:11" ht="14.1" customHeight="1" x14ac:dyDescent="0.15">
      <c r="A227" s="133"/>
      <c r="B227" s="16"/>
      <c r="C227" s="1" t="s">
        <v>13</v>
      </c>
      <c r="D227" s="105">
        <v>400</v>
      </c>
      <c r="E227" s="203" t="s">
        <v>341</v>
      </c>
      <c r="F227" s="17">
        <v>95</v>
      </c>
      <c r="G227" s="198">
        <f t="shared" si="36"/>
        <v>421.0526315789474</v>
      </c>
      <c r="H227" s="18">
        <v>89</v>
      </c>
      <c r="I227" s="18">
        <f t="shared" si="37"/>
        <v>96.12</v>
      </c>
      <c r="J227" s="245">
        <f>((H227*10)-G227)/H227*10/100</f>
        <v>0.52690715552927259</v>
      </c>
      <c r="K227" s="2" t="s">
        <v>289</v>
      </c>
    </row>
    <row r="228" spans="1:11" ht="14.1" customHeight="1" x14ac:dyDescent="0.15">
      <c r="A228" s="134">
        <v>4984352130003</v>
      </c>
      <c r="B228" s="16" t="s">
        <v>321</v>
      </c>
      <c r="C228" s="1" t="s">
        <v>13</v>
      </c>
      <c r="D228" s="136">
        <v>445</v>
      </c>
      <c r="E228" s="57" t="s">
        <v>318</v>
      </c>
      <c r="F228" s="104">
        <v>100</v>
      </c>
      <c r="G228" s="137">
        <f t="shared" si="36"/>
        <v>445</v>
      </c>
      <c r="H228" s="138">
        <v>780</v>
      </c>
      <c r="I228" s="138">
        <f t="shared" si="37"/>
        <v>842.40000000000009</v>
      </c>
      <c r="J228" s="187">
        <f>(H228-G228)/H228</f>
        <v>0.42948717948717946</v>
      </c>
    </row>
    <row r="229" spans="1:11" ht="14.1" customHeight="1" x14ac:dyDescent="0.15">
      <c r="A229" s="134">
        <v>2600000304498</v>
      </c>
      <c r="B229" s="16" t="s">
        <v>320</v>
      </c>
      <c r="C229" s="1" t="s">
        <v>13</v>
      </c>
      <c r="D229" s="136">
        <v>490</v>
      </c>
      <c r="E229" s="213" t="s">
        <v>186</v>
      </c>
      <c r="F229" s="104">
        <v>95</v>
      </c>
      <c r="G229" s="172">
        <f t="shared" si="36"/>
        <v>515.78947368421052</v>
      </c>
      <c r="H229" s="138">
        <v>89</v>
      </c>
      <c r="I229" s="138">
        <f t="shared" si="37"/>
        <v>96.12</v>
      </c>
      <c r="J229" s="166">
        <f t="shared" si="38"/>
        <v>0.420461265523359</v>
      </c>
      <c r="K229" s="2" t="s">
        <v>289</v>
      </c>
    </row>
    <row r="230" spans="1:11" ht="14.1" customHeight="1" x14ac:dyDescent="0.15">
      <c r="A230" s="134">
        <v>2500000000249</v>
      </c>
      <c r="B230" s="135" t="s">
        <v>181</v>
      </c>
      <c r="C230" s="24" t="s">
        <v>13</v>
      </c>
      <c r="D230" s="136">
        <v>300</v>
      </c>
      <c r="E230" s="213" t="s">
        <v>152</v>
      </c>
      <c r="F230" s="104">
        <v>95</v>
      </c>
      <c r="G230" s="172">
        <f t="shared" si="36"/>
        <v>315.78947368421052</v>
      </c>
      <c r="H230" s="138">
        <v>69</v>
      </c>
      <c r="I230" s="138">
        <f t="shared" si="37"/>
        <v>74.52000000000001</v>
      </c>
      <c r="J230" s="166">
        <f t="shared" si="38"/>
        <v>0.54233409610983985</v>
      </c>
      <c r="K230" s="2" t="s">
        <v>289</v>
      </c>
    </row>
    <row r="231" spans="1:11" ht="14.1" customHeight="1" x14ac:dyDescent="0.15">
      <c r="A231" s="134">
        <v>2600000217460</v>
      </c>
      <c r="B231" s="135" t="s">
        <v>151</v>
      </c>
      <c r="C231" s="1" t="s">
        <v>13</v>
      </c>
      <c r="D231" s="270">
        <v>510</v>
      </c>
      <c r="E231" s="57" t="s">
        <v>297</v>
      </c>
      <c r="F231" s="29">
        <v>100</v>
      </c>
      <c r="G231" s="137">
        <f t="shared" si="36"/>
        <v>510</v>
      </c>
      <c r="H231" s="138">
        <v>79</v>
      </c>
      <c r="I231" s="138">
        <f t="shared" si="37"/>
        <v>85.320000000000007</v>
      </c>
      <c r="J231" s="166">
        <f t="shared" si="38"/>
        <v>0.35443037974683539</v>
      </c>
      <c r="K231" s="2" t="s">
        <v>289</v>
      </c>
    </row>
    <row r="232" spans="1:11" ht="14.1" customHeight="1" x14ac:dyDescent="0.15">
      <c r="A232" s="134">
        <v>2600000209915</v>
      </c>
      <c r="B232" s="135" t="s">
        <v>153</v>
      </c>
      <c r="C232" s="1" t="s">
        <v>13</v>
      </c>
      <c r="D232" s="139">
        <v>340</v>
      </c>
      <c r="E232" s="57" t="s">
        <v>154</v>
      </c>
      <c r="F232" s="29">
        <v>100</v>
      </c>
      <c r="G232" s="137">
        <f t="shared" si="36"/>
        <v>340</v>
      </c>
      <c r="H232" s="28">
        <v>690</v>
      </c>
      <c r="I232" s="28">
        <f t="shared" si="37"/>
        <v>745.2</v>
      </c>
      <c r="J232" s="187">
        <f>(H232-G232)/H232</f>
        <v>0.50724637681159424</v>
      </c>
    </row>
    <row r="233" spans="1:11" ht="14.1" customHeight="1" x14ac:dyDescent="0.15">
      <c r="A233" s="134">
        <v>2500000000898</v>
      </c>
      <c r="B233" s="135" t="s">
        <v>187</v>
      </c>
      <c r="C233" s="1" t="s">
        <v>13</v>
      </c>
      <c r="D233" s="139">
        <v>280</v>
      </c>
      <c r="E233" s="57" t="s">
        <v>154</v>
      </c>
      <c r="F233" s="29">
        <v>100</v>
      </c>
      <c r="G233" s="137">
        <f t="shared" si="36"/>
        <v>280</v>
      </c>
      <c r="H233" s="28">
        <v>498</v>
      </c>
      <c r="I233" s="28">
        <f t="shared" si="37"/>
        <v>537.84</v>
      </c>
      <c r="J233" s="187">
        <f>(H233-G233)/H233</f>
        <v>0.43775100401606426</v>
      </c>
    </row>
    <row r="234" spans="1:11" ht="14.1" customHeight="1" x14ac:dyDescent="0.15">
      <c r="A234" s="134">
        <v>2600000312738</v>
      </c>
      <c r="B234" s="135" t="s">
        <v>188</v>
      </c>
      <c r="C234" s="1" t="s">
        <v>13</v>
      </c>
      <c r="D234" s="139">
        <v>580</v>
      </c>
      <c r="E234" s="213" t="s">
        <v>152</v>
      </c>
      <c r="F234" s="29">
        <v>100</v>
      </c>
      <c r="G234" s="137">
        <f t="shared" si="36"/>
        <v>580</v>
      </c>
      <c r="H234" s="28">
        <v>89</v>
      </c>
      <c r="I234" s="28">
        <f t="shared" si="37"/>
        <v>96.12</v>
      </c>
      <c r="J234" s="166">
        <f t="shared" ref="J234:J237" si="39">((H234*10)-G234)/H234*10/100</f>
        <v>0.34831460674157305</v>
      </c>
    </row>
    <row r="235" spans="1:11" ht="14.1" customHeight="1" x14ac:dyDescent="0.15">
      <c r="A235" s="141" t="s">
        <v>363</v>
      </c>
      <c r="B235" s="135" t="s">
        <v>155</v>
      </c>
      <c r="C235" s="1" t="s">
        <v>13</v>
      </c>
      <c r="D235" s="139">
        <v>420</v>
      </c>
      <c r="E235" s="57">
        <v>700</v>
      </c>
      <c r="F235" s="29">
        <v>100</v>
      </c>
      <c r="G235" s="137">
        <f t="shared" si="36"/>
        <v>420</v>
      </c>
      <c r="H235" s="138">
        <v>698</v>
      </c>
      <c r="I235" s="138">
        <f t="shared" si="37"/>
        <v>753.84</v>
      </c>
      <c r="J235" s="51">
        <f t="shared" ref="J235:J236" si="40">(H235-G235)/H235</f>
        <v>0.39828080229226359</v>
      </c>
      <c r="K235" s="2" t="s">
        <v>362</v>
      </c>
    </row>
    <row r="236" spans="1:11" ht="14.1" customHeight="1" x14ac:dyDescent="0.15">
      <c r="A236" s="141" t="s">
        <v>364</v>
      </c>
      <c r="B236" s="135" t="s">
        <v>156</v>
      </c>
      <c r="C236" s="1" t="s">
        <v>13</v>
      </c>
      <c r="D236" s="139">
        <v>436</v>
      </c>
      <c r="E236" s="57" t="s">
        <v>338</v>
      </c>
      <c r="F236" s="29">
        <v>100</v>
      </c>
      <c r="G236" s="137">
        <f t="shared" si="36"/>
        <v>436</v>
      </c>
      <c r="H236" s="138">
        <v>698</v>
      </c>
      <c r="I236" s="138">
        <f t="shared" si="37"/>
        <v>753.84</v>
      </c>
      <c r="J236" s="51">
        <f t="shared" si="40"/>
        <v>0.37535816618911177</v>
      </c>
      <c r="K236" s="2" t="s">
        <v>362</v>
      </c>
    </row>
    <row r="237" spans="1:11" ht="14.1" customHeight="1" x14ac:dyDescent="0.15">
      <c r="A237" s="175" t="s">
        <v>246</v>
      </c>
      <c r="B237" s="176" t="s">
        <v>242</v>
      </c>
      <c r="C237" s="177" t="s">
        <v>13</v>
      </c>
      <c r="D237" s="178">
        <v>800</v>
      </c>
      <c r="E237" s="215" t="s">
        <v>241</v>
      </c>
      <c r="F237" s="179">
        <v>95</v>
      </c>
      <c r="G237" s="180">
        <f t="shared" si="36"/>
        <v>842.1052631578948</v>
      </c>
      <c r="H237" s="264">
        <v>138</v>
      </c>
      <c r="I237" s="264">
        <f t="shared" si="37"/>
        <v>149.04000000000002</v>
      </c>
      <c r="J237" s="265">
        <f t="shared" si="39"/>
        <v>0.38977879481311972</v>
      </c>
      <c r="K237" s="183" t="s">
        <v>349</v>
      </c>
    </row>
    <row r="238" spans="1:11" ht="14.1" customHeight="1" x14ac:dyDescent="0.15">
      <c r="A238" s="175" t="s">
        <v>178</v>
      </c>
      <c r="B238" s="176" t="s">
        <v>285</v>
      </c>
      <c r="C238" s="177" t="s">
        <v>13</v>
      </c>
      <c r="D238" s="178">
        <v>738</v>
      </c>
      <c r="E238" s="215" t="s">
        <v>176</v>
      </c>
      <c r="F238" s="179">
        <v>100</v>
      </c>
      <c r="G238" s="218">
        <f t="shared" si="36"/>
        <v>738</v>
      </c>
      <c r="H238" s="181">
        <v>1180</v>
      </c>
      <c r="I238" s="181">
        <f>+H238*1.08</f>
        <v>1274.4000000000001</v>
      </c>
      <c r="J238" s="182">
        <f>(H238-G238)/H238</f>
        <v>0.37457627118644066</v>
      </c>
      <c r="K238" s="183" t="s">
        <v>349</v>
      </c>
    </row>
    <row r="239" spans="1:11" ht="14.1" customHeight="1" x14ac:dyDescent="0.15">
      <c r="A239" s="175" t="s">
        <v>179</v>
      </c>
      <c r="B239" s="176" t="s">
        <v>286</v>
      </c>
      <c r="C239" s="177" t="s">
        <v>13</v>
      </c>
      <c r="D239" s="178">
        <v>738</v>
      </c>
      <c r="E239" s="215" t="s">
        <v>176</v>
      </c>
      <c r="F239" s="179">
        <v>100</v>
      </c>
      <c r="G239" s="180">
        <v>738</v>
      </c>
      <c r="H239" s="181">
        <v>1180</v>
      </c>
      <c r="I239" s="181">
        <f>+H239*1.08</f>
        <v>1274.4000000000001</v>
      </c>
      <c r="J239" s="182">
        <f>(H239-G239)/H239</f>
        <v>0.37457627118644066</v>
      </c>
      <c r="K239" s="183" t="s">
        <v>349</v>
      </c>
    </row>
    <row r="240" spans="1:11" ht="14.1" customHeight="1" x14ac:dyDescent="0.15">
      <c r="A240" s="175" t="s">
        <v>180</v>
      </c>
      <c r="B240" s="176" t="s">
        <v>287</v>
      </c>
      <c r="C240" s="177" t="s">
        <v>13</v>
      </c>
      <c r="D240" s="178">
        <v>738</v>
      </c>
      <c r="E240" s="215" t="s">
        <v>176</v>
      </c>
      <c r="F240" s="179">
        <v>100</v>
      </c>
      <c r="G240" s="180">
        <v>738</v>
      </c>
      <c r="H240" s="181">
        <v>1180</v>
      </c>
      <c r="I240" s="181">
        <f>+H240*1.08</f>
        <v>1274.4000000000001</v>
      </c>
      <c r="J240" s="182">
        <f>(H240-G240)/H240</f>
        <v>0.37457627118644066</v>
      </c>
      <c r="K240" s="183" t="s">
        <v>349</v>
      </c>
    </row>
    <row r="241" spans="1:11" ht="14.1" customHeight="1" x14ac:dyDescent="0.15">
      <c r="A241" s="68" t="s">
        <v>247</v>
      </c>
      <c r="B241" s="27" t="s">
        <v>243</v>
      </c>
      <c r="C241" s="1" t="s">
        <v>13</v>
      </c>
      <c r="D241" s="139">
        <v>500</v>
      </c>
      <c r="E241" s="214" t="s">
        <v>249</v>
      </c>
      <c r="F241" s="140">
        <v>100</v>
      </c>
      <c r="G241" s="137">
        <f t="shared" ref="G241:G270" si="41">D241/(F241/100)</f>
        <v>500</v>
      </c>
      <c r="H241" s="28">
        <v>89</v>
      </c>
      <c r="I241" s="70">
        <f t="shared" ref="I241:I270" si="42">+H241*1.08</f>
        <v>96.12</v>
      </c>
      <c r="J241" s="167">
        <f t="shared" ref="J241:J242" si="43">((H241*10)-G241)/H241*10/100</f>
        <v>0.4382022471910112</v>
      </c>
      <c r="K241" s="2" t="s">
        <v>289</v>
      </c>
    </row>
    <row r="242" spans="1:11" ht="14.1" customHeight="1" x14ac:dyDescent="0.15">
      <c r="A242" s="68" t="s">
        <v>248</v>
      </c>
      <c r="B242" s="27" t="s">
        <v>244</v>
      </c>
      <c r="C242" s="1" t="s">
        <v>13</v>
      </c>
      <c r="D242" s="139">
        <v>300</v>
      </c>
      <c r="E242" s="214" t="s">
        <v>249</v>
      </c>
      <c r="F242" s="140">
        <v>100</v>
      </c>
      <c r="G242" s="137">
        <f t="shared" si="41"/>
        <v>300</v>
      </c>
      <c r="H242" s="28">
        <v>79</v>
      </c>
      <c r="I242" s="70">
        <f t="shared" si="42"/>
        <v>85.320000000000007</v>
      </c>
      <c r="J242" s="167">
        <f t="shared" si="43"/>
        <v>0.62025316455696211</v>
      </c>
      <c r="K242" s="2" t="s">
        <v>289</v>
      </c>
    </row>
    <row r="243" spans="1:11" ht="14.1" customHeight="1" x14ac:dyDescent="0.15">
      <c r="A243" s="68" t="s">
        <v>250</v>
      </c>
      <c r="B243" s="27" t="s">
        <v>245</v>
      </c>
      <c r="C243" s="1" t="s">
        <v>13</v>
      </c>
      <c r="D243" s="139">
        <v>830</v>
      </c>
      <c r="E243" s="214" t="s">
        <v>251</v>
      </c>
      <c r="F243" s="140">
        <v>100</v>
      </c>
      <c r="G243" s="137">
        <f t="shared" si="41"/>
        <v>830</v>
      </c>
      <c r="H243" s="70">
        <v>1380</v>
      </c>
      <c r="I243" s="70">
        <f t="shared" si="42"/>
        <v>1490.4</v>
      </c>
      <c r="J243" s="164">
        <f t="shared" ref="J243" si="44">(H243-G243)/H243</f>
        <v>0.39855072463768115</v>
      </c>
    </row>
    <row r="244" spans="1:11" ht="14.1" customHeight="1" x14ac:dyDescent="0.15">
      <c r="A244" s="175" t="s">
        <v>252</v>
      </c>
      <c r="B244" s="176" t="s">
        <v>253</v>
      </c>
      <c r="C244" s="177" t="s">
        <v>13</v>
      </c>
      <c r="D244" s="178">
        <v>595</v>
      </c>
      <c r="E244" s="215" t="s">
        <v>282</v>
      </c>
      <c r="F244" s="179">
        <v>97</v>
      </c>
      <c r="G244" s="180">
        <f t="shared" si="41"/>
        <v>613.40206185567013</v>
      </c>
      <c r="H244" s="181">
        <v>99</v>
      </c>
      <c r="I244" s="181">
        <f t="shared" si="42"/>
        <v>106.92</v>
      </c>
      <c r="J244" s="182">
        <f t="shared" ref="J244:J270" si="45">((H244*10)-G244)/H244*10/100</f>
        <v>0.38040195772154534</v>
      </c>
      <c r="K244" s="183" t="s">
        <v>349</v>
      </c>
    </row>
    <row r="245" spans="1:11" ht="14.1" customHeight="1" x14ac:dyDescent="0.15">
      <c r="A245" s="68" t="s">
        <v>352</v>
      </c>
      <c r="B245" s="40" t="s">
        <v>350</v>
      </c>
      <c r="C245" s="1" t="s">
        <v>13</v>
      </c>
      <c r="D245" s="139">
        <v>350</v>
      </c>
      <c r="E245" s="214" t="s">
        <v>351</v>
      </c>
      <c r="F245" s="140">
        <v>97</v>
      </c>
      <c r="G245" s="137">
        <f t="shared" si="41"/>
        <v>360.82474226804123</v>
      </c>
      <c r="H245" s="70">
        <v>98</v>
      </c>
      <c r="I245" s="70">
        <f t="shared" si="42"/>
        <v>105.84</v>
      </c>
      <c r="J245" s="164">
        <f t="shared" si="45"/>
        <v>0.63181148748159055</v>
      </c>
    </row>
    <row r="246" spans="1:11" ht="14.1" customHeight="1" x14ac:dyDescent="0.25">
      <c r="A246" s="134" t="s">
        <v>268</v>
      </c>
      <c r="B246" s="168" t="s">
        <v>255</v>
      </c>
      <c r="C246" s="1" t="s">
        <v>13</v>
      </c>
      <c r="D246" s="139">
        <v>700</v>
      </c>
      <c r="E246" s="214" t="s">
        <v>282</v>
      </c>
      <c r="F246" s="140">
        <v>100</v>
      </c>
      <c r="G246" s="137">
        <f t="shared" si="41"/>
        <v>700</v>
      </c>
      <c r="H246" s="28">
        <v>1280</v>
      </c>
      <c r="I246" s="70">
        <f t="shared" si="42"/>
        <v>1382.4</v>
      </c>
      <c r="J246" s="164">
        <f>(H246-G246)/H246</f>
        <v>0.453125</v>
      </c>
    </row>
    <row r="247" spans="1:11" ht="14.1" customHeight="1" x14ac:dyDescent="0.25">
      <c r="A247" s="134" t="s">
        <v>269</v>
      </c>
      <c r="B247" s="169" t="s">
        <v>256</v>
      </c>
      <c r="C247" s="1" t="s">
        <v>13</v>
      </c>
      <c r="D247" s="139">
        <v>638</v>
      </c>
      <c r="E247" s="214" t="s">
        <v>254</v>
      </c>
      <c r="F247" s="140">
        <v>100</v>
      </c>
      <c r="G247" s="137">
        <f t="shared" si="41"/>
        <v>638</v>
      </c>
      <c r="H247" s="70">
        <v>1290</v>
      </c>
      <c r="I247" s="70">
        <f t="shared" si="42"/>
        <v>1393.2</v>
      </c>
      <c r="J247" s="164">
        <f>(H247-G247)/H247</f>
        <v>0.50542635658914725</v>
      </c>
    </row>
    <row r="248" spans="1:11" ht="14.1" customHeight="1" x14ac:dyDescent="0.25">
      <c r="A248" s="134" t="s">
        <v>270</v>
      </c>
      <c r="B248" s="168" t="s">
        <v>257</v>
      </c>
      <c r="C248" s="1" t="s">
        <v>13</v>
      </c>
      <c r="D248" s="139">
        <v>368</v>
      </c>
      <c r="E248" s="214" t="s">
        <v>282</v>
      </c>
      <c r="F248" s="140">
        <v>100</v>
      </c>
      <c r="G248" s="137">
        <f t="shared" si="41"/>
        <v>368</v>
      </c>
      <c r="H248" s="70">
        <v>69</v>
      </c>
      <c r="I248" s="70">
        <f t="shared" si="42"/>
        <v>74.52000000000001</v>
      </c>
      <c r="J248" s="164">
        <f t="shared" si="45"/>
        <v>0.46666666666666673</v>
      </c>
    </row>
    <row r="249" spans="1:11" ht="14.1" customHeight="1" x14ac:dyDescent="0.25">
      <c r="A249" s="134" t="s">
        <v>271</v>
      </c>
      <c r="B249" s="168" t="s">
        <v>258</v>
      </c>
      <c r="C249" s="1" t="s">
        <v>13</v>
      </c>
      <c r="D249" s="139">
        <v>263</v>
      </c>
      <c r="E249" s="214" t="s">
        <v>282</v>
      </c>
      <c r="F249" s="140">
        <v>100</v>
      </c>
      <c r="G249" s="137">
        <f t="shared" si="41"/>
        <v>263</v>
      </c>
      <c r="H249" s="70">
        <v>59</v>
      </c>
      <c r="I249" s="70">
        <f t="shared" si="42"/>
        <v>63.720000000000006</v>
      </c>
      <c r="J249" s="164">
        <f t="shared" si="45"/>
        <v>0.55423728813559325</v>
      </c>
    </row>
    <row r="250" spans="1:11" ht="14.1" customHeight="1" x14ac:dyDescent="0.25">
      <c r="A250" s="134" t="s">
        <v>272</v>
      </c>
      <c r="B250" s="168" t="s">
        <v>259</v>
      </c>
      <c r="C250" s="1" t="s">
        <v>13</v>
      </c>
      <c r="D250" s="139">
        <v>414</v>
      </c>
      <c r="E250" s="214" t="s">
        <v>281</v>
      </c>
      <c r="F250" s="140">
        <v>100</v>
      </c>
      <c r="G250" s="137">
        <f t="shared" si="41"/>
        <v>414</v>
      </c>
      <c r="H250" s="70">
        <v>79</v>
      </c>
      <c r="I250" s="70">
        <f t="shared" si="42"/>
        <v>85.320000000000007</v>
      </c>
      <c r="J250" s="164">
        <f t="shared" si="45"/>
        <v>0.47594936708860758</v>
      </c>
    </row>
    <row r="251" spans="1:11" ht="14.1" customHeight="1" x14ac:dyDescent="0.25">
      <c r="A251" s="134" t="s">
        <v>273</v>
      </c>
      <c r="B251" s="168" t="s">
        <v>260</v>
      </c>
      <c r="C251" s="1" t="s">
        <v>13</v>
      </c>
      <c r="D251" s="139">
        <v>372</v>
      </c>
      <c r="E251" s="214" t="s">
        <v>281</v>
      </c>
      <c r="F251" s="140">
        <v>100</v>
      </c>
      <c r="G251" s="137">
        <f t="shared" si="41"/>
        <v>372</v>
      </c>
      <c r="H251" s="70">
        <v>69</v>
      </c>
      <c r="I251" s="70">
        <f t="shared" si="42"/>
        <v>74.52000000000001</v>
      </c>
      <c r="J251" s="164">
        <f t="shared" si="45"/>
        <v>0.46086956521739131</v>
      </c>
    </row>
    <row r="252" spans="1:11" ht="14.1" customHeight="1" x14ac:dyDescent="0.25">
      <c r="A252" s="134" t="s">
        <v>274</v>
      </c>
      <c r="B252" s="168" t="s">
        <v>261</v>
      </c>
      <c r="C252" s="1" t="s">
        <v>13</v>
      </c>
      <c r="D252" s="139">
        <v>287</v>
      </c>
      <c r="E252" s="214" t="s">
        <v>281</v>
      </c>
      <c r="F252" s="140">
        <v>100</v>
      </c>
      <c r="G252" s="137">
        <f t="shared" si="41"/>
        <v>287</v>
      </c>
      <c r="H252" s="70">
        <v>49</v>
      </c>
      <c r="I252" s="70">
        <f t="shared" si="42"/>
        <v>52.92</v>
      </c>
      <c r="J252" s="164">
        <f t="shared" si="45"/>
        <v>0.41428571428571431</v>
      </c>
    </row>
    <row r="253" spans="1:11" ht="14.1" customHeight="1" x14ac:dyDescent="0.25">
      <c r="A253" s="134" t="s">
        <v>275</v>
      </c>
      <c r="B253" s="168" t="s">
        <v>262</v>
      </c>
      <c r="C253" s="1" t="s">
        <v>13</v>
      </c>
      <c r="D253" s="139">
        <v>316</v>
      </c>
      <c r="E253" s="214" t="s">
        <v>281</v>
      </c>
      <c r="F253" s="140">
        <v>100</v>
      </c>
      <c r="G253" s="137">
        <f t="shared" si="41"/>
        <v>316</v>
      </c>
      <c r="H253" s="70">
        <v>780</v>
      </c>
      <c r="I253" s="70">
        <f t="shared" si="42"/>
        <v>842.40000000000009</v>
      </c>
      <c r="J253" s="164">
        <f>(H253-G253)/H253</f>
        <v>0.59487179487179487</v>
      </c>
    </row>
    <row r="254" spans="1:11" ht="14.1" customHeight="1" x14ac:dyDescent="0.25">
      <c r="A254" s="134" t="s">
        <v>276</v>
      </c>
      <c r="B254" s="168" t="s">
        <v>263</v>
      </c>
      <c r="C254" s="1" t="s">
        <v>13</v>
      </c>
      <c r="D254" s="139">
        <v>252</v>
      </c>
      <c r="E254" s="214" t="s">
        <v>281</v>
      </c>
      <c r="F254" s="140">
        <v>100</v>
      </c>
      <c r="G254" s="137">
        <f t="shared" si="41"/>
        <v>252</v>
      </c>
      <c r="H254" s="70">
        <v>780</v>
      </c>
      <c r="I254" s="70">
        <f t="shared" si="42"/>
        <v>842.40000000000009</v>
      </c>
      <c r="J254" s="164">
        <f t="shared" ref="J254:J258" si="46">(H254-G254)/H254</f>
        <v>0.67692307692307696</v>
      </c>
    </row>
    <row r="255" spans="1:11" ht="14.1" customHeight="1" x14ac:dyDescent="0.25">
      <c r="A255" s="134" t="s">
        <v>277</v>
      </c>
      <c r="B255" s="168" t="s">
        <v>264</v>
      </c>
      <c r="C255" s="1" t="s">
        <v>13</v>
      </c>
      <c r="D255" s="139">
        <v>691</v>
      </c>
      <c r="E255" s="214" t="s">
        <v>254</v>
      </c>
      <c r="F255" s="140">
        <v>100</v>
      </c>
      <c r="G255" s="137">
        <f t="shared" si="41"/>
        <v>691</v>
      </c>
      <c r="H255" s="70">
        <v>1290</v>
      </c>
      <c r="I255" s="70">
        <f t="shared" si="42"/>
        <v>1393.2</v>
      </c>
      <c r="J255" s="164">
        <f t="shared" si="46"/>
        <v>0.46434108527131784</v>
      </c>
    </row>
    <row r="256" spans="1:11" ht="14.1" customHeight="1" x14ac:dyDescent="0.25">
      <c r="A256" s="134" t="s">
        <v>278</v>
      </c>
      <c r="B256" s="168" t="s">
        <v>265</v>
      </c>
      <c r="C256" s="1" t="s">
        <v>13</v>
      </c>
      <c r="D256" s="139">
        <v>725</v>
      </c>
      <c r="E256" s="214" t="s">
        <v>254</v>
      </c>
      <c r="F256" s="140">
        <v>100</v>
      </c>
      <c r="G256" s="137">
        <f t="shared" si="41"/>
        <v>725</v>
      </c>
      <c r="H256" s="70">
        <v>1290</v>
      </c>
      <c r="I256" s="70">
        <f t="shared" si="42"/>
        <v>1393.2</v>
      </c>
      <c r="J256" s="164">
        <f t="shared" si="46"/>
        <v>0.43798449612403101</v>
      </c>
    </row>
    <row r="257" spans="1:11" ht="14.1" customHeight="1" x14ac:dyDescent="0.25">
      <c r="A257" s="134" t="s">
        <v>279</v>
      </c>
      <c r="B257" s="168" t="s">
        <v>266</v>
      </c>
      <c r="C257" s="1" t="s">
        <v>13</v>
      </c>
      <c r="D257" s="139">
        <v>320</v>
      </c>
      <c r="E257" s="57" t="s">
        <v>283</v>
      </c>
      <c r="F257" s="29">
        <v>100</v>
      </c>
      <c r="G257" s="137">
        <f t="shared" si="41"/>
        <v>320</v>
      </c>
      <c r="H257" s="28">
        <v>698</v>
      </c>
      <c r="I257" s="70">
        <f t="shared" si="42"/>
        <v>753.84</v>
      </c>
      <c r="J257" s="164">
        <f t="shared" si="46"/>
        <v>0.54154727793696278</v>
      </c>
    </row>
    <row r="258" spans="1:11" ht="14.1" customHeight="1" x14ac:dyDescent="0.25">
      <c r="A258" s="134" t="s">
        <v>280</v>
      </c>
      <c r="B258" s="169" t="s">
        <v>267</v>
      </c>
      <c r="C258" s="1" t="s">
        <v>13</v>
      </c>
      <c r="D258" s="139">
        <v>416</v>
      </c>
      <c r="E258" s="57" t="s">
        <v>281</v>
      </c>
      <c r="F258" s="29">
        <v>100</v>
      </c>
      <c r="G258" s="137">
        <f t="shared" si="41"/>
        <v>416</v>
      </c>
      <c r="H258" s="28">
        <v>698</v>
      </c>
      <c r="I258" s="70">
        <f t="shared" si="42"/>
        <v>753.84</v>
      </c>
      <c r="J258" s="164">
        <f t="shared" si="46"/>
        <v>0.4040114613180516</v>
      </c>
    </row>
    <row r="259" spans="1:11" ht="14.1" customHeight="1" x14ac:dyDescent="0.15">
      <c r="A259" s="189">
        <v>4560480190463</v>
      </c>
      <c r="B259" s="190" t="s">
        <v>336</v>
      </c>
      <c r="C259" s="191" t="s">
        <v>13</v>
      </c>
      <c r="D259" s="192">
        <v>300</v>
      </c>
      <c r="E259" s="216" t="s">
        <v>337</v>
      </c>
      <c r="F259" s="193">
        <v>100</v>
      </c>
      <c r="G259" s="194">
        <f t="shared" si="41"/>
        <v>300</v>
      </c>
      <c r="H259" s="195">
        <v>498</v>
      </c>
      <c r="I259" s="195">
        <f t="shared" si="42"/>
        <v>537.84</v>
      </c>
      <c r="J259" s="196">
        <f>(H259-G259)/H259</f>
        <v>0.39759036144578314</v>
      </c>
      <c r="K259" s="183" t="s">
        <v>349</v>
      </c>
    </row>
    <row r="260" spans="1:11" ht="14.1" customHeight="1" x14ac:dyDescent="0.15">
      <c r="A260" s="188">
        <v>2600000209977</v>
      </c>
      <c r="B260" s="40" t="s">
        <v>358</v>
      </c>
      <c r="C260" s="1" t="s">
        <v>13</v>
      </c>
      <c r="D260" s="139">
        <v>1545</v>
      </c>
      <c r="E260" s="214" t="s">
        <v>356</v>
      </c>
      <c r="F260" s="140">
        <v>100</v>
      </c>
      <c r="G260" s="137">
        <f t="shared" si="41"/>
        <v>1545</v>
      </c>
      <c r="H260" s="70">
        <v>2290</v>
      </c>
      <c r="I260" s="70">
        <f t="shared" si="42"/>
        <v>2473.2000000000003</v>
      </c>
      <c r="J260" s="164">
        <f t="shared" ref="J260:J269" si="47">(H260-G260)/H260</f>
        <v>0.32532751091703055</v>
      </c>
    </row>
    <row r="261" spans="1:11" ht="14.1" customHeight="1" x14ac:dyDescent="0.15">
      <c r="A261" s="188" t="s">
        <v>361</v>
      </c>
      <c r="B261" s="40" t="s">
        <v>358</v>
      </c>
      <c r="C261" s="1" t="s">
        <v>13</v>
      </c>
      <c r="D261" s="139">
        <v>30.9</v>
      </c>
      <c r="E261" s="214" t="s">
        <v>357</v>
      </c>
      <c r="F261" s="140">
        <v>100</v>
      </c>
      <c r="G261" s="137">
        <f t="shared" si="41"/>
        <v>30.9</v>
      </c>
      <c r="H261" s="70">
        <v>59</v>
      </c>
      <c r="I261" s="70">
        <f t="shared" si="42"/>
        <v>63.720000000000006</v>
      </c>
      <c r="J261" s="164">
        <f t="shared" si="47"/>
        <v>0.47627118644067801</v>
      </c>
    </row>
    <row r="262" spans="1:11" ht="14.1" customHeight="1" x14ac:dyDescent="0.15">
      <c r="A262" s="188">
        <v>2600000214742</v>
      </c>
      <c r="B262" s="40" t="s">
        <v>359</v>
      </c>
      <c r="C262" s="1" t="s">
        <v>13</v>
      </c>
      <c r="D262" s="139">
        <v>1545</v>
      </c>
      <c r="E262" s="214" t="s">
        <v>356</v>
      </c>
      <c r="F262" s="140">
        <v>100</v>
      </c>
      <c r="G262" s="137">
        <f t="shared" si="41"/>
        <v>1545</v>
      </c>
      <c r="H262" s="70">
        <v>2290</v>
      </c>
      <c r="I262" s="70">
        <f t="shared" si="42"/>
        <v>2473.2000000000003</v>
      </c>
      <c r="J262" s="164">
        <f t="shared" si="47"/>
        <v>0.32532751091703055</v>
      </c>
    </row>
    <row r="263" spans="1:11" ht="14.1" customHeight="1" x14ac:dyDescent="0.15">
      <c r="A263" s="188" t="s">
        <v>361</v>
      </c>
      <c r="B263" s="40" t="s">
        <v>359</v>
      </c>
      <c r="C263" s="1" t="s">
        <v>13</v>
      </c>
      <c r="D263" s="139">
        <v>30.9</v>
      </c>
      <c r="E263" s="214" t="s">
        <v>357</v>
      </c>
      <c r="F263" s="140">
        <v>100</v>
      </c>
      <c r="G263" s="137">
        <f t="shared" si="41"/>
        <v>30.9</v>
      </c>
      <c r="H263" s="70">
        <v>59</v>
      </c>
      <c r="I263" s="70">
        <f t="shared" si="42"/>
        <v>63.720000000000006</v>
      </c>
      <c r="J263" s="164">
        <f t="shared" si="47"/>
        <v>0.47627118644067801</v>
      </c>
    </row>
    <row r="264" spans="1:11" ht="14.1" customHeight="1" x14ac:dyDescent="0.15">
      <c r="A264" s="188">
        <v>2600000209984</v>
      </c>
      <c r="B264" s="40" t="s">
        <v>360</v>
      </c>
      <c r="C264" s="1" t="s">
        <v>13</v>
      </c>
      <c r="D264" s="139">
        <v>1545</v>
      </c>
      <c r="E264" s="214" t="s">
        <v>356</v>
      </c>
      <c r="F264" s="140">
        <v>100</v>
      </c>
      <c r="G264" s="137">
        <f t="shared" si="41"/>
        <v>1545</v>
      </c>
      <c r="H264" s="70">
        <v>2290</v>
      </c>
      <c r="I264" s="70">
        <f t="shared" si="42"/>
        <v>2473.2000000000003</v>
      </c>
      <c r="J264" s="164">
        <f t="shared" si="47"/>
        <v>0.32532751091703055</v>
      </c>
    </row>
    <row r="265" spans="1:11" ht="14.1" customHeight="1" x14ac:dyDescent="0.15">
      <c r="A265" s="188" t="s">
        <v>361</v>
      </c>
      <c r="B265" s="40" t="s">
        <v>360</v>
      </c>
      <c r="C265" s="1" t="s">
        <v>13</v>
      </c>
      <c r="D265" s="139">
        <v>30.9</v>
      </c>
      <c r="E265" s="214" t="s">
        <v>357</v>
      </c>
      <c r="F265" s="140">
        <v>100</v>
      </c>
      <c r="G265" s="137">
        <f t="shared" si="41"/>
        <v>30.9</v>
      </c>
      <c r="H265" s="70">
        <v>59</v>
      </c>
      <c r="I265" s="70">
        <f t="shared" si="42"/>
        <v>63.720000000000006</v>
      </c>
      <c r="J265" s="164">
        <f t="shared" si="47"/>
        <v>0.47627118644067801</v>
      </c>
    </row>
    <row r="266" spans="1:11" ht="14.1" customHeight="1" x14ac:dyDescent="0.15">
      <c r="A266" s="188">
        <v>2500000006838</v>
      </c>
      <c r="B266" s="40" t="s">
        <v>391</v>
      </c>
      <c r="C266" s="1" t="s">
        <v>13</v>
      </c>
      <c r="D266" s="139">
        <v>1545</v>
      </c>
      <c r="E266" s="214" t="s">
        <v>356</v>
      </c>
      <c r="F266" s="140">
        <v>100</v>
      </c>
      <c r="G266" s="137">
        <f t="shared" si="41"/>
        <v>1545</v>
      </c>
      <c r="H266" s="70">
        <v>2290</v>
      </c>
      <c r="I266" s="70">
        <f t="shared" si="42"/>
        <v>2473.2000000000003</v>
      </c>
      <c r="J266" s="164">
        <f t="shared" si="47"/>
        <v>0.32532751091703055</v>
      </c>
    </row>
    <row r="267" spans="1:11" ht="14.1" customHeight="1" x14ac:dyDescent="0.15">
      <c r="A267" s="188" t="s">
        <v>361</v>
      </c>
      <c r="B267" s="40" t="s">
        <v>391</v>
      </c>
      <c r="C267" s="1" t="s">
        <v>13</v>
      </c>
      <c r="D267" s="139">
        <v>30.9</v>
      </c>
      <c r="E267" s="214" t="s">
        <v>357</v>
      </c>
      <c r="F267" s="140">
        <v>100</v>
      </c>
      <c r="G267" s="137">
        <f t="shared" si="41"/>
        <v>30.9</v>
      </c>
      <c r="H267" s="70">
        <v>59</v>
      </c>
      <c r="I267" s="70">
        <f t="shared" si="42"/>
        <v>63.720000000000006</v>
      </c>
      <c r="J267" s="164">
        <f t="shared" si="47"/>
        <v>0.47627118644067801</v>
      </c>
    </row>
    <row r="268" spans="1:11" ht="14.1" customHeight="1" x14ac:dyDescent="0.15">
      <c r="A268" s="188">
        <v>2500000006845</v>
      </c>
      <c r="B268" s="40" t="s">
        <v>392</v>
      </c>
      <c r="C268" s="1" t="s">
        <v>13</v>
      </c>
      <c r="D268" s="139">
        <v>1545</v>
      </c>
      <c r="E268" s="214" t="s">
        <v>356</v>
      </c>
      <c r="F268" s="140">
        <v>100</v>
      </c>
      <c r="G268" s="137">
        <f t="shared" si="41"/>
        <v>1545</v>
      </c>
      <c r="H268" s="70">
        <v>2290</v>
      </c>
      <c r="I268" s="70">
        <f t="shared" si="42"/>
        <v>2473.2000000000003</v>
      </c>
      <c r="J268" s="164">
        <f t="shared" si="47"/>
        <v>0.32532751091703055</v>
      </c>
    </row>
    <row r="269" spans="1:11" ht="14.1" customHeight="1" x14ac:dyDescent="0.15">
      <c r="A269" s="188" t="s">
        <v>361</v>
      </c>
      <c r="B269" s="40" t="s">
        <v>392</v>
      </c>
      <c r="C269" s="1" t="s">
        <v>13</v>
      </c>
      <c r="D269" s="139">
        <v>30.9</v>
      </c>
      <c r="E269" s="214" t="s">
        <v>357</v>
      </c>
      <c r="F269" s="140">
        <v>100</v>
      </c>
      <c r="G269" s="137">
        <f t="shared" si="41"/>
        <v>30.9</v>
      </c>
      <c r="H269" s="70">
        <v>59</v>
      </c>
      <c r="I269" s="70">
        <f t="shared" si="42"/>
        <v>63.720000000000006</v>
      </c>
      <c r="J269" s="164">
        <f t="shared" si="47"/>
        <v>0.47627118644067801</v>
      </c>
    </row>
    <row r="270" spans="1:11" ht="14.1" customHeight="1" x14ac:dyDescent="0.15">
      <c r="A270" s="68"/>
      <c r="B270" s="40"/>
      <c r="C270" s="1" t="s">
        <v>13</v>
      </c>
      <c r="D270" s="139"/>
      <c r="E270" s="140"/>
      <c r="F270" s="140">
        <v>100</v>
      </c>
      <c r="G270" s="137">
        <f t="shared" si="41"/>
        <v>0</v>
      </c>
      <c r="H270" s="70"/>
      <c r="I270" s="70">
        <f t="shared" si="42"/>
        <v>0</v>
      </c>
      <c r="J270" s="164" t="e">
        <f t="shared" si="45"/>
        <v>#DIV/0!</v>
      </c>
    </row>
    <row r="271" spans="1:11" ht="14.1" customHeight="1" x14ac:dyDescent="0.15">
      <c r="A271" s="1"/>
      <c r="D271" s="185"/>
      <c r="I271" s="185"/>
      <c r="J271" s="185"/>
    </row>
    <row r="272" spans="1:11" x14ac:dyDescent="0.15">
      <c r="A272" s="3" t="s">
        <v>157</v>
      </c>
      <c r="D272" s="101"/>
      <c r="H272" s="2"/>
      <c r="I272" s="185"/>
    </row>
    <row r="273" spans="1:11" x14ac:dyDescent="0.15">
      <c r="A273" s="4" t="s">
        <v>177</v>
      </c>
      <c r="B273" s="4" t="s">
        <v>3</v>
      </c>
      <c r="C273" s="5"/>
      <c r="D273" s="142" t="s">
        <v>158</v>
      </c>
      <c r="E273" s="4" t="s">
        <v>159</v>
      </c>
      <c r="F273" s="4" t="s">
        <v>6</v>
      </c>
      <c r="G273" s="4" t="s">
        <v>7</v>
      </c>
      <c r="H273" s="7" t="s">
        <v>8</v>
      </c>
      <c r="I273" s="45" t="s">
        <v>9</v>
      </c>
      <c r="J273" s="4" t="s">
        <v>10</v>
      </c>
    </row>
    <row r="274" spans="1:11" x14ac:dyDescent="0.15">
      <c r="A274" s="39" t="s">
        <v>160</v>
      </c>
      <c r="B274" s="158" t="s">
        <v>161</v>
      </c>
      <c r="C274" s="159"/>
      <c r="D274" s="248">
        <v>567</v>
      </c>
      <c r="E274" s="217"/>
      <c r="F274" s="161">
        <v>100</v>
      </c>
      <c r="G274" s="160">
        <f>D274/(F274/100)</f>
        <v>567</v>
      </c>
      <c r="H274" s="248">
        <v>99</v>
      </c>
      <c r="I274" s="160">
        <f>+H274*1.08</f>
        <v>106.92</v>
      </c>
      <c r="J274" s="162">
        <f>((H274*10)-G274)/H274*10/100</f>
        <v>0.42727272727272725</v>
      </c>
    </row>
    <row r="275" spans="1:11" x14ac:dyDescent="0.15">
      <c r="A275" s="39" t="s">
        <v>162</v>
      </c>
      <c r="B275" s="158" t="s">
        <v>163</v>
      </c>
      <c r="C275" s="159"/>
      <c r="D275" s="248">
        <v>617</v>
      </c>
      <c r="E275" s="217"/>
      <c r="F275" s="161">
        <v>100</v>
      </c>
      <c r="G275" s="160">
        <f t="shared" ref="G275:G278" si="48">D275/(F275/100)</f>
        <v>617</v>
      </c>
      <c r="H275" s="248">
        <v>99</v>
      </c>
      <c r="I275" s="160">
        <f t="shared" ref="I275:I278" si="49">+H275*1.08</f>
        <v>106.92</v>
      </c>
      <c r="J275" s="162">
        <f t="shared" ref="J275:J278" si="50">((H275*10)-G275)/H275*10/100</f>
        <v>0.37676767676767675</v>
      </c>
    </row>
    <row r="276" spans="1:11" x14ac:dyDescent="0.15">
      <c r="A276" s="39" t="s">
        <v>164</v>
      </c>
      <c r="B276" s="158" t="s">
        <v>165</v>
      </c>
      <c r="C276" s="159"/>
      <c r="D276" s="248">
        <v>1174</v>
      </c>
      <c r="E276" s="217"/>
      <c r="F276" s="161">
        <v>100</v>
      </c>
      <c r="G276" s="160">
        <f t="shared" si="48"/>
        <v>1174</v>
      </c>
      <c r="H276" s="248">
        <v>169</v>
      </c>
      <c r="I276" s="160">
        <f t="shared" si="49"/>
        <v>182.52</v>
      </c>
      <c r="J276" s="162">
        <f t="shared" si="50"/>
        <v>0.30532544378698229</v>
      </c>
    </row>
    <row r="277" spans="1:11" x14ac:dyDescent="0.15">
      <c r="A277" s="39" t="s">
        <v>166</v>
      </c>
      <c r="B277" s="158" t="s">
        <v>167</v>
      </c>
      <c r="C277" s="163" t="s">
        <v>13</v>
      </c>
      <c r="D277" s="248">
        <v>750</v>
      </c>
      <c r="E277" s="217" t="s">
        <v>168</v>
      </c>
      <c r="F277" s="161">
        <v>100</v>
      </c>
      <c r="G277" s="160">
        <f t="shared" si="48"/>
        <v>750</v>
      </c>
      <c r="H277" s="248">
        <v>109</v>
      </c>
      <c r="I277" s="160">
        <f t="shared" si="49"/>
        <v>117.72000000000001</v>
      </c>
      <c r="J277" s="162">
        <f t="shared" si="50"/>
        <v>0.31192660550458717</v>
      </c>
    </row>
    <row r="278" spans="1:11" ht="12.6" thickBot="1" x14ac:dyDescent="0.2">
      <c r="A278" s="39" t="s">
        <v>169</v>
      </c>
      <c r="B278" s="158" t="s">
        <v>170</v>
      </c>
      <c r="C278" s="163" t="s">
        <v>13</v>
      </c>
      <c r="D278" s="249">
        <v>739</v>
      </c>
      <c r="E278" s="217" t="s">
        <v>171</v>
      </c>
      <c r="F278" s="161">
        <v>100</v>
      </c>
      <c r="G278" s="160">
        <f t="shared" si="48"/>
        <v>739</v>
      </c>
      <c r="H278" s="248">
        <v>109</v>
      </c>
      <c r="I278" s="160">
        <f t="shared" si="49"/>
        <v>117.72000000000001</v>
      </c>
      <c r="J278" s="162">
        <f t="shared" si="50"/>
        <v>0.3220183486238532</v>
      </c>
      <c r="K278" s="125"/>
    </row>
    <row r="279" spans="1:11" s="1" customFormat="1" ht="12.6" thickBot="1" x14ac:dyDescent="0.2">
      <c r="A279" s="2"/>
      <c r="B279" s="2"/>
      <c r="C279" s="185" t="s">
        <v>172</v>
      </c>
      <c r="D279" s="143"/>
      <c r="E279" s="3" t="s">
        <v>173</v>
      </c>
      <c r="I279" s="2"/>
      <c r="J279" s="2"/>
      <c r="K279" s="2"/>
    </row>
    <row r="280" spans="1:11" s="1" customFormat="1" ht="12.6" thickBot="1" x14ac:dyDescent="0.2">
      <c r="A280" s="2"/>
      <c r="B280" s="2"/>
      <c r="D280" s="147"/>
      <c r="E280" s="3" t="s">
        <v>174</v>
      </c>
      <c r="F280" s="144"/>
      <c r="G280" s="3" t="s">
        <v>175</v>
      </c>
      <c r="I280" s="2"/>
      <c r="J280" s="2"/>
      <c r="K280" s="2"/>
    </row>
  </sheetData>
  <mergeCells count="15">
    <mergeCell ref="J137:K137"/>
    <mergeCell ref="D197:J197"/>
    <mergeCell ref="A30:A32"/>
    <mergeCell ref="A33:A35"/>
    <mergeCell ref="A36:A39"/>
    <mergeCell ref="K62:K64"/>
    <mergeCell ref="K78:K80"/>
    <mergeCell ref="J108:K108"/>
    <mergeCell ref="A17:A18"/>
    <mergeCell ref="B17:B18"/>
    <mergeCell ref="A2:J2"/>
    <mergeCell ref="A3:J3"/>
    <mergeCell ref="D4:E4"/>
    <mergeCell ref="A6:A7"/>
    <mergeCell ref="A15:A16"/>
  </mergeCells>
  <phoneticPr fontId="8"/>
  <conditionalFormatting sqref="K36:K37">
    <cfRule type="duplicateValues" dxfId="0" priority="1"/>
  </conditionalFormatting>
  <pageMargins left="0.16" right="0.16" top="0.16" bottom="0.17" header="0.16" footer="0.17"/>
  <pageSetup paperSize="9" scale="61" fitToHeight="0" orientation="portrait" horizontalDpi="300" verticalDpi="300" r:id="rId1"/>
  <headerFooter alignWithMargins="0"/>
  <rowBreaks count="3" manualBreakCount="3">
    <brk id="67" max="10" man="1"/>
    <brk id="107" max="10" man="1"/>
    <brk id="196" max="10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202409</vt:lpstr>
      <vt:lpstr>202408</vt:lpstr>
      <vt:lpstr>'202408'!Print_Area</vt:lpstr>
      <vt:lpstr>'202409'!Print_Area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TAKANO-S</dc:creator>
  <cp:lastModifiedBy>Takashi Yokoyama</cp:lastModifiedBy>
  <cp:lastPrinted>2024-07-09T05:32:47Z</cp:lastPrinted>
  <dcterms:created xsi:type="dcterms:W3CDTF">2008-04-15T01:44:00Z</dcterms:created>
  <dcterms:modified xsi:type="dcterms:W3CDTF">2024-09-27T06:04:33Z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1041-10.8.2.6709</vt:lpwstr>
  </property>
</Properties>
</file>