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PSOLU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<sst xmlns="http://schemas.openxmlformats.org/spreadsheetml/2006/main" count="130" uniqueCount="47">
  <si>
    <t xml:space="preserve">Solar Para</t>
  </si>
  <si>
    <t xml:space="preserve">Wind Para</t>
  </si>
  <si>
    <t xml:space="preserve">Time /Machine</t>
  </si>
  <si>
    <t xml:space="preserve">M1</t>
  </si>
  <si>
    <t xml:space="preserve">M2</t>
  </si>
  <si>
    <t xml:space="preserve">M3</t>
  </si>
  <si>
    <t xml:space="preserve">M4</t>
  </si>
  <si>
    <t xml:space="preserve">M5</t>
  </si>
  <si>
    <r>
      <rPr>
        <sz val="11"/>
        <color rgb="FF000000"/>
        <rFont val="Calibri"/>
        <family val="2"/>
        <charset val="1"/>
      </rPr>
      <t xml:space="preserve">M1 Power 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</si>
  <si>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Calibri"/>
        <family val="2"/>
        <charset val="1"/>
      </rPr>
      <t xml:space="preserve">M2 Power 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</si>
  <si>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Calibri"/>
        <family val="2"/>
        <charset val="1"/>
      </rPr>
      <t xml:space="preserve">M3 Power 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</si>
  <si>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Calibri"/>
        <family val="2"/>
        <charset val="1"/>
      </rPr>
      <t xml:space="preserve">M4 Power 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</si>
  <si>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Calibri"/>
        <family val="2"/>
        <charset val="1"/>
      </rPr>
      <t xml:space="preserve">M5 Power 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Noto Sans CJK SC Regular"/>
        <family val="2"/>
      </rPr>
      <t xml:space="preserve">）</t>
    </r>
  </si>
  <si>
    <t xml:space="preserve">Total Power (kw)</t>
  </si>
  <si>
    <t xml:space="preserve">Solar(kW)</t>
  </si>
  <si>
    <t xml:space="preserve">Wind</t>
  </si>
  <si>
    <t xml:space="preserve">Solar-&gt;Mfg</t>
  </si>
  <si>
    <t xml:space="preserve">Wind-&gt;Mfg</t>
  </si>
  <si>
    <t xml:space="preserve">Grid-&gt;mfg</t>
  </si>
  <si>
    <t xml:space="preserve">Sold Back-&gt;grid</t>
  </si>
  <si>
    <t xml:space="preserve">Total</t>
  </si>
  <si>
    <t xml:space="preserve">Cumulative Production</t>
  </si>
  <si>
    <t xml:space="preserve">Cumulative Energy Cost</t>
  </si>
  <si>
    <t xml:space="preserve">SOLAR</t>
  </si>
  <si>
    <t xml:space="preserve">WIND</t>
  </si>
  <si>
    <r>
      <rPr>
        <sz val="11"/>
        <color rgb="FF000000"/>
        <rFont val="Calibri"/>
        <family val="2"/>
        <charset val="1"/>
      </rPr>
      <t xml:space="preserve">Grid Elecricity Price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Calibri"/>
        <family val="2"/>
        <charset val="1"/>
      </rPr>
      <t xml:space="preserve">$/kWh</t>
    </r>
    <r>
      <rPr>
        <sz val="11"/>
        <color rgb="FF000000"/>
        <rFont val="Noto Sans CJK SC Regular"/>
        <family val="2"/>
      </rPr>
      <t xml:space="preserve">）</t>
    </r>
  </si>
  <si>
    <t xml:space="preserve"> [1 1 1 1 1]</t>
  </si>
  <si>
    <t xml:space="preserve"> [1 1 1 1 0]</t>
  </si>
  <si>
    <t xml:space="preserve"> [1 1 1 0 0]</t>
  </si>
  <si>
    <t xml:space="preserve"> [1 1 0 0 1]</t>
  </si>
  <si>
    <t xml:space="preserve"> [1 1 1 0 1]</t>
  </si>
  <si>
    <t xml:space="preserve"> [1 0 1 1 1]</t>
  </si>
  <si>
    <t xml:space="preserve"> [1 0 0 1 0]</t>
  </si>
  <si>
    <t xml:space="preserve"> [1 0 0 0 0]</t>
  </si>
  <si>
    <t xml:space="preserve"> [0 1 0 0 0]</t>
  </si>
  <si>
    <t xml:space="preserve"> [0 0 0 1 0]</t>
  </si>
  <si>
    <t xml:space="preserve"> [0 0 1 1 1]</t>
  </si>
  <si>
    <t xml:space="preserve"> [0 1 1 1 1]</t>
  </si>
  <si>
    <t xml:space="preserve"> [0 0 0 1 1]</t>
  </si>
  <si>
    <t xml:space="preserve"> [0 0 0 0 1]</t>
  </si>
  <si>
    <t xml:space="preserve"> [1 1 0 0 0]</t>
  </si>
  <si>
    <t xml:space="preserve"> [0 0 1 0 0]</t>
  </si>
  <si>
    <t xml:space="preserve"> [0 0 0 0 0]</t>
  </si>
  <si>
    <t xml:space="preserve"> [1 0 0 1 1]</t>
  </si>
  <si>
    <t xml:space="preserve"> [0 1 1 0 0]</t>
  </si>
  <si>
    <t xml:space="preserve"> [0 0 1 0 1]</t>
  </si>
  <si>
    <t xml:space="preserve"> [0 1 0 1 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</si>
</sst>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5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3" activeCellId="0" sqref="E3"/>
    </sheetView>
  </sheetViews>
  <sheetFormatPr defaultRowHeight="14.4"/>
  <cols>
    <col collapsed="false" hidden="false" max="28" min="1" style="0" width="7.75348837209302"/>
    <col collapsed="false" hidden="false" max="29" min="29" style="0" width="17.7209302325581"/>
    <col collapsed="false" hidden="false" max="30" min="30" style="0" width="18.2139534883721"/>
    <col collapsed="false" hidden="false" max="1025" min="31" style="0" width="7.75348837209302"/>
  </cols>
  <sheetData>
    <row r="1" customFormat="false" ht="14.4" hidden="false" customHeight="false" outlineLevel="0" collapsed="false">
      <c r="X1" s="0" t="n">
        <v>0.17</v>
      </c>
      <c r="Y1" s="0" t="n">
        <v>0.08</v>
      </c>
      <c r="AB1" s="1"/>
      <c r="AH1" s="2" t="s">
        <v>0</v>
      </c>
      <c r="AI1" s="2" t="s">
        <v>1</v>
      </c>
    </row>
    <row r="2" customFormat="false" ht="14.4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N2" s="2" t="s">
        <v>13</v>
      </c>
      <c r="P2" s="2" t="s">
        <v>14</v>
      </c>
      <c r="Q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4" t="s">
        <v>23</v>
      </c>
      <c r="AF2" s="4" t="s">
        <v>24</v>
      </c>
      <c r="AG2" s="5" t="s">
        <v>25</v>
      </c>
      <c r="AH2" s="0" t="n">
        <v>0.0014</v>
      </c>
      <c r="AI2" s="0" t="n">
        <v>1.225</v>
      </c>
    </row>
    <row r="3" customFormat="false" ht="14.4" hidden="false" customHeight="false" outlineLevel="0" collapsed="false">
      <c r="A3" s="2" t="s">
        <v>26</v>
      </c>
      <c r="B3" s="0" t="n">
        <f aca="false">MID($A3,3,1)*1</f>
        <v>1</v>
      </c>
      <c r="C3" s="0" t="n">
        <f aca="false">MID($A3,5,1)*1</f>
        <v>1</v>
      </c>
      <c r="D3" s="0" t="n">
        <f aca="false">MID($A3,7,1)*1</f>
        <v>1</v>
      </c>
      <c r="E3" s="0" t="n">
        <f aca="false">MID($A3,9,1)*1</f>
        <v>1</v>
      </c>
      <c r="F3" s="0" t="n">
        <f aca="false">MID($A3,11,1)*1</f>
        <v>1</v>
      </c>
      <c r="H3" s="3" t="n">
        <f aca="false">B3*B$105*1000</f>
        <v>115.5</v>
      </c>
      <c r="I3" s="3" t="n">
        <f aca="false">C3*C$105*1000</f>
        <v>115.5</v>
      </c>
      <c r="J3" s="3" t="n">
        <f aca="false">D3*D$105*1000</f>
        <v>115.5</v>
      </c>
      <c r="K3" s="3" t="n">
        <f aca="false">E3*E$105*1000</f>
        <v>170.5</v>
      </c>
      <c r="L3" s="3" t="n">
        <f aca="false">F3*F$105*1000</f>
        <v>132</v>
      </c>
      <c r="N3" s="0" t="n">
        <f aca="false">SUM(H3:L3)</f>
        <v>649</v>
      </c>
      <c r="P3" s="0" t="n">
        <f aca="false">$AH$2*$AH$3*AE3/1000*1000*1000</f>
        <v>7</v>
      </c>
      <c r="Q3" s="0" t="n">
        <f aca="false">$AI$2*$AI$3*$AI$4*$AI$5*0.5*3.14*25^2*AF3^3/1000</f>
        <v>878.110139086524</v>
      </c>
      <c r="S3" s="0" t="n">
        <f aca="false">IF(Q3&gt;=N3,0,MIN(P3,N3-Q3))</f>
        <v>0</v>
      </c>
      <c r="T3" s="0" t="n">
        <f aca="false">IF(Q3&gt;=N3,N3,Q3)</f>
        <v>649</v>
      </c>
      <c r="U3" s="0" t="n">
        <f aca="false">N3-S3-T3</f>
        <v>0</v>
      </c>
      <c r="V3" s="0" t="n">
        <f aca="false">IF(S3+T3&gt;N3,S3+T3-N3,0)</f>
        <v>0</v>
      </c>
      <c r="X3" s="0" t="n">
        <f aca="false">S3*$X$1</f>
        <v>0</v>
      </c>
      <c r="Y3" s="0" t="n">
        <f aca="false">T3*$Y$1</f>
        <v>51.92</v>
      </c>
      <c r="Z3" s="0" t="n">
        <f aca="false">U3*AG3</f>
        <v>0</v>
      </c>
      <c r="AA3" s="0" t="n">
        <f aca="false">V3*0.2</f>
        <v>0</v>
      </c>
      <c r="AB3" s="0" t="n">
        <f aca="false">SUM(X3:AA3)</f>
        <v>51.92</v>
      </c>
      <c r="AC3" s="0" t="n">
        <f aca="false">SUM($F$3:F3)</f>
        <v>1</v>
      </c>
      <c r="AD3" s="0" t="n">
        <f aca="false">SUM($AB$3:AB3)</f>
        <v>51.92</v>
      </c>
      <c r="AE3" s="0" t="n">
        <v>25</v>
      </c>
      <c r="AF3" s="0" t="n">
        <v>11.5</v>
      </c>
      <c r="AG3" s="0" t="n">
        <v>0.06</v>
      </c>
      <c r="AH3" s="0" t="n">
        <v>0.2</v>
      </c>
      <c r="AI3" s="0" t="n">
        <v>0.593</v>
      </c>
    </row>
    <row r="4" customFormat="false" ht="14.4" hidden="false" customHeight="false" outlineLevel="0" collapsed="false">
      <c r="A4" s="2" t="s">
        <v>26</v>
      </c>
      <c r="B4" s="0" t="n">
        <f aca="false">MID($A4,3,1)*1</f>
        <v>1</v>
      </c>
      <c r="C4" s="0" t="n">
        <f aca="false">MID($A4,5,1)*1</f>
        <v>1</v>
      </c>
      <c r="D4" s="0" t="n">
        <f aca="false">MID($A4,7,1)*1</f>
        <v>1</v>
      </c>
      <c r="E4" s="0" t="n">
        <f aca="false">MID($A4,9,1)*1</f>
        <v>1</v>
      </c>
      <c r="F4" s="0" t="n">
        <f aca="false">MID($A4,11,1)*1</f>
        <v>1</v>
      </c>
      <c r="H4" s="3" t="n">
        <f aca="false">B4*B$105*1000</f>
        <v>115.5</v>
      </c>
      <c r="I4" s="3" t="n">
        <f aca="false">C4*C$105*1000</f>
        <v>115.5</v>
      </c>
      <c r="J4" s="3" t="n">
        <f aca="false">D4*D$105*1000</f>
        <v>115.5</v>
      </c>
      <c r="K4" s="3" t="n">
        <f aca="false">E4*E$105*1000</f>
        <v>170.5</v>
      </c>
      <c r="L4" s="3" t="n">
        <f aca="false">F4*F$105*1000</f>
        <v>132</v>
      </c>
      <c r="N4" s="0" t="n">
        <f aca="false">SUM(H4:L4)</f>
        <v>649</v>
      </c>
      <c r="P4" s="0" t="n">
        <f aca="false">$AH$2*$AH$3*AE4/1000*1000*1000</f>
        <v>7</v>
      </c>
      <c r="Q4" s="0" t="n">
        <f aca="false">$AI$2*$AI$3*$AI$4*$AI$5*0.5*3.14*25^2*AF4^3/1000</f>
        <v>1127.6790435791</v>
      </c>
      <c r="S4" s="0" t="n">
        <f aca="false">IF(Q4&gt;=N4,0,MIN(P4,N4-Q4))</f>
        <v>0</v>
      </c>
      <c r="T4" s="0" t="n">
        <f aca="false">IF(Q4&gt;=N4,N4,Q4)</f>
        <v>649</v>
      </c>
      <c r="U4" s="0" t="n">
        <f aca="false">N4-S4-T4</f>
        <v>0</v>
      </c>
      <c r="V4" s="0" t="n">
        <f aca="false">IF(S4+T4&gt;N4,S4+T4-N4,0)</f>
        <v>0</v>
      </c>
      <c r="X4" s="0" t="n">
        <f aca="false">S4*$X$1</f>
        <v>0</v>
      </c>
      <c r="Y4" s="0" t="n">
        <f aca="false">T4*$Y$1</f>
        <v>51.92</v>
      </c>
      <c r="Z4" s="0" t="n">
        <f aca="false">U4*AG4</f>
        <v>0</v>
      </c>
      <c r="AA4" s="0" t="n">
        <f aca="false">V4*0.2</f>
        <v>0</v>
      </c>
      <c r="AB4" s="0" t="n">
        <f aca="false">SUM(X4:AA4)</f>
        <v>51.92</v>
      </c>
      <c r="AC4" s="0" t="n">
        <f aca="false">SUM($F$3:F4)</f>
        <v>2</v>
      </c>
      <c r="AD4" s="0" t="n">
        <f aca="false">SUM($AB$3:AB4)</f>
        <v>103.84</v>
      </c>
      <c r="AE4" s="0" t="n">
        <v>25</v>
      </c>
      <c r="AF4" s="0" t="n">
        <v>12.5</v>
      </c>
      <c r="AG4" s="0" t="n">
        <v>0.06</v>
      </c>
      <c r="AI4" s="0" t="n">
        <v>0.9</v>
      </c>
    </row>
    <row r="5" customFormat="false" ht="14.4" hidden="false" customHeight="false" outlineLevel="0" collapsed="false">
      <c r="A5" s="2" t="s">
        <v>26</v>
      </c>
      <c r="B5" s="0" t="n">
        <f aca="false">MID($A5,3,1)*1</f>
        <v>1</v>
      </c>
      <c r="C5" s="0" t="n">
        <f aca="false">MID($A5,5,1)*1</f>
        <v>1</v>
      </c>
      <c r="D5" s="0" t="n">
        <f aca="false">MID($A5,7,1)*1</f>
        <v>1</v>
      </c>
      <c r="E5" s="0" t="n">
        <f aca="false">MID($A5,9,1)*1</f>
        <v>1</v>
      </c>
      <c r="F5" s="0" t="n">
        <f aca="false">MID($A5,11,1)*1</f>
        <v>1</v>
      </c>
      <c r="H5" s="3" t="n">
        <f aca="false">B5*B$105*1000</f>
        <v>115.5</v>
      </c>
      <c r="I5" s="3" t="n">
        <f aca="false">C5*C$105*1000</f>
        <v>115.5</v>
      </c>
      <c r="J5" s="3" t="n">
        <f aca="false">D5*D$105*1000</f>
        <v>115.5</v>
      </c>
      <c r="K5" s="3" t="n">
        <f aca="false">E5*E$105*1000</f>
        <v>170.5</v>
      </c>
      <c r="L5" s="3" t="n">
        <f aca="false">F5*F$105*1000</f>
        <v>132</v>
      </c>
      <c r="N5" s="0" t="n">
        <f aca="false">SUM(H5:L5)</f>
        <v>649</v>
      </c>
      <c r="P5" s="0" t="n">
        <f aca="false">$AH$2*$AH$3*AE5/1000*1000*1000</f>
        <v>7</v>
      </c>
      <c r="Q5" s="0" t="n">
        <f aca="false">$AI$2*$AI$3*$AI$4*$AI$5*0.5*3.14*25^2*AF5^3/1000</f>
        <v>1420.55082334512</v>
      </c>
      <c r="S5" s="0" t="n">
        <f aca="false">IF(Q5&gt;=N5,0,MIN(P5,N5-Q5))</f>
        <v>0</v>
      </c>
      <c r="T5" s="0" t="n">
        <f aca="false">IF(Q5&gt;=N5,N5,Q5)</f>
        <v>649</v>
      </c>
      <c r="U5" s="0" t="n">
        <f aca="false">N5-S5-T5</f>
        <v>0</v>
      </c>
      <c r="V5" s="0" t="n">
        <f aca="false">IF(S5+T5&gt;N5,S5+T5-N5,0)</f>
        <v>0</v>
      </c>
      <c r="X5" s="0" t="n">
        <f aca="false">S5*$X$1</f>
        <v>0</v>
      </c>
      <c r="Y5" s="0" t="n">
        <f aca="false">T5*$Y$1</f>
        <v>51.92</v>
      </c>
      <c r="Z5" s="0" t="n">
        <f aca="false">U5*AG5</f>
        <v>0</v>
      </c>
      <c r="AA5" s="0" t="n">
        <f aca="false">V5*0.2</f>
        <v>0</v>
      </c>
      <c r="AB5" s="0" t="n">
        <f aca="false">SUM(X5:AA5)</f>
        <v>51.92</v>
      </c>
      <c r="AC5" s="0" t="n">
        <f aca="false">SUM($F$3:F5)</f>
        <v>3</v>
      </c>
      <c r="AD5" s="0" t="n">
        <f aca="false">SUM($AB$3:AB5)</f>
        <v>155.76</v>
      </c>
      <c r="AE5" s="0" t="n">
        <v>25</v>
      </c>
      <c r="AF5" s="0" t="n">
        <v>13.5</v>
      </c>
      <c r="AG5" s="0" t="n">
        <v>0.06</v>
      </c>
      <c r="AI5" s="0" t="n">
        <v>0.9</v>
      </c>
    </row>
    <row r="6" customFormat="false" ht="14.4" hidden="false" customHeight="false" outlineLevel="0" collapsed="false">
      <c r="A6" s="2" t="s">
        <v>26</v>
      </c>
      <c r="B6" s="0" t="n">
        <f aca="false">MID($A6,3,1)*1</f>
        <v>1</v>
      </c>
      <c r="C6" s="0" t="n">
        <f aca="false">MID($A6,5,1)*1</f>
        <v>1</v>
      </c>
      <c r="D6" s="0" t="n">
        <f aca="false">MID($A6,7,1)*1</f>
        <v>1</v>
      </c>
      <c r="E6" s="0" t="n">
        <f aca="false">MID($A6,9,1)*1</f>
        <v>1</v>
      </c>
      <c r="F6" s="0" t="n">
        <f aca="false">MID($A6,11,1)*1</f>
        <v>1</v>
      </c>
      <c r="H6" s="3" t="n">
        <f aca="false">B6*B$105*1000</f>
        <v>115.5</v>
      </c>
      <c r="I6" s="3" t="n">
        <f aca="false">C6*C$105*1000</f>
        <v>115.5</v>
      </c>
      <c r="J6" s="3" t="n">
        <f aca="false">D6*D$105*1000</f>
        <v>115.5</v>
      </c>
      <c r="K6" s="3" t="n">
        <f aca="false">E6*E$105*1000</f>
        <v>170.5</v>
      </c>
      <c r="L6" s="3" t="n">
        <f aca="false">F6*F$105*1000</f>
        <v>132</v>
      </c>
      <c r="N6" s="0" t="n">
        <f aca="false">SUM(H6:L6)</f>
        <v>649</v>
      </c>
      <c r="P6" s="0" t="n">
        <f aca="false">$AH$2*$AH$3*AE6/1000*1000*1000</f>
        <v>0</v>
      </c>
      <c r="Q6" s="0" t="n">
        <f aca="false">$AI$2*$AI$3*$AI$4*$AI$5*0.5*3.14*25^2*AF6^3/1000</f>
        <v>1420.55082334512</v>
      </c>
      <c r="S6" s="0" t="n">
        <f aca="false">IF(Q6&gt;=N6,0,MIN(P6,N6-Q6))</f>
        <v>0</v>
      </c>
      <c r="T6" s="0" t="n">
        <f aca="false">IF(Q6&gt;=N6,N6,Q6)</f>
        <v>649</v>
      </c>
      <c r="U6" s="0" t="n">
        <f aca="false">N6-S6-T6</f>
        <v>0</v>
      </c>
      <c r="V6" s="0" t="n">
        <f aca="false">IF(S6+T6&gt;N6,S6+T6-N6,0)</f>
        <v>0</v>
      </c>
      <c r="X6" s="0" t="n">
        <f aca="false">S6*$X$1</f>
        <v>0</v>
      </c>
      <c r="Y6" s="0" t="n">
        <f aca="false">T6*$Y$1</f>
        <v>51.92</v>
      </c>
      <c r="Z6" s="0" t="n">
        <f aca="false">U6*AG6</f>
        <v>0</v>
      </c>
      <c r="AA6" s="0" t="n">
        <f aca="false">V6*0.2</f>
        <v>0</v>
      </c>
      <c r="AB6" s="0" t="n">
        <f aca="false">SUM(X6:AA6)</f>
        <v>51.92</v>
      </c>
      <c r="AC6" s="0" t="n">
        <f aca="false">SUM($F$3:F6)</f>
        <v>4</v>
      </c>
      <c r="AD6" s="0" t="n">
        <f aca="false">SUM($AB$3:AB6)</f>
        <v>207.68</v>
      </c>
      <c r="AE6" s="0" t="n">
        <v>0</v>
      </c>
      <c r="AF6" s="0" t="n">
        <v>13.5</v>
      </c>
      <c r="AG6" s="0" t="n">
        <v>0.06</v>
      </c>
    </row>
    <row r="7" customFormat="false" ht="14.4" hidden="false" customHeight="false" outlineLevel="0" collapsed="false">
      <c r="A7" s="2" t="s">
        <v>26</v>
      </c>
      <c r="B7" s="0" t="n">
        <f aca="false">MID($A7,3,1)*1</f>
        <v>1</v>
      </c>
      <c r="C7" s="0" t="n">
        <f aca="false">MID($A7,5,1)*1</f>
        <v>1</v>
      </c>
      <c r="D7" s="0" t="n">
        <f aca="false">MID($A7,7,1)*1</f>
        <v>1</v>
      </c>
      <c r="E7" s="0" t="n">
        <f aca="false">MID($A7,9,1)*1</f>
        <v>1</v>
      </c>
      <c r="F7" s="0" t="n">
        <f aca="false">MID($A7,11,1)*1</f>
        <v>1</v>
      </c>
      <c r="H7" s="3" t="n">
        <f aca="false">B7*B$105*1000</f>
        <v>115.5</v>
      </c>
      <c r="I7" s="3" t="n">
        <f aca="false">C7*C$105*1000</f>
        <v>115.5</v>
      </c>
      <c r="J7" s="3" t="n">
        <f aca="false">D7*D$105*1000</f>
        <v>115.5</v>
      </c>
      <c r="K7" s="3" t="n">
        <f aca="false">E7*E$105*1000</f>
        <v>170.5</v>
      </c>
      <c r="L7" s="3" t="n">
        <f aca="false">F7*F$105*1000</f>
        <v>132</v>
      </c>
      <c r="N7" s="0" t="n">
        <f aca="false">SUM(H7:L7)</f>
        <v>649</v>
      </c>
      <c r="P7" s="0" t="n">
        <f aca="false">$AH$2*$AH$3*AE7/1000*1000*1000</f>
        <v>0</v>
      </c>
      <c r="Q7" s="0" t="n">
        <f aca="false">$AI$2*$AI$3*$AI$4*$AI$5*0.5*3.14*25^2*AF7^3/1000</f>
        <v>878.110139086524</v>
      </c>
      <c r="S7" s="0" t="n">
        <f aca="false">IF(Q7&gt;=N7,0,MIN(P7,N7-Q7))</f>
        <v>0</v>
      </c>
      <c r="T7" s="0" t="n">
        <f aca="false">IF(Q7&gt;=N7,N7,Q7)</f>
        <v>649</v>
      </c>
      <c r="U7" s="0" t="n">
        <f aca="false">N7-S7-T7</f>
        <v>0</v>
      </c>
      <c r="V7" s="0" t="n">
        <f aca="false">IF(S7+T7&gt;N7,S7+T7-N7,0)</f>
        <v>0</v>
      </c>
      <c r="X7" s="0" t="n">
        <f aca="false">S7*$X$1</f>
        <v>0</v>
      </c>
      <c r="Y7" s="0" t="n">
        <f aca="false">T7*$Y$1</f>
        <v>51.92</v>
      </c>
      <c r="Z7" s="0" t="n">
        <f aca="false">U7*AG7</f>
        <v>0</v>
      </c>
      <c r="AA7" s="0" t="n">
        <f aca="false">V7*0.2</f>
        <v>0</v>
      </c>
      <c r="AB7" s="0" t="n">
        <f aca="false">SUM(X7:AA7)</f>
        <v>51.92</v>
      </c>
      <c r="AC7" s="0" t="n">
        <f aca="false">SUM($F$3:F7)</f>
        <v>5</v>
      </c>
      <c r="AD7" s="0" t="n">
        <f aca="false">SUM($AB$3:AB7)</f>
        <v>259.6</v>
      </c>
      <c r="AE7" s="0" t="n">
        <v>0</v>
      </c>
      <c r="AF7" s="0" t="n">
        <v>11.5</v>
      </c>
      <c r="AG7" s="0" t="n">
        <v>0.06</v>
      </c>
    </row>
    <row r="8" customFormat="false" ht="14.4" hidden="false" customHeight="false" outlineLevel="0" collapsed="false">
      <c r="A8" s="2" t="s">
        <v>26</v>
      </c>
      <c r="B8" s="0" t="n">
        <f aca="false">MID($A8,3,1)*1</f>
        <v>1</v>
      </c>
      <c r="C8" s="0" t="n">
        <f aca="false">MID($A8,5,1)*1</f>
        <v>1</v>
      </c>
      <c r="D8" s="0" t="n">
        <f aca="false">MID($A8,7,1)*1</f>
        <v>1</v>
      </c>
      <c r="E8" s="0" t="n">
        <f aca="false">MID($A8,9,1)*1</f>
        <v>1</v>
      </c>
      <c r="F8" s="0" t="n">
        <f aca="false">MID($A8,11,1)*1</f>
        <v>1</v>
      </c>
      <c r="H8" s="3" t="n">
        <f aca="false">B8*B$105*1000</f>
        <v>115.5</v>
      </c>
      <c r="I8" s="3" t="n">
        <f aca="false">C8*C$105*1000</f>
        <v>115.5</v>
      </c>
      <c r="J8" s="3" t="n">
        <f aca="false">D8*D$105*1000</f>
        <v>115.5</v>
      </c>
      <c r="K8" s="3" t="n">
        <f aca="false">E8*E$105*1000</f>
        <v>170.5</v>
      </c>
      <c r="L8" s="3" t="n">
        <f aca="false">F8*F$105*1000</f>
        <v>132</v>
      </c>
      <c r="N8" s="0" t="n">
        <f aca="false">SUM(H8:L8)</f>
        <v>649</v>
      </c>
      <c r="P8" s="0" t="n">
        <f aca="false">$AH$2*$AH$3*AE8/1000*1000*1000</f>
        <v>0</v>
      </c>
      <c r="Q8" s="0" t="n">
        <f aca="false">$AI$2*$AI$3*$AI$4*$AI$5*0.5*3.14*25^2*AF8^3/1000</f>
        <v>878.110139086524</v>
      </c>
      <c r="S8" s="0" t="n">
        <f aca="false">IF(Q8&gt;=N8,0,MIN(P8,N8-Q8))</f>
        <v>0</v>
      </c>
      <c r="T8" s="0" t="n">
        <f aca="false">IF(Q8&gt;=N8,N8,Q8)</f>
        <v>649</v>
      </c>
      <c r="U8" s="0" t="n">
        <f aca="false">N8-S8-T8</f>
        <v>0</v>
      </c>
      <c r="V8" s="0" t="n">
        <f aca="false">IF(S8+T8&gt;N8,S8+T8-N8,0)</f>
        <v>0</v>
      </c>
      <c r="X8" s="0" t="n">
        <f aca="false">S8*$X$1</f>
        <v>0</v>
      </c>
      <c r="Y8" s="0" t="n">
        <f aca="false">T8*$Y$1</f>
        <v>51.92</v>
      </c>
      <c r="Z8" s="0" t="n">
        <f aca="false">U8*AG8</f>
        <v>0</v>
      </c>
      <c r="AA8" s="0" t="n">
        <f aca="false">V8*0.2</f>
        <v>0</v>
      </c>
      <c r="AB8" s="0" t="n">
        <f aca="false">SUM(X8:AA8)</f>
        <v>51.92</v>
      </c>
      <c r="AC8" s="0" t="n">
        <f aca="false">SUM($F$3:F8)</f>
        <v>6</v>
      </c>
      <c r="AD8" s="0" t="n">
        <f aca="false">SUM($AB$3:AB8)</f>
        <v>311.52</v>
      </c>
      <c r="AE8" s="0" t="n">
        <v>0</v>
      </c>
      <c r="AF8" s="0" t="n">
        <v>11.5</v>
      </c>
      <c r="AG8" s="0" t="n">
        <v>0.06</v>
      </c>
    </row>
    <row r="9" customFormat="false" ht="14.4" hidden="false" customHeight="false" outlineLevel="0" collapsed="false">
      <c r="A9" s="2" t="s">
        <v>26</v>
      </c>
      <c r="B9" s="0" t="n">
        <f aca="false">MID($A9,3,1)*1</f>
        <v>1</v>
      </c>
      <c r="C9" s="0" t="n">
        <f aca="false">MID($A9,5,1)*1</f>
        <v>1</v>
      </c>
      <c r="D9" s="0" t="n">
        <f aca="false">MID($A9,7,1)*1</f>
        <v>1</v>
      </c>
      <c r="E9" s="0" t="n">
        <f aca="false">MID($A9,9,1)*1</f>
        <v>1</v>
      </c>
      <c r="F9" s="0" t="n">
        <f aca="false">MID($A9,11,1)*1</f>
        <v>1</v>
      </c>
      <c r="H9" s="3" t="n">
        <f aca="false">B9*B$105*1000</f>
        <v>115.5</v>
      </c>
      <c r="I9" s="3" t="n">
        <f aca="false">C9*C$105*1000</f>
        <v>115.5</v>
      </c>
      <c r="J9" s="3" t="n">
        <f aca="false">D9*D$105*1000</f>
        <v>115.5</v>
      </c>
      <c r="K9" s="3" t="n">
        <f aca="false">E9*E$105*1000</f>
        <v>170.5</v>
      </c>
      <c r="L9" s="3" t="n">
        <f aca="false">F9*F$105*1000</f>
        <v>132</v>
      </c>
      <c r="N9" s="0" t="n">
        <f aca="false">SUM(H9:L9)</f>
        <v>649</v>
      </c>
      <c r="P9" s="0" t="n">
        <f aca="false">$AH$2*$AH$3*AE9/1000*1000*1000</f>
        <v>7</v>
      </c>
      <c r="Q9" s="0" t="n">
        <f aca="false">$AI$2*$AI$3*$AI$4*$AI$5*0.5*3.14*25^2*AF9^3/1000</f>
        <v>243.578673413086</v>
      </c>
      <c r="S9" s="0" t="n">
        <f aca="false">IF(Q9&gt;=N9,0,MIN(P9,N9-Q9))</f>
        <v>7</v>
      </c>
      <c r="T9" s="0" t="n">
        <f aca="false">IF(Q9&gt;=N9,N9,Q9)</f>
        <v>243.578673413086</v>
      </c>
      <c r="U9" s="0" t="n">
        <f aca="false">N9-S9-T9</f>
        <v>398.421326586914</v>
      </c>
      <c r="V9" s="0" t="n">
        <f aca="false">IF(S9+T9&gt;N9,S9+T9-N9,0)</f>
        <v>0</v>
      </c>
      <c r="X9" s="0" t="n">
        <f aca="false">S9*$X$1</f>
        <v>1.19</v>
      </c>
      <c r="Y9" s="0" t="n">
        <f aca="false">T9*$Y$1</f>
        <v>19.4862938730469</v>
      </c>
      <c r="Z9" s="0" t="n">
        <f aca="false">U9*AG9</f>
        <v>23.9052795952148</v>
      </c>
      <c r="AA9" s="0" t="n">
        <f aca="false">V9*0.2</f>
        <v>0</v>
      </c>
      <c r="AB9" s="0" t="n">
        <f aca="false">SUM(X9:AA9)</f>
        <v>44.5815734682617</v>
      </c>
      <c r="AC9" s="0" t="n">
        <f aca="false">SUM($F$3:F9)</f>
        <v>7</v>
      </c>
      <c r="AD9" s="0" t="n">
        <f aca="false">SUM($AB$3:AB9)</f>
        <v>356.101573468262</v>
      </c>
      <c r="AE9" s="0" t="n">
        <v>25</v>
      </c>
      <c r="AF9" s="0" t="n">
        <v>7.5</v>
      </c>
      <c r="AG9" s="0" t="n">
        <v>0.06</v>
      </c>
    </row>
    <row r="10" customFormat="false" ht="14.4" hidden="false" customHeight="false" outlineLevel="0" collapsed="false">
      <c r="A10" s="2" t="s">
        <v>26</v>
      </c>
      <c r="B10" s="0" t="n">
        <f aca="false">MID($A10,3,1)*1</f>
        <v>1</v>
      </c>
      <c r="C10" s="0" t="n">
        <f aca="false">MID($A10,5,1)*1</f>
        <v>1</v>
      </c>
      <c r="D10" s="0" t="n">
        <f aca="false">MID($A10,7,1)*1</f>
        <v>1</v>
      </c>
      <c r="E10" s="0" t="n">
        <f aca="false">MID($A10,9,1)*1</f>
        <v>1</v>
      </c>
      <c r="F10" s="0" t="n">
        <f aca="false">MID($A10,11,1)*1</f>
        <v>1</v>
      </c>
      <c r="H10" s="3" t="n">
        <f aca="false">B10*B$105*1000</f>
        <v>115.5</v>
      </c>
      <c r="I10" s="3" t="n">
        <f aca="false">C10*C$105*1000</f>
        <v>115.5</v>
      </c>
      <c r="J10" s="3" t="n">
        <f aca="false">D10*D$105*1000</f>
        <v>115.5</v>
      </c>
      <c r="K10" s="3" t="n">
        <f aca="false">E10*E$105*1000</f>
        <v>170.5</v>
      </c>
      <c r="L10" s="3" t="n">
        <f aca="false">F10*F$105*1000</f>
        <v>132</v>
      </c>
      <c r="N10" s="0" t="n">
        <f aca="false">SUM(H10:L10)</f>
        <v>649</v>
      </c>
      <c r="P10" s="0" t="n">
        <f aca="false">$AH$2*$AH$3*AE10/1000*1000*1000</f>
        <v>7</v>
      </c>
      <c r="Q10" s="0" t="n">
        <f aca="false">$AI$2*$AI$3*$AI$4*$AI$5*0.5*3.14*25^2*AF10^3/1000</f>
        <v>158.56069495957</v>
      </c>
      <c r="S10" s="0" t="n">
        <f aca="false">IF(Q10&gt;=N10,0,MIN(P10,N10-Q10))</f>
        <v>7</v>
      </c>
      <c r="T10" s="0" t="n">
        <f aca="false">IF(Q10&gt;=N10,N10,Q10)</f>
        <v>158.56069495957</v>
      </c>
      <c r="U10" s="0" t="n">
        <f aca="false">N10-S10-T10</f>
        <v>483.43930504043</v>
      </c>
      <c r="V10" s="0" t="n">
        <f aca="false">IF(S10+T10&gt;N10,S10+T10-N10,0)</f>
        <v>0</v>
      </c>
      <c r="X10" s="0" t="n">
        <f aca="false">S10*$X$1</f>
        <v>1.19</v>
      </c>
      <c r="Y10" s="0" t="n">
        <f aca="false">T10*$Y$1</f>
        <v>12.6848555967656</v>
      </c>
      <c r="Z10" s="0" t="n">
        <f aca="false">U10*AG10</f>
        <v>29.0063583024258</v>
      </c>
      <c r="AA10" s="0" t="n">
        <f aca="false">V10*0.2</f>
        <v>0</v>
      </c>
      <c r="AB10" s="0" t="n">
        <f aca="false">SUM(X10:AA10)</f>
        <v>42.8812138991914</v>
      </c>
      <c r="AC10" s="0" t="n">
        <f aca="false">SUM($F$3:F10)</f>
        <v>8</v>
      </c>
      <c r="AD10" s="0" t="n">
        <f aca="false">SUM($AB$3:AB10)</f>
        <v>398.982787367453</v>
      </c>
      <c r="AE10" s="0" t="n">
        <v>25</v>
      </c>
      <c r="AF10" s="0" t="n">
        <v>6.5</v>
      </c>
      <c r="AG10" s="0" t="n">
        <v>0.06</v>
      </c>
    </row>
    <row r="11" customFormat="false" ht="14.4" hidden="false" customHeight="false" outlineLevel="0" collapsed="false">
      <c r="A11" s="2" t="s">
        <v>26</v>
      </c>
      <c r="B11" s="0" t="n">
        <f aca="false">MID($A11,3,1)*1</f>
        <v>1</v>
      </c>
      <c r="C11" s="0" t="n">
        <f aca="false">MID($A11,5,1)*1</f>
        <v>1</v>
      </c>
      <c r="D11" s="0" t="n">
        <f aca="false">MID($A11,7,1)*1</f>
        <v>1</v>
      </c>
      <c r="E11" s="0" t="n">
        <f aca="false">MID($A11,9,1)*1</f>
        <v>1</v>
      </c>
      <c r="F11" s="0" t="n">
        <f aca="false">MID($A11,11,1)*1</f>
        <v>1</v>
      </c>
      <c r="H11" s="3" t="n">
        <f aca="false">B11*B$105*1000</f>
        <v>115.5</v>
      </c>
      <c r="I11" s="3" t="n">
        <f aca="false">C11*C$105*1000</f>
        <v>115.5</v>
      </c>
      <c r="J11" s="3" t="n">
        <f aca="false">D11*D$105*1000</f>
        <v>115.5</v>
      </c>
      <c r="K11" s="3" t="n">
        <f aca="false">E11*E$105*1000</f>
        <v>170.5</v>
      </c>
      <c r="L11" s="3" t="n">
        <f aca="false">F11*F$105*1000</f>
        <v>132</v>
      </c>
      <c r="N11" s="0" t="n">
        <f aca="false">SUM(H11:L11)</f>
        <v>649</v>
      </c>
      <c r="P11" s="0" t="n">
        <f aca="false">$AH$2*$AH$3*AE11/1000*1000*1000</f>
        <v>21</v>
      </c>
      <c r="Q11" s="0" t="n">
        <f aca="false">$AI$2*$AI$3*$AI$4*$AI$5*0.5*3.14*25^2*AF11^3/1000</f>
        <v>96.0602116482422</v>
      </c>
      <c r="S11" s="0" t="n">
        <f aca="false">IF(Q11&gt;=N11,0,MIN(P11,N11-Q11))</f>
        <v>21</v>
      </c>
      <c r="T11" s="0" t="n">
        <f aca="false">IF(Q11&gt;=N11,N11,Q11)</f>
        <v>96.0602116482422</v>
      </c>
      <c r="U11" s="0" t="n">
        <f aca="false">N11-S11-T11</f>
        <v>531.939788351758</v>
      </c>
      <c r="V11" s="0" t="n">
        <f aca="false">IF(S11+T11&gt;N11,S11+T11-N11,0)</f>
        <v>0</v>
      </c>
      <c r="X11" s="0" t="n">
        <f aca="false">S11*$X$1</f>
        <v>3.57</v>
      </c>
      <c r="Y11" s="0" t="n">
        <f aca="false">T11*$Y$1</f>
        <v>7.68481693185938</v>
      </c>
      <c r="Z11" s="0" t="n">
        <f aca="false">U11*AG11</f>
        <v>31.9163873011055</v>
      </c>
      <c r="AA11" s="0" t="n">
        <f aca="false">V11*0.2</f>
        <v>0</v>
      </c>
      <c r="AB11" s="0" t="n">
        <f aca="false">SUM(X11:AA11)</f>
        <v>43.1712042329649</v>
      </c>
      <c r="AC11" s="0" t="n">
        <f aca="false">SUM($F$3:F11)</f>
        <v>9</v>
      </c>
      <c r="AD11" s="0" t="n">
        <f aca="false">SUM($AB$3:AB11)</f>
        <v>442.153991600418</v>
      </c>
      <c r="AE11" s="0" t="n">
        <v>75</v>
      </c>
      <c r="AF11" s="0" t="n">
        <v>5.5</v>
      </c>
      <c r="AG11" s="0" t="n">
        <v>0.06</v>
      </c>
    </row>
    <row r="12" customFormat="false" ht="14.4" hidden="false" customHeight="false" outlineLevel="0" collapsed="false">
      <c r="A12" s="2" t="s">
        <v>26</v>
      </c>
      <c r="B12" s="0" t="n">
        <f aca="false">MID($A12,3,1)*1</f>
        <v>1</v>
      </c>
      <c r="C12" s="0" t="n">
        <f aca="false">MID($A12,5,1)*1</f>
        <v>1</v>
      </c>
      <c r="D12" s="0" t="n">
        <f aca="false">MID($A12,7,1)*1</f>
        <v>1</v>
      </c>
      <c r="E12" s="0" t="n">
        <f aca="false">MID($A12,9,1)*1</f>
        <v>1</v>
      </c>
      <c r="F12" s="0" t="n">
        <f aca="false">MID($A12,11,1)*1</f>
        <v>1</v>
      </c>
      <c r="H12" s="3" t="n">
        <f aca="false">B12*B$105*1000</f>
        <v>115.5</v>
      </c>
      <c r="I12" s="3" t="n">
        <f aca="false">C12*C$105*1000</f>
        <v>115.5</v>
      </c>
      <c r="J12" s="3" t="n">
        <f aca="false">D12*D$105*1000</f>
        <v>115.5</v>
      </c>
      <c r="K12" s="3" t="n">
        <f aca="false">E12*E$105*1000</f>
        <v>170.5</v>
      </c>
      <c r="L12" s="3" t="n">
        <f aca="false">F12*F$105*1000</f>
        <v>132</v>
      </c>
      <c r="N12" s="0" t="n">
        <f aca="false">SUM(H12:L12)</f>
        <v>649</v>
      </c>
      <c r="P12" s="0" t="n">
        <f aca="false">$AH$2*$AH$3*AE12/1000*1000*1000</f>
        <v>63</v>
      </c>
      <c r="Q12" s="0" t="n">
        <f aca="false">$AI$2*$AI$3*$AI$4*$AI$5*0.5*3.14*25^2*AF12^3/1000</f>
        <v>96.0602116482422</v>
      </c>
      <c r="S12" s="0" t="n">
        <f aca="false">IF(Q12&gt;=N12,0,MIN(P12,N12-Q12))</f>
        <v>63</v>
      </c>
      <c r="T12" s="0" t="n">
        <f aca="false">IF(Q12&gt;=N12,N12,Q12)</f>
        <v>96.0602116482422</v>
      </c>
      <c r="U12" s="0" t="n">
        <f aca="false">N12-S12-T12</f>
        <v>489.939788351758</v>
      </c>
      <c r="V12" s="0" t="n">
        <f aca="false">IF(S12+T12&gt;N12,S12+T12-N12,0)</f>
        <v>0</v>
      </c>
      <c r="X12" s="0" t="n">
        <f aca="false">S12*$X$1</f>
        <v>10.71</v>
      </c>
      <c r="Y12" s="0" t="n">
        <f aca="false">T12*$Y$1</f>
        <v>7.68481693185938</v>
      </c>
      <c r="Z12" s="0" t="n">
        <f aca="false">U12*AG12</f>
        <v>29.3963873011055</v>
      </c>
      <c r="AA12" s="0" t="n">
        <f aca="false">V12*0.2</f>
        <v>0</v>
      </c>
      <c r="AB12" s="0" t="n">
        <f aca="false">SUM(X12:AA12)</f>
        <v>47.7912042329649</v>
      </c>
      <c r="AC12" s="0" t="n">
        <f aca="false">SUM($F$3:F12)</f>
        <v>10</v>
      </c>
      <c r="AD12" s="0" t="n">
        <f aca="false">SUM($AB$3:AB12)</f>
        <v>489.945195833383</v>
      </c>
      <c r="AE12" s="0" t="n">
        <v>225</v>
      </c>
      <c r="AF12" s="0" t="n">
        <v>5.5</v>
      </c>
      <c r="AG12" s="0" t="n">
        <v>0.06</v>
      </c>
    </row>
    <row r="13" customFormat="false" ht="14.4" hidden="false" customHeight="false" outlineLevel="0" collapsed="false">
      <c r="A13" s="2" t="s">
        <v>26</v>
      </c>
      <c r="B13" s="0" t="n">
        <f aca="false">MID($A13,3,1)*1</f>
        <v>1</v>
      </c>
      <c r="C13" s="0" t="n">
        <f aca="false">MID($A13,5,1)*1</f>
        <v>1</v>
      </c>
      <c r="D13" s="0" t="n">
        <f aca="false">MID($A13,7,1)*1</f>
        <v>1</v>
      </c>
      <c r="E13" s="0" t="n">
        <f aca="false">MID($A13,9,1)*1</f>
        <v>1</v>
      </c>
      <c r="F13" s="0" t="n">
        <f aca="false">MID($A13,11,1)*1</f>
        <v>1</v>
      </c>
      <c r="H13" s="3" t="n">
        <f aca="false">B13*B$105*1000</f>
        <v>115.5</v>
      </c>
      <c r="I13" s="3" t="n">
        <f aca="false">C13*C$105*1000</f>
        <v>115.5</v>
      </c>
      <c r="J13" s="3" t="n">
        <f aca="false">D13*D$105*1000</f>
        <v>115.5</v>
      </c>
      <c r="K13" s="3" t="n">
        <f aca="false">E13*E$105*1000</f>
        <v>170.5</v>
      </c>
      <c r="L13" s="3" t="n">
        <f aca="false">F13*F$105*1000</f>
        <v>132</v>
      </c>
      <c r="N13" s="0" t="n">
        <f aca="false">SUM(H13:L13)</f>
        <v>649</v>
      </c>
      <c r="P13" s="0" t="n">
        <f aca="false">$AH$2*$AH$3*AE13/1000*1000*1000</f>
        <v>105</v>
      </c>
      <c r="Q13" s="0" t="n">
        <f aca="false">$AI$2*$AI$3*$AI$4*$AI$5*0.5*3.14*25^2*AF13^3/1000</f>
        <v>52.6129934572266</v>
      </c>
      <c r="S13" s="0" t="n">
        <f aca="false">IF(Q13&gt;=N13,0,MIN(P13,N13-Q13))</f>
        <v>105</v>
      </c>
      <c r="T13" s="0" t="n">
        <f aca="false">IF(Q13&gt;=N13,N13,Q13)</f>
        <v>52.6129934572266</v>
      </c>
      <c r="U13" s="0" t="n">
        <f aca="false">N13-S13-T13</f>
        <v>491.387006542773</v>
      </c>
      <c r="V13" s="0" t="n">
        <f aca="false">IF(S13+T13&gt;N13,S13+T13-N13,0)</f>
        <v>0</v>
      </c>
      <c r="X13" s="0" t="n">
        <f aca="false">S13*$X$1</f>
        <v>17.85</v>
      </c>
      <c r="Y13" s="0" t="n">
        <f aca="false">T13*$Y$1</f>
        <v>4.20903947657813</v>
      </c>
      <c r="Z13" s="0" t="n">
        <f aca="false">U13*AG13</f>
        <v>29.4832203925664</v>
      </c>
      <c r="AA13" s="0" t="n">
        <f aca="false">V13*0.2</f>
        <v>0</v>
      </c>
      <c r="AB13" s="0" t="n">
        <f aca="false">SUM(X13:AA13)</f>
        <v>51.5422598691445</v>
      </c>
      <c r="AC13" s="0" t="n">
        <f aca="false">SUM($F$3:F13)</f>
        <v>11</v>
      </c>
      <c r="AD13" s="0" t="n">
        <f aca="false">SUM($AB$3:AB13)</f>
        <v>541.487455702527</v>
      </c>
      <c r="AE13" s="0" t="n">
        <v>375</v>
      </c>
      <c r="AF13" s="0" t="n">
        <v>4.5</v>
      </c>
      <c r="AG13" s="0" t="n">
        <v>0.06</v>
      </c>
    </row>
    <row r="14" customFormat="false" ht="14.4" hidden="false" customHeight="false" outlineLevel="0" collapsed="false">
      <c r="A14" s="2" t="s">
        <v>26</v>
      </c>
      <c r="B14" s="0" t="n">
        <f aca="false">MID($A14,3,1)*1</f>
        <v>1</v>
      </c>
      <c r="C14" s="0" t="n">
        <f aca="false">MID($A14,5,1)*1</f>
        <v>1</v>
      </c>
      <c r="D14" s="0" t="n">
        <f aca="false">MID($A14,7,1)*1</f>
        <v>1</v>
      </c>
      <c r="E14" s="0" t="n">
        <f aca="false">MID($A14,9,1)*1</f>
        <v>1</v>
      </c>
      <c r="F14" s="0" t="n">
        <f aca="false">MID($A14,11,1)*1</f>
        <v>1</v>
      </c>
      <c r="H14" s="3" t="n">
        <f aca="false">B14*B$105*1000</f>
        <v>115.5</v>
      </c>
      <c r="I14" s="3" t="n">
        <f aca="false">C14*C$105*1000</f>
        <v>115.5</v>
      </c>
      <c r="J14" s="3" t="n">
        <f aca="false">D14*D$105*1000</f>
        <v>115.5</v>
      </c>
      <c r="K14" s="3" t="n">
        <f aca="false">E14*E$105*1000</f>
        <v>170.5</v>
      </c>
      <c r="L14" s="3" t="n">
        <f aca="false">F14*F$105*1000</f>
        <v>132</v>
      </c>
      <c r="N14" s="0" t="n">
        <f aca="false">SUM(H14:L14)</f>
        <v>649</v>
      </c>
      <c r="P14" s="0" t="n">
        <f aca="false">$AH$2*$AH$3*AE14/1000*1000*1000</f>
        <v>147</v>
      </c>
      <c r="Q14" s="0" t="n">
        <f aca="false">$AI$2*$AI$3*$AI$4*$AI$5*0.5*3.14*25^2*AF14^3/1000</f>
        <v>96.0602116482422</v>
      </c>
      <c r="S14" s="0" t="n">
        <f aca="false">IF(Q14&gt;=N14,0,MIN(P14,N14-Q14))</f>
        <v>147</v>
      </c>
      <c r="T14" s="0" t="n">
        <f aca="false">IF(Q14&gt;=N14,N14,Q14)</f>
        <v>96.0602116482422</v>
      </c>
      <c r="U14" s="0" t="n">
        <f aca="false">N14-S14-T14</f>
        <v>405.939788351758</v>
      </c>
      <c r="V14" s="0" t="n">
        <f aca="false">IF(S14+T14&gt;N14,S14+T14-N14,0)</f>
        <v>0</v>
      </c>
      <c r="X14" s="0" t="n">
        <f aca="false">S14*$X$1</f>
        <v>24.99</v>
      </c>
      <c r="Y14" s="0" t="n">
        <f aca="false">T14*$Y$1</f>
        <v>7.68481693185938</v>
      </c>
      <c r="Z14" s="0" t="n">
        <f aca="false">U14*AG14</f>
        <v>24.3563873011055</v>
      </c>
      <c r="AA14" s="0" t="n">
        <f aca="false">V14*0.2</f>
        <v>0</v>
      </c>
      <c r="AB14" s="0" t="n">
        <f aca="false">SUM(X14:AA14)</f>
        <v>57.0312042329649</v>
      </c>
      <c r="AC14" s="0" t="n">
        <f aca="false">SUM($F$3:F14)</f>
        <v>12</v>
      </c>
      <c r="AD14" s="0" t="n">
        <f aca="false">SUM($AB$3:AB14)</f>
        <v>598.518659935492</v>
      </c>
      <c r="AE14" s="0" t="n">
        <v>525</v>
      </c>
      <c r="AF14" s="0" t="n">
        <v>5.5</v>
      </c>
      <c r="AG14" s="0" t="n">
        <v>0.06</v>
      </c>
    </row>
    <row r="15" customFormat="false" ht="14.4" hidden="false" customHeight="false" outlineLevel="0" collapsed="false">
      <c r="A15" s="2" t="s">
        <v>26</v>
      </c>
      <c r="B15" s="0" t="n">
        <f aca="false">MID($A15,3,1)*1</f>
        <v>1</v>
      </c>
      <c r="C15" s="0" t="n">
        <f aca="false">MID($A15,5,1)*1</f>
        <v>1</v>
      </c>
      <c r="D15" s="0" t="n">
        <f aca="false">MID($A15,7,1)*1</f>
        <v>1</v>
      </c>
      <c r="E15" s="0" t="n">
        <f aca="false">MID($A15,9,1)*1</f>
        <v>1</v>
      </c>
      <c r="F15" s="0" t="n">
        <f aca="false">MID($A15,11,1)*1</f>
        <v>1</v>
      </c>
      <c r="H15" s="3" t="n">
        <f aca="false">B15*B$105*1000</f>
        <v>115.5</v>
      </c>
      <c r="I15" s="3" t="n">
        <f aca="false">C15*C$105*1000</f>
        <v>115.5</v>
      </c>
      <c r="J15" s="3" t="n">
        <f aca="false">D15*D$105*1000</f>
        <v>115.5</v>
      </c>
      <c r="K15" s="3" t="n">
        <f aca="false">E15*E$105*1000</f>
        <v>170.5</v>
      </c>
      <c r="L15" s="3" t="n">
        <f aca="false">F15*F$105*1000</f>
        <v>132</v>
      </c>
      <c r="N15" s="0" t="n">
        <f aca="false">SUM(H15:L15)</f>
        <v>649</v>
      </c>
      <c r="P15" s="0" t="n">
        <f aca="false">$AH$2*$AH$3*AE15/1000*1000*1000</f>
        <v>161</v>
      </c>
      <c r="Q15" s="0" t="n">
        <f aca="false">$AI$2*$AI$3*$AI$4*$AI$5*0.5*3.14*25^2*AF15^3/1000</f>
        <v>158.56069495957</v>
      </c>
      <c r="S15" s="0" t="n">
        <f aca="false">IF(Q15&gt;=N15,0,MIN(P15,N15-Q15))</f>
        <v>161</v>
      </c>
      <c r="T15" s="0" t="n">
        <f aca="false">IF(Q15&gt;=N15,N15,Q15)</f>
        <v>158.56069495957</v>
      </c>
      <c r="U15" s="0" t="n">
        <f aca="false">N15-S15-T15</f>
        <v>329.43930504043</v>
      </c>
      <c r="V15" s="0" t="n">
        <f aca="false">IF(S15+T15&gt;N15,S15+T15-N15,0)</f>
        <v>0</v>
      </c>
      <c r="X15" s="0" t="n">
        <f aca="false">S15*$X$1</f>
        <v>27.37</v>
      </c>
      <c r="Y15" s="0" t="n">
        <f aca="false">T15*$Y$1</f>
        <v>12.6848555967656</v>
      </c>
      <c r="Z15" s="0" t="n">
        <f aca="false">U15*AG15</f>
        <v>19.7663583024258</v>
      </c>
      <c r="AA15" s="0" t="n">
        <f aca="false">V15*0.2</f>
        <v>0</v>
      </c>
      <c r="AB15" s="0" t="n">
        <f aca="false">SUM(X15:AA15)</f>
        <v>59.8212138991914</v>
      </c>
      <c r="AC15" s="0" t="n">
        <f aca="false">SUM($F$3:F15)</f>
        <v>13</v>
      </c>
      <c r="AD15" s="0" t="n">
        <f aca="false">SUM($AB$3:AB15)</f>
        <v>658.339873834684</v>
      </c>
      <c r="AE15" s="0" t="n">
        <v>575</v>
      </c>
      <c r="AF15" s="0" t="n">
        <v>6.5</v>
      </c>
      <c r="AG15" s="0" t="n">
        <v>0.06</v>
      </c>
    </row>
    <row r="16" customFormat="false" ht="14.4" hidden="false" customHeight="false" outlineLevel="0" collapsed="false">
      <c r="A16" s="2" t="s">
        <v>26</v>
      </c>
      <c r="B16" s="0" t="n">
        <f aca="false">MID($A16,3,1)*1</f>
        <v>1</v>
      </c>
      <c r="C16" s="0" t="n">
        <f aca="false">MID($A16,5,1)*1</f>
        <v>1</v>
      </c>
      <c r="D16" s="0" t="n">
        <f aca="false">MID($A16,7,1)*1</f>
        <v>1</v>
      </c>
      <c r="E16" s="0" t="n">
        <f aca="false">MID($A16,9,1)*1</f>
        <v>1</v>
      </c>
      <c r="F16" s="0" t="n">
        <f aca="false">MID($A16,11,1)*1</f>
        <v>1</v>
      </c>
      <c r="H16" s="3" t="n">
        <f aca="false">B16*B$105*1000</f>
        <v>115.5</v>
      </c>
      <c r="I16" s="3" t="n">
        <f aca="false">C16*C$105*1000</f>
        <v>115.5</v>
      </c>
      <c r="J16" s="3" t="n">
        <f aca="false">D16*D$105*1000</f>
        <v>115.5</v>
      </c>
      <c r="K16" s="3" t="n">
        <f aca="false">E16*E$105*1000</f>
        <v>170.5</v>
      </c>
      <c r="L16" s="3" t="n">
        <f aca="false">F16*F$105*1000</f>
        <v>132</v>
      </c>
      <c r="N16" s="0" t="n">
        <f aca="false">SUM(H16:L16)</f>
        <v>649</v>
      </c>
      <c r="P16" s="0" t="n">
        <f aca="false">$AH$2*$AH$3*AE16/1000*1000*1000</f>
        <v>161</v>
      </c>
      <c r="Q16" s="0" t="n">
        <f aca="false">$AI$2*$AI$3*$AI$4*$AI$5*0.5*3.14*25^2*AF16^3/1000</f>
        <v>158.56069495957</v>
      </c>
      <c r="S16" s="0" t="n">
        <f aca="false">IF(Q16&gt;=N16,0,MIN(P16,N16-Q16))</f>
        <v>161</v>
      </c>
      <c r="T16" s="0" t="n">
        <f aca="false">IF(Q16&gt;=N16,N16,Q16)</f>
        <v>158.56069495957</v>
      </c>
      <c r="U16" s="0" t="n">
        <f aca="false">N16-S16-T16</f>
        <v>329.43930504043</v>
      </c>
      <c r="V16" s="0" t="n">
        <f aca="false">IF(S16+T16&gt;N16,S16+T16-N16,0)</f>
        <v>0</v>
      </c>
      <c r="X16" s="0" t="n">
        <f aca="false">S16*$X$1</f>
        <v>27.37</v>
      </c>
      <c r="Y16" s="0" t="n">
        <f aca="false">T16*$Y$1</f>
        <v>12.6848555967656</v>
      </c>
      <c r="Z16" s="0" t="n">
        <f aca="false">U16*AG16</f>
        <v>19.7663583024258</v>
      </c>
      <c r="AA16" s="0" t="n">
        <f aca="false">V16*0.2</f>
        <v>0</v>
      </c>
      <c r="AB16" s="0" t="n">
        <f aca="false">SUM(X16:AA16)</f>
        <v>59.8212138991914</v>
      </c>
      <c r="AC16" s="0" t="n">
        <f aca="false">SUM($F$3:F16)</f>
        <v>14</v>
      </c>
      <c r="AD16" s="0" t="n">
        <f aca="false">SUM($AB$3:AB16)</f>
        <v>718.161087733875</v>
      </c>
      <c r="AE16" s="0" t="n">
        <v>575</v>
      </c>
      <c r="AF16" s="0" t="n">
        <v>6.5</v>
      </c>
      <c r="AG16" s="0" t="n">
        <v>0.06</v>
      </c>
    </row>
    <row r="17" customFormat="false" ht="14.4" hidden="false" customHeight="false" outlineLevel="0" collapsed="false">
      <c r="A17" s="2" t="s">
        <v>26</v>
      </c>
      <c r="B17" s="0" t="n">
        <f aca="false">MID($A17,3,1)*1</f>
        <v>1</v>
      </c>
      <c r="C17" s="0" t="n">
        <f aca="false">MID($A17,5,1)*1</f>
        <v>1</v>
      </c>
      <c r="D17" s="0" t="n">
        <f aca="false">MID($A17,7,1)*1</f>
        <v>1</v>
      </c>
      <c r="E17" s="0" t="n">
        <f aca="false">MID($A17,9,1)*1</f>
        <v>1</v>
      </c>
      <c r="F17" s="0" t="n">
        <f aca="false">MID($A17,11,1)*1</f>
        <v>1</v>
      </c>
      <c r="H17" s="3" t="n">
        <f aca="false">B17*B$105*1000</f>
        <v>115.5</v>
      </c>
      <c r="I17" s="3" t="n">
        <f aca="false">C17*C$105*1000</f>
        <v>115.5</v>
      </c>
      <c r="J17" s="3" t="n">
        <f aca="false">D17*D$105*1000</f>
        <v>115.5</v>
      </c>
      <c r="K17" s="3" t="n">
        <f aca="false">E17*E$105*1000</f>
        <v>170.5</v>
      </c>
      <c r="L17" s="3" t="n">
        <f aca="false">F17*F$105*1000</f>
        <v>132</v>
      </c>
      <c r="N17" s="0" t="n">
        <f aca="false">SUM(H17:L17)</f>
        <v>649</v>
      </c>
      <c r="P17" s="0" t="n">
        <f aca="false">$AH$2*$AH$3*AE17/1000*1000*1000</f>
        <v>133</v>
      </c>
      <c r="Q17" s="0" t="n">
        <f aca="false">$AI$2*$AI$3*$AI$4*$AI$5*0.5*3.14*25^2*AF17^3/1000</f>
        <v>158.56069495957</v>
      </c>
      <c r="S17" s="0" t="n">
        <f aca="false">IF(Q17&gt;=N17,0,MIN(P17,N17-Q17))</f>
        <v>133</v>
      </c>
      <c r="T17" s="0" t="n">
        <f aca="false">IF(Q17&gt;=N17,N17,Q17)</f>
        <v>158.56069495957</v>
      </c>
      <c r="U17" s="0" t="n">
        <f aca="false">N17-S17-T17</f>
        <v>357.43930504043</v>
      </c>
      <c r="V17" s="0" t="n">
        <f aca="false">IF(S17+T17&gt;N17,S17+T17-N17,0)</f>
        <v>0</v>
      </c>
      <c r="X17" s="0" t="n">
        <f aca="false">S17*$X$1</f>
        <v>22.61</v>
      </c>
      <c r="Y17" s="0" t="n">
        <f aca="false">T17*$Y$1</f>
        <v>12.6848555967656</v>
      </c>
      <c r="Z17" s="0" t="n">
        <f aca="false">U17*AG17</f>
        <v>21.4463583024258</v>
      </c>
      <c r="AA17" s="0" t="n">
        <f aca="false">V17*0.2</f>
        <v>0</v>
      </c>
      <c r="AB17" s="0" t="n">
        <f aca="false">SUM(X17:AA17)</f>
        <v>56.7412138991914</v>
      </c>
      <c r="AC17" s="0" t="n">
        <f aca="false">SUM($F$3:F17)</f>
        <v>15</v>
      </c>
      <c r="AD17" s="0" t="n">
        <f aca="false">SUM($AB$3:AB17)</f>
        <v>774.902301633066</v>
      </c>
      <c r="AE17" s="0" t="n">
        <v>475</v>
      </c>
      <c r="AF17" s="0" t="n">
        <v>6.5</v>
      </c>
      <c r="AG17" s="0" t="n">
        <v>0.06</v>
      </c>
    </row>
    <row r="18" customFormat="false" ht="14.4" hidden="false" customHeight="false" outlineLevel="0" collapsed="false">
      <c r="A18" s="2" t="s">
        <v>26</v>
      </c>
      <c r="B18" s="0" t="n">
        <f aca="false">MID($A18,3,1)*1</f>
        <v>1</v>
      </c>
      <c r="C18" s="0" t="n">
        <f aca="false">MID($A18,5,1)*1</f>
        <v>1</v>
      </c>
      <c r="D18" s="0" t="n">
        <f aca="false">MID($A18,7,1)*1</f>
        <v>1</v>
      </c>
      <c r="E18" s="0" t="n">
        <f aca="false">MID($A18,9,1)*1</f>
        <v>1</v>
      </c>
      <c r="F18" s="0" t="n">
        <f aca="false">MID($A18,11,1)*1</f>
        <v>1</v>
      </c>
      <c r="H18" s="3" t="n">
        <f aca="false">B18*B$105*1000</f>
        <v>115.5</v>
      </c>
      <c r="I18" s="3" t="n">
        <f aca="false">C18*C$105*1000</f>
        <v>115.5</v>
      </c>
      <c r="J18" s="3" t="n">
        <f aca="false">D18*D$105*1000</f>
        <v>115.5</v>
      </c>
      <c r="K18" s="3" t="n">
        <f aca="false">E18*E$105*1000</f>
        <v>170.5</v>
      </c>
      <c r="L18" s="3" t="n">
        <f aca="false">F18*F$105*1000</f>
        <v>132</v>
      </c>
      <c r="N18" s="0" t="n">
        <f aca="false">SUM(H18:L18)</f>
        <v>649</v>
      </c>
      <c r="P18" s="0" t="n">
        <f aca="false">$AH$2*$AH$3*AE18/1000*1000*1000</f>
        <v>105</v>
      </c>
      <c r="Q18" s="0" t="n">
        <f aca="false">$AI$2*$AI$3*$AI$4*$AI$5*0.5*3.14*25^2*AF18^3/1000</f>
        <v>158.56069495957</v>
      </c>
      <c r="S18" s="0" t="n">
        <f aca="false">IF(Q18&gt;=N18,0,MIN(P18,N18-Q18))</f>
        <v>105</v>
      </c>
      <c r="T18" s="0" t="n">
        <f aca="false">IF(Q18&gt;=N18,N18,Q18)</f>
        <v>158.56069495957</v>
      </c>
      <c r="U18" s="0" t="n">
        <f aca="false">N18-S18-T18</f>
        <v>385.43930504043</v>
      </c>
      <c r="V18" s="0" t="n">
        <f aca="false">IF(S18+T18&gt;N18,S18+T18-N18,0)</f>
        <v>0</v>
      </c>
      <c r="X18" s="0" t="n">
        <f aca="false">S18*$X$1</f>
        <v>17.85</v>
      </c>
      <c r="Y18" s="0" t="n">
        <f aca="false">T18*$Y$1</f>
        <v>12.6848555967656</v>
      </c>
      <c r="Z18" s="0" t="n">
        <f aca="false">U18*AG18</f>
        <v>23.1263583024258</v>
      </c>
      <c r="AA18" s="0" t="n">
        <f aca="false">V18*0.2</f>
        <v>0</v>
      </c>
      <c r="AB18" s="0" t="n">
        <f aca="false">SUM(X18:AA18)</f>
        <v>53.6612138991914</v>
      </c>
      <c r="AC18" s="0" t="n">
        <f aca="false">SUM($F$3:F18)</f>
        <v>16</v>
      </c>
      <c r="AD18" s="0" t="n">
        <f aca="false">SUM($AB$3:AB18)</f>
        <v>828.563515532258</v>
      </c>
      <c r="AE18" s="0" t="n">
        <v>375</v>
      </c>
      <c r="AF18" s="0" t="n">
        <v>6.5</v>
      </c>
      <c r="AG18" s="0" t="n">
        <v>0.06</v>
      </c>
    </row>
    <row r="19" customFormat="false" ht="14.4" hidden="false" customHeight="false" outlineLevel="0" collapsed="false">
      <c r="A19" s="2" t="s">
        <v>26</v>
      </c>
      <c r="B19" s="0" t="n">
        <f aca="false">MID($A19,3,1)*1</f>
        <v>1</v>
      </c>
      <c r="C19" s="0" t="n">
        <f aca="false">MID($A19,5,1)*1</f>
        <v>1</v>
      </c>
      <c r="D19" s="0" t="n">
        <f aca="false">MID($A19,7,1)*1</f>
        <v>1</v>
      </c>
      <c r="E19" s="0" t="n">
        <f aca="false">MID($A19,9,1)*1</f>
        <v>1</v>
      </c>
      <c r="F19" s="0" t="n">
        <f aca="false">MID($A19,11,1)*1</f>
        <v>1</v>
      </c>
      <c r="H19" s="3" t="n">
        <f aca="false">B19*B$105*1000</f>
        <v>115.5</v>
      </c>
      <c r="I19" s="3" t="n">
        <f aca="false">C19*C$105*1000</f>
        <v>115.5</v>
      </c>
      <c r="J19" s="3" t="n">
        <f aca="false">D19*D$105*1000</f>
        <v>115.5</v>
      </c>
      <c r="K19" s="3" t="n">
        <f aca="false">E19*E$105*1000</f>
        <v>170.5</v>
      </c>
      <c r="L19" s="3" t="n">
        <f aca="false">F19*F$105*1000</f>
        <v>132</v>
      </c>
      <c r="N19" s="0" t="n">
        <f aca="false">SUM(H19:L19)</f>
        <v>649</v>
      </c>
      <c r="P19" s="0" t="n">
        <f aca="false">$AH$2*$AH$3*AE19/1000*1000*1000</f>
        <v>49</v>
      </c>
      <c r="Q19" s="0" t="n">
        <f aca="false">$AI$2*$AI$3*$AI$4*$AI$5*0.5*3.14*25^2*AF19^3/1000</f>
        <v>158.56069495957</v>
      </c>
      <c r="S19" s="0" t="n">
        <f aca="false">IF(Q19&gt;=N19,0,MIN(P19,N19-Q19))</f>
        <v>49</v>
      </c>
      <c r="T19" s="0" t="n">
        <f aca="false">IF(Q19&gt;=N19,N19,Q19)</f>
        <v>158.56069495957</v>
      </c>
      <c r="U19" s="0" t="n">
        <f aca="false">N19-S19-T19</f>
        <v>441.43930504043</v>
      </c>
      <c r="V19" s="0" t="n">
        <f aca="false">IF(S19+T19&gt;N19,S19+T19-N19,0)</f>
        <v>0</v>
      </c>
      <c r="X19" s="0" t="n">
        <f aca="false">S19*$X$1</f>
        <v>8.33</v>
      </c>
      <c r="Y19" s="0" t="n">
        <f aca="false">T19*$Y$1</f>
        <v>12.6848555967656</v>
      </c>
      <c r="Z19" s="0" t="n">
        <f aca="false">U19*AG19</f>
        <v>26.4863583024258</v>
      </c>
      <c r="AA19" s="0" t="n">
        <f aca="false">V19*0.2</f>
        <v>0</v>
      </c>
      <c r="AB19" s="0" t="n">
        <f aca="false">SUM(X19:AA19)</f>
        <v>47.5012138991914</v>
      </c>
      <c r="AC19" s="0" t="n">
        <f aca="false">SUM($F$3:F19)</f>
        <v>17</v>
      </c>
      <c r="AD19" s="0" t="n">
        <f aca="false">SUM($AB$3:AB19)</f>
        <v>876.064729431449</v>
      </c>
      <c r="AE19" s="0" t="n">
        <v>175</v>
      </c>
      <c r="AF19" s="0" t="n">
        <v>6.5</v>
      </c>
      <c r="AG19" s="0" t="n">
        <v>0.06</v>
      </c>
    </row>
    <row r="20" customFormat="false" ht="14.4" hidden="false" customHeight="false" outlineLevel="0" collapsed="false">
      <c r="A20" s="2" t="s">
        <v>26</v>
      </c>
      <c r="B20" s="0" t="n">
        <f aca="false">MID($A20,3,1)*1</f>
        <v>1</v>
      </c>
      <c r="C20" s="0" t="n">
        <f aca="false">MID($A20,5,1)*1</f>
        <v>1</v>
      </c>
      <c r="D20" s="0" t="n">
        <f aca="false">MID($A20,7,1)*1</f>
        <v>1</v>
      </c>
      <c r="E20" s="0" t="n">
        <f aca="false">MID($A20,9,1)*1</f>
        <v>1</v>
      </c>
      <c r="F20" s="0" t="n">
        <f aca="false">MID($A20,11,1)*1</f>
        <v>1</v>
      </c>
      <c r="H20" s="3" t="n">
        <f aca="false">B20*B$105*1000</f>
        <v>115.5</v>
      </c>
      <c r="I20" s="3" t="n">
        <f aca="false">C20*C$105*1000</f>
        <v>115.5</v>
      </c>
      <c r="J20" s="3" t="n">
        <f aca="false">D20*D$105*1000</f>
        <v>115.5</v>
      </c>
      <c r="K20" s="3" t="n">
        <f aca="false">E20*E$105*1000</f>
        <v>170.5</v>
      </c>
      <c r="L20" s="3" t="n">
        <f aca="false">F20*F$105*1000</f>
        <v>132</v>
      </c>
      <c r="N20" s="0" t="n">
        <f aca="false">SUM(H20:L20)</f>
        <v>649</v>
      </c>
      <c r="P20" s="0" t="n">
        <f aca="false">$AH$2*$AH$3*AE20/1000*1000*1000</f>
        <v>7</v>
      </c>
      <c r="Q20" s="0" t="n">
        <f aca="false">$AI$2*$AI$3*$AI$4*$AI$5*0.5*3.14*25^2*AF20^3/1000</f>
        <v>243.578673413086</v>
      </c>
      <c r="S20" s="0" t="n">
        <f aca="false">IF(Q20&gt;=N20,0,MIN(P20,N20-Q20))</f>
        <v>7</v>
      </c>
      <c r="T20" s="0" t="n">
        <f aca="false">IF(Q20&gt;=N20,N20,Q20)</f>
        <v>243.578673413086</v>
      </c>
      <c r="U20" s="0" t="n">
        <f aca="false">N20-S20-T20</f>
        <v>398.421326586914</v>
      </c>
      <c r="V20" s="0" t="n">
        <f aca="false">IF(S20+T20&gt;N20,S20+T20-N20,0)</f>
        <v>0</v>
      </c>
      <c r="X20" s="0" t="n">
        <f aca="false">S20*$X$1</f>
        <v>1.19</v>
      </c>
      <c r="Y20" s="0" t="n">
        <f aca="false">T20*$Y$1</f>
        <v>19.4862938730469</v>
      </c>
      <c r="Z20" s="0" t="n">
        <f aca="false">U20*AG20</f>
        <v>35.8579193928223</v>
      </c>
      <c r="AA20" s="0" t="n">
        <f aca="false">V20*0.2</f>
        <v>0</v>
      </c>
      <c r="AB20" s="0" t="n">
        <f aca="false">SUM(X20:AA20)</f>
        <v>56.5342132658691</v>
      </c>
      <c r="AC20" s="0" t="n">
        <f aca="false">SUM($F$3:F20)</f>
        <v>18</v>
      </c>
      <c r="AD20" s="0" t="n">
        <f aca="false">SUM($AB$3:AB20)</f>
        <v>932.598942697318</v>
      </c>
      <c r="AE20" s="0" t="n">
        <v>25</v>
      </c>
      <c r="AF20" s="0" t="n">
        <v>7.5</v>
      </c>
      <c r="AG20" s="0" t="n">
        <v>0.09</v>
      </c>
    </row>
    <row r="21" customFormat="false" ht="14.4" hidden="false" customHeight="false" outlineLevel="0" collapsed="false">
      <c r="A21" s="2" t="s">
        <v>26</v>
      </c>
      <c r="B21" s="0" t="n">
        <f aca="false">MID($A21,3,1)*1</f>
        <v>1</v>
      </c>
      <c r="C21" s="0" t="n">
        <f aca="false">MID($A21,5,1)*1</f>
        <v>1</v>
      </c>
      <c r="D21" s="0" t="n">
        <f aca="false">MID($A21,7,1)*1</f>
        <v>1</v>
      </c>
      <c r="E21" s="0" t="n">
        <f aca="false">MID($A21,9,1)*1</f>
        <v>1</v>
      </c>
      <c r="F21" s="0" t="n">
        <f aca="false">MID($A21,11,1)*1</f>
        <v>1</v>
      </c>
      <c r="H21" s="3" t="n">
        <f aca="false">B21*B$105*1000</f>
        <v>115.5</v>
      </c>
      <c r="I21" s="3" t="n">
        <f aca="false">C21*C$105*1000</f>
        <v>115.5</v>
      </c>
      <c r="J21" s="3" t="n">
        <f aca="false">D21*D$105*1000</f>
        <v>115.5</v>
      </c>
      <c r="K21" s="3" t="n">
        <f aca="false">E21*E$105*1000</f>
        <v>170.5</v>
      </c>
      <c r="L21" s="3" t="n">
        <f aca="false">F21*F$105*1000</f>
        <v>132</v>
      </c>
      <c r="N21" s="0" t="n">
        <f aca="false">SUM(H21:L21)</f>
        <v>649</v>
      </c>
      <c r="P21" s="0" t="n">
        <f aca="false">$AH$2*$AH$3*AE21/1000*1000*1000</f>
        <v>7</v>
      </c>
      <c r="Q21" s="0" t="n">
        <f aca="false">$AI$2*$AI$3*$AI$4*$AI$5*0.5*3.14*25^2*AF21^3/1000</f>
        <v>243.578673413086</v>
      </c>
      <c r="S21" s="0" t="n">
        <f aca="false">IF(Q21&gt;=N21,0,MIN(P21,N21-Q21))</f>
        <v>7</v>
      </c>
      <c r="T21" s="0" t="n">
        <f aca="false">IF(Q21&gt;=N21,N21,Q21)</f>
        <v>243.578673413086</v>
      </c>
      <c r="U21" s="0" t="n">
        <f aca="false">N21-S21-T21</f>
        <v>398.421326586914</v>
      </c>
      <c r="V21" s="0" t="n">
        <f aca="false">IF(S21+T21&gt;N21,S21+T21-N21,0)</f>
        <v>0</v>
      </c>
      <c r="X21" s="0" t="n">
        <f aca="false">S21*$X$1</f>
        <v>1.19</v>
      </c>
      <c r="Y21" s="0" t="n">
        <f aca="false">T21*$Y$1</f>
        <v>19.4862938730469</v>
      </c>
      <c r="Z21" s="0" t="n">
        <f aca="false">U21*AG21</f>
        <v>35.8579193928223</v>
      </c>
      <c r="AA21" s="0" t="n">
        <f aca="false">V21*0.2</f>
        <v>0</v>
      </c>
      <c r="AB21" s="0" t="n">
        <f aca="false">SUM(X21:AA21)</f>
        <v>56.5342132658691</v>
      </c>
      <c r="AC21" s="0" t="n">
        <f aca="false">SUM($F$3:F21)</f>
        <v>19</v>
      </c>
      <c r="AD21" s="0" t="n">
        <f aca="false">SUM($AB$3:AB21)</f>
        <v>989.133155963187</v>
      </c>
      <c r="AE21" s="0" t="n">
        <v>25</v>
      </c>
      <c r="AF21" s="0" t="n">
        <v>7.5</v>
      </c>
      <c r="AG21" s="0" t="n">
        <v>0.09</v>
      </c>
    </row>
    <row r="22" customFormat="false" ht="14.4" hidden="false" customHeight="false" outlineLevel="0" collapsed="false">
      <c r="A22" s="2" t="s">
        <v>26</v>
      </c>
      <c r="B22" s="0" t="n">
        <f aca="false">MID($A22,3,1)*1</f>
        <v>1</v>
      </c>
      <c r="C22" s="0" t="n">
        <f aca="false">MID($A22,5,1)*1</f>
        <v>1</v>
      </c>
      <c r="D22" s="0" t="n">
        <f aca="false">MID($A22,7,1)*1</f>
        <v>1</v>
      </c>
      <c r="E22" s="0" t="n">
        <f aca="false">MID($A22,9,1)*1</f>
        <v>1</v>
      </c>
      <c r="F22" s="0" t="n">
        <f aca="false">MID($A22,11,1)*1</f>
        <v>1</v>
      </c>
      <c r="H22" s="3" t="n">
        <f aca="false">B22*B$105*1000</f>
        <v>115.5</v>
      </c>
      <c r="I22" s="3" t="n">
        <f aca="false">C22*C$105*1000</f>
        <v>115.5</v>
      </c>
      <c r="J22" s="3" t="n">
        <f aca="false">D22*D$105*1000</f>
        <v>115.5</v>
      </c>
      <c r="K22" s="3" t="n">
        <f aca="false">E22*E$105*1000</f>
        <v>170.5</v>
      </c>
      <c r="L22" s="3" t="n">
        <f aca="false">F22*F$105*1000</f>
        <v>132</v>
      </c>
      <c r="N22" s="0" t="n">
        <f aca="false">SUM(H22:L22)</f>
        <v>649</v>
      </c>
      <c r="P22" s="0" t="n">
        <f aca="false">$AH$2*$AH$3*AE22/1000*1000*1000</f>
        <v>7</v>
      </c>
      <c r="Q22" s="0" t="n">
        <f aca="false">$AI$2*$AI$3*$AI$4*$AI$5*0.5*3.14*25^2*AF22^3/1000</f>
        <v>243.578673413086</v>
      </c>
      <c r="S22" s="0" t="n">
        <f aca="false">IF(Q22&gt;=N22,0,MIN(P22,N22-Q22))</f>
        <v>7</v>
      </c>
      <c r="T22" s="0" t="n">
        <f aca="false">IF(Q22&gt;=N22,N22,Q22)</f>
        <v>243.578673413086</v>
      </c>
      <c r="U22" s="0" t="n">
        <f aca="false">N22-S22-T22</f>
        <v>398.421326586914</v>
      </c>
      <c r="V22" s="0" t="n">
        <f aca="false">IF(S22+T22&gt;N22,S22+T22-N22,0)</f>
        <v>0</v>
      </c>
      <c r="X22" s="0" t="n">
        <f aca="false">S22*$X$1</f>
        <v>1.19</v>
      </c>
      <c r="Y22" s="0" t="n">
        <f aca="false">T22*$Y$1</f>
        <v>19.4862938730469</v>
      </c>
      <c r="Z22" s="0" t="n">
        <f aca="false">U22*AG22</f>
        <v>35.8579193928223</v>
      </c>
      <c r="AA22" s="0" t="n">
        <f aca="false">V22*0.2</f>
        <v>0</v>
      </c>
      <c r="AB22" s="0" t="n">
        <f aca="false">SUM(X22:AA22)</f>
        <v>56.5342132658691</v>
      </c>
      <c r="AC22" s="0" t="n">
        <f aca="false">SUM($F$3:F22)</f>
        <v>20</v>
      </c>
      <c r="AD22" s="0" t="n">
        <f aca="false">SUM($AB$3:AB22)</f>
        <v>1045.66736922906</v>
      </c>
      <c r="AE22" s="0" t="n">
        <v>25</v>
      </c>
      <c r="AF22" s="0" t="n">
        <v>7.5</v>
      </c>
      <c r="AG22" s="0" t="n">
        <v>0.09</v>
      </c>
    </row>
    <row r="23" customFormat="false" ht="14.4" hidden="false" customHeight="false" outlineLevel="0" collapsed="false">
      <c r="A23" s="2" t="s">
        <v>27</v>
      </c>
      <c r="B23" s="0" t="n">
        <f aca="false">MID($A23,3,1)*1</f>
        <v>1</v>
      </c>
      <c r="C23" s="0" t="n">
        <f aca="false">MID($A23,5,1)*1</f>
        <v>1</v>
      </c>
      <c r="D23" s="0" t="n">
        <f aca="false">MID($A23,7,1)*1</f>
        <v>1</v>
      </c>
      <c r="E23" s="0" t="n">
        <f aca="false">MID($A23,9,1)*1</f>
        <v>1</v>
      </c>
      <c r="F23" s="0" t="n">
        <f aca="false">MID($A23,11,1)*1</f>
        <v>0</v>
      </c>
      <c r="H23" s="3" t="n">
        <f aca="false">B23*B$105*1000</f>
        <v>115.5</v>
      </c>
      <c r="I23" s="3" t="n">
        <f aca="false">C23*C$105*1000</f>
        <v>115.5</v>
      </c>
      <c r="J23" s="3" t="n">
        <f aca="false">D23*D$105*1000</f>
        <v>115.5</v>
      </c>
      <c r="K23" s="3" t="n">
        <f aca="false">E23*E$105*1000</f>
        <v>170.5</v>
      </c>
      <c r="L23" s="3" t="n">
        <f aca="false">F23*F$105*1000</f>
        <v>0</v>
      </c>
      <c r="N23" s="0" t="n">
        <f aca="false">SUM(H23:L23)</f>
        <v>517</v>
      </c>
      <c r="P23" s="0" t="n">
        <f aca="false">$AH$2*$AH$3*AE23/1000*1000*1000</f>
        <v>7</v>
      </c>
      <c r="Q23" s="0" t="n">
        <f aca="false">$AI$2*$AI$3*$AI$4*$AI$5*0.5*3.14*25^2*AF23^3/1000</f>
        <v>158.56069495957</v>
      </c>
      <c r="S23" s="0" t="n">
        <f aca="false">IF(Q23&gt;=N23,0,MIN(P23,N23-Q23))</f>
        <v>7</v>
      </c>
      <c r="T23" s="0" t="n">
        <f aca="false">IF(Q23&gt;=N23,N23,Q23)</f>
        <v>158.56069495957</v>
      </c>
      <c r="U23" s="0" t="n">
        <f aca="false">N23-S23-T23</f>
        <v>351.43930504043</v>
      </c>
      <c r="V23" s="0" t="n">
        <f aca="false">IF(S23+T23&gt;N23,S23+T23-N23,0)</f>
        <v>0</v>
      </c>
      <c r="X23" s="0" t="n">
        <f aca="false">S23*$X$1</f>
        <v>1.19</v>
      </c>
      <c r="Y23" s="0" t="n">
        <f aca="false">T23*$Y$1</f>
        <v>12.6848555967656</v>
      </c>
      <c r="Z23" s="0" t="n">
        <f aca="false">U23*AG23</f>
        <v>31.6295374536387</v>
      </c>
      <c r="AA23" s="0" t="n">
        <f aca="false">V23*0.2</f>
        <v>0</v>
      </c>
      <c r="AB23" s="0" t="n">
        <f aca="false">SUM(X23:AA23)</f>
        <v>45.5043930504043</v>
      </c>
      <c r="AC23" s="0" t="n">
        <f aca="false">SUM($F$3:F23)</f>
        <v>20</v>
      </c>
      <c r="AD23" s="0" t="n">
        <f aca="false">SUM($AB$3:AB23)</f>
        <v>1091.17176227946</v>
      </c>
      <c r="AE23" s="0" t="n">
        <v>25</v>
      </c>
      <c r="AF23" s="0" t="n">
        <v>6.5</v>
      </c>
      <c r="AG23" s="0" t="n">
        <v>0.09</v>
      </c>
    </row>
    <row r="24" customFormat="false" ht="14.4" hidden="false" customHeight="false" outlineLevel="0" collapsed="false">
      <c r="A24" s="2" t="s">
        <v>27</v>
      </c>
      <c r="B24" s="0" t="n">
        <f aca="false">MID($A24,3,1)*1</f>
        <v>1</v>
      </c>
      <c r="C24" s="0" t="n">
        <f aca="false">MID($A24,5,1)*1</f>
        <v>1</v>
      </c>
      <c r="D24" s="0" t="n">
        <f aca="false">MID($A24,7,1)*1</f>
        <v>1</v>
      </c>
      <c r="E24" s="0" t="n">
        <f aca="false">MID($A24,9,1)*1</f>
        <v>1</v>
      </c>
      <c r="F24" s="0" t="n">
        <f aca="false">MID($A24,11,1)*1</f>
        <v>0</v>
      </c>
      <c r="H24" s="3" t="n">
        <f aca="false">B24*B$105*1000</f>
        <v>115.5</v>
      </c>
      <c r="I24" s="3" t="n">
        <f aca="false">C24*C$105*1000</f>
        <v>115.5</v>
      </c>
      <c r="J24" s="3" t="n">
        <f aca="false">D24*D$105*1000</f>
        <v>115.5</v>
      </c>
      <c r="K24" s="3" t="n">
        <f aca="false">E24*E$105*1000</f>
        <v>170.5</v>
      </c>
      <c r="L24" s="3" t="n">
        <f aca="false">F24*F$105*1000</f>
        <v>0</v>
      </c>
      <c r="N24" s="0" t="n">
        <f aca="false">SUM(H24:L24)</f>
        <v>517</v>
      </c>
      <c r="P24" s="0" t="n">
        <f aca="false">$AH$2*$AH$3*AE24/1000*1000*1000</f>
        <v>7</v>
      </c>
      <c r="Q24" s="0" t="n">
        <f aca="false">$AI$2*$AI$3*$AI$4*$AI$5*0.5*3.14*25^2*AF24^3/1000</f>
        <v>243.578673413086</v>
      </c>
      <c r="S24" s="0" t="n">
        <f aca="false">IF(Q24&gt;=N24,0,MIN(P24,N24-Q24))</f>
        <v>7</v>
      </c>
      <c r="T24" s="0" t="n">
        <f aca="false">IF(Q24&gt;=N24,N24,Q24)</f>
        <v>243.578673413086</v>
      </c>
      <c r="U24" s="0" t="n">
        <f aca="false">N24-S24-T24</f>
        <v>266.421326586914</v>
      </c>
      <c r="V24" s="0" t="n">
        <f aca="false">IF(S24+T24&gt;N24,S24+T24-N24,0)</f>
        <v>0</v>
      </c>
      <c r="X24" s="0" t="n">
        <f aca="false">S24*$X$1</f>
        <v>1.19</v>
      </c>
      <c r="Y24" s="0" t="n">
        <f aca="false">T24*$Y$1</f>
        <v>19.4862938730469</v>
      </c>
      <c r="Z24" s="0" t="n">
        <f aca="false">U24*AG24</f>
        <v>23.9779193928223</v>
      </c>
      <c r="AA24" s="0" t="n">
        <f aca="false">V24*0.2</f>
        <v>0</v>
      </c>
      <c r="AB24" s="0" t="n">
        <f aca="false">SUM(X24:AA24)</f>
        <v>44.6542132658692</v>
      </c>
      <c r="AC24" s="0" t="n">
        <f aca="false">SUM($F$3:F24)</f>
        <v>20</v>
      </c>
      <c r="AD24" s="0" t="n">
        <f aca="false">SUM($AB$3:AB24)</f>
        <v>1135.82597554533</v>
      </c>
      <c r="AE24" s="0" t="n">
        <v>25</v>
      </c>
      <c r="AF24" s="0" t="n">
        <v>7.5</v>
      </c>
      <c r="AG24" s="0" t="n">
        <v>0.09</v>
      </c>
    </row>
    <row r="25" customFormat="false" ht="14.4" hidden="false" customHeight="false" outlineLevel="0" collapsed="false">
      <c r="A25" s="2" t="s">
        <v>27</v>
      </c>
      <c r="B25" s="0" t="n">
        <f aca="false">MID($A25,3,1)*1</f>
        <v>1</v>
      </c>
      <c r="C25" s="0" t="n">
        <f aca="false">MID($A25,5,1)*1</f>
        <v>1</v>
      </c>
      <c r="D25" s="0" t="n">
        <f aca="false">MID($A25,7,1)*1</f>
        <v>1</v>
      </c>
      <c r="E25" s="0" t="n">
        <f aca="false">MID($A25,9,1)*1</f>
        <v>1</v>
      </c>
      <c r="F25" s="0" t="n">
        <f aca="false">MID($A25,11,1)*1</f>
        <v>0</v>
      </c>
      <c r="H25" s="3" t="n">
        <f aca="false">B25*B$105*1000</f>
        <v>115.5</v>
      </c>
      <c r="I25" s="3" t="n">
        <f aca="false">C25*C$105*1000</f>
        <v>115.5</v>
      </c>
      <c r="J25" s="3" t="n">
        <f aca="false">D25*D$105*1000</f>
        <v>115.5</v>
      </c>
      <c r="K25" s="3" t="n">
        <f aca="false">E25*E$105*1000</f>
        <v>170.5</v>
      </c>
      <c r="L25" s="3" t="n">
        <f aca="false">F25*F$105*1000</f>
        <v>0</v>
      </c>
      <c r="N25" s="0" t="n">
        <f aca="false">SUM(H25:L25)</f>
        <v>517</v>
      </c>
      <c r="P25" s="0" t="n">
        <f aca="false">$AH$2*$AH$3*AE25/1000*1000*1000</f>
        <v>7</v>
      </c>
      <c r="Q25" s="0" t="n">
        <f aca="false">$AI$2*$AI$3*$AI$4*$AI$5*0.5*3.14*25^2*AF25^3/1000</f>
        <v>158.56069495957</v>
      </c>
      <c r="S25" s="0" t="n">
        <f aca="false">IF(Q25&gt;=N25,0,MIN(P25,N25-Q25))</f>
        <v>7</v>
      </c>
      <c r="T25" s="0" t="n">
        <f aca="false">IF(Q25&gt;=N25,N25,Q25)</f>
        <v>158.56069495957</v>
      </c>
      <c r="U25" s="0" t="n">
        <f aca="false">N25-S25-T25</f>
        <v>351.43930504043</v>
      </c>
      <c r="V25" s="0" t="n">
        <f aca="false">IF(S25+T25&gt;N25,S25+T25-N25,0)</f>
        <v>0</v>
      </c>
      <c r="X25" s="0" t="n">
        <f aca="false">S25*$X$1</f>
        <v>1.19</v>
      </c>
      <c r="Y25" s="0" t="n">
        <f aca="false">T25*$Y$1</f>
        <v>12.6848555967656</v>
      </c>
      <c r="Z25" s="0" t="n">
        <f aca="false">U25*AG25</f>
        <v>21.0863583024258</v>
      </c>
      <c r="AA25" s="0" t="n">
        <f aca="false">V25*0.2</f>
        <v>0</v>
      </c>
      <c r="AB25" s="0" t="n">
        <f aca="false">SUM(X25:AA25)</f>
        <v>34.9612138991914</v>
      </c>
      <c r="AC25" s="0" t="n">
        <f aca="false">SUM($F$3:F25)</f>
        <v>20</v>
      </c>
      <c r="AD25" s="0" t="n">
        <f aca="false">SUM($AB$3:AB25)</f>
        <v>1170.78718944452</v>
      </c>
      <c r="AE25" s="0" t="n">
        <v>25</v>
      </c>
      <c r="AF25" s="0" t="n">
        <v>6.5</v>
      </c>
      <c r="AG25" s="0" t="n">
        <v>0.06</v>
      </c>
    </row>
    <row r="26" customFormat="false" ht="14.4" hidden="false" customHeight="false" outlineLevel="0" collapsed="false">
      <c r="A26" s="2" t="s">
        <v>27</v>
      </c>
      <c r="B26" s="0" t="n">
        <f aca="false">MID($A26,3,1)*1</f>
        <v>1</v>
      </c>
      <c r="C26" s="0" t="n">
        <f aca="false">MID($A26,5,1)*1</f>
        <v>1</v>
      </c>
      <c r="D26" s="0" t="n">
        <f aca="false">MID($A26,7,1)*1</f>
        <v>1</v>
      </c>
      <c r="E26" s="0" t="n">
        <f aca="false">MID($A26,9,1)*1</f>
        <v>1</v>
      </c>
      <c r="F26" s="0" t="n">
        <f aca="false">MID($A26,11,1)*1</f>
        <v>0</v>
      </c>
      <c r="H26" s="3" t="n">
        <f aca="false">B26*B$105*1000</f>
        <v>115.5</v>
      </c>
      <c r="I26" s="3" t="n">
        <f aca="false">C26*C$105*1000</f>
        <v>115.5</v>
      </c>
      <c r="J26" s="3" t="n">
        <f aca="false">D26*D$105*1000</f>
        <v>115.5</v>
      </c>
      <c r="K26" s="3" t="n">
        <f aca="false">E26*E$105*1000</f>
        <v>170.5</v>
      </c>
      <c r="L26" s="3" t="n">
        <f aca="false">F26*F$105*1000</f>
        <v>0</v>
      </c>
      <c r="N26" s="0" t="n">
        <f aca="false">SUM(H26:L26)</f>
        <v>517</v>
      </c>
      <c r="P26" s="0" t="n">
        <f aca="false">$AH$2*$AH$3*AE26/1000*1000*1000</f>
        <v>7</v>
      </c>
      <c r="Q26" s="0" t="n">
        <f aca="false">$AI$2*$AI$3*$AI$4*$AI$5*0.5*3.14*25^2*AF26^3/1000</f>
        <v>158.56069495957</v>
      </c>
      <c r="S26" s="0" t="n">
        <f aca="false">IF(Q26&gt;=N26,0,MIN(P26,N26-Q26))</f>
        <v>7</v>
      </c>
      <c r="T26" s="0" t="n">
        <f aca="false">IF(Q26&gt;=N26,N26,Q26)</f>
        <v>158.56069495957</v>
      </c>
      <c r="U26" s="0" t="n">
        <f aca="false">N26-S26-T26</f>
        <v>351.43930504043</v>
      </c>
      <c r="V26" s="0" t="n">
        <f aca="false">IF(S26+T26&gt;N26,S26+T26-N26,0)</f>
        <v>0</v>
      </c>
      <c r="X26" s="0" t="n">
        <f aca="false">S26*$X$1</f>
        <v>1.19</v>
      </c>
      <c r="Y26" s="0" t="n">
        <f aca="false">T26*$Y$1</f>
        <v>12.6848555967656</v>
      </c>
      <c r="Z26" s="0" t="n">
        <f aca="false">U26*AG26</f>
        <v>21.0863583024258</v>
      </c>
      <c r="AA26" s="0" t="n">
        <f aca="false">V26*0.2</f>
        <v>0</v>
      </c>
      <c r="AB26" s="0" t="n">
        <f aca="false">SUM(X26:AA26)</f>
        <v>34.9612138991914</v>
      </c>
      <c r="AC26" s="0" t="n">
        <f aca="false">SUM($F$3:F26)</f>
        <v>20</v>
      </c>
      <c r="AD26" s="0" t="n">
        <f aca="false">SUM($AB$3:AB26)</f>
        <v>1205.74840334371</v>
      </c>
      <c r="AE26" s="0" t="n">
        <v>25</v>
      </c>
      <c r="AF26" s="0" t="n">
        <v>6.5</v>
      </c>
      <c r="AG26" s="0" t="n">
        <v>0.06</v>
      </c>
    </row>
    <row r="27" customFormat="false" ht="14.4" hidden="false" customHeight="false" outlineLevel="0" collapsed="false">
      <c r="A27" s="2" t="s">
        <v>28</v>
      </c>
      <c r="B27" s="0" t="n">
        <f aca="false">MID($A27,3,1)*1</f>
        <v>1</v>
      </c>
      <c r="C27" s="0" t="n">
        <f aca="false">MID($A27,5,1)*1</f>
        <v>1</v>
      </c>
      <c r="D27" s="0" t="n">
        <f aca="false">MID($A27,7,1)*1</f>
        <v>1</v>
      </c>
      <c r="E27" s="0" t="n">
        <f aca="false">MID($A27,9,1)*1</f>
        <v>0</v>
      </c>
      <c r="F27" s="0" t="n">
        <f aca="false">MID($A27,11,1)*1</f>
        <v>0</v>
      </c>
      <c r="H27" s="3" t="n">
        <f aca="false">B27*B$105*1000</f>
        <v>115.5</v>
      </c>
      <c r="I27" s="3" t="n">
        <f aca="false">C27*C$105*1000</f>
        <v>115.5</v>
      </c>
      <c r="J27" s="3" t="n">
        <f aca="false">D27*D$105*1000</f>
        <v>115.5</v>
      </c>
      <c r="K27" s="3" t="n">
        <f aca="false">E27*E$105*1000</f>
        <v>0</v>
      </c>
      <c r="L27" s="3" t="n">
        <f aca="false">F27*F$105*1000</f>
        <v>0</v>
      </c>
      <c r="N27" s="0" t="n">
        <f aca="false">SUM(H27:L27)</f>
        <v>346.5</v>
      </c>
      <c r="P27" s="0" t="n">
        <f aca="false">$AH$2*$AH$3*AE27/1000*1000*1000</f>
        <v>7</v>
      </c>
      <c r="Q27" s="0" t="n">
        <f aca="false">$AI$2*$AI$3*$AI$4*$AI$5*0.5*3.14*25^2*AF27^3/1000</f>
        <v>96.0602116482422</v>
      </c>
      <c r="S27" s="0" t="n">
        <f aca="false">IF(Q27&gt;=N27,0,MIN(P27,N27-Q27))</f>
        <v>7</v>
      </c>
      <c r="T27" s="0" t="n">
        <f aca="false">IF(Q27&gt;=N27,N27,Q27)</f>
        <v>96.0602116482422</v>
      </c>
      <c r="U27" s="0" t="n">
        <f aca="false">N27-S27-T27</f>
        <v>243.439788351758</v>
      </c>
      <c r="V27" s="0" t="n">
        <f aca="false">IF(S27+T27&gt;N27,S27+T27-N27,0)</f>
        <v>0</v>
      </c>
      <c r="X27" s="0" t="n">
        <f aca="false">S27*$X$1</f>
        <v>1.19</v>
      </c>
      <c r="Y27" s="0" t="n">
        <f aca="false">T27*$Y$1</f>
        <v>7.68481693185938</v>
      </c>
      <c r="Z27" s="0" t="n">
        <f aca="false">U27*AG27</f>
        <v>14.6063873011055</v>
      </c>
      <c r="AA27" s="0" t="n">
        <f aca="false">V27*0.2</f>
        <v>0</v>
      </c>
      <c r="AB27" s="0" t="n">
        <f aca="false">SUM(X27:AA27)</f>
        <v>23.4812042329649</v>
      </c>
      <c r="AC27" s="0" t="n">
        <f aca="false">SUM($F$3:F27)</f>
        <v>20</v>
      </c>
      <c r="AD27" s="0" t="n">
        <f aca="false">SUM($AB$3:AB27)</f>
        <v>1229.22960757668</v>
      </c>
      <c r="AE27" s="0" t="n">
        <v>25</v>
      </c>
      <c r="AF27" s="0" t="n">
        <v>5.5</v>
      </c>
      <c r="AG27" s="0" t="n">
        <v>0.06</v>
      </c>
    </row>
    <row r="28" customFormat="false" ht="14.4" hidden="false" customHeight="false" outlineLevel="0" collapsed="false">
      <c r="A28" s="2" t="s">
        <v>28</v>
      </c>
      <c r="B28" s="0" t="n">
        <f aca="false">MID($A28,3,1)*1</f>
        <v>1</v>
      </c>
      <c r="C28" s="0" t="n">
        <f aca="false">MID($A28,5,1)*1</f>
        <v>1</v>
      </c>
      <c r="D28" s="0" t="n">
        <f aca="false">MID($A28,7,1)*1</f>
        <v>1</v>
      </c>
      <c r="E28" s="0" t="n">
        <f aca="false">MID($A28,9,1)*1</f>
        <v>0</v>
      </c>
      <c r="F28" s="0" t="n">
        <f aca="false">MID($A28,11,1)*1</f>
        <v>0</v>
      </c>
      <c r="H28" s="3" t="n">
        <f aca="false">B28*B$105*1000</f>
        <v>115.5</v>
      </c>
      <c r="I28" s="3" t="n">
        <f aca="false">C28*C$105*1000</f>
        <v>115.5</v>
      </c>
      <c r="J28" s="3" t="n">
        <f aca="false">D28*D$105*1000</f>
        <v>115.5</v>
      </c>
      <c r="K28" s="3" t="n">
        <f aca="false">E28*E$105*1000</f>
        <v>0</v>
      </c>
      <c r="L28" s="3" t="n">
        <f aca="false">F28*F$105*1000</f>
        <v>0</v>
      </c>
      <c r="N28" s="0" t="n">
        <f aca="false">SUM(H28:L28)</f>
        <v>346.5</v>
      </c>
      <c r="P28" s="0" t="n">
        <f aca="false">$AH$2*$AH$3*AE28/1000*1000*1000</f>
        <v>0</v>
      </c>
      <c r="Q28" s="0" t="n">
        <f aca="false">$AI$2*$AI$3*$AI$4*$AI$5*0.5*3.14*25^2*AF28^3/1000</f>
        <v>24.7548103646484</v>
      </c>
      <c r="S28" s="0" t="n">
        <f aca="false">IF(Q28&gt;=N28,0,MIN(P28,N28-Q28))</f>
        <v>0</v>
      </c>
      <c r="T28" s="0" t="n">
        <f aca="false">IF(Q28&gt;=N28,N28,Q28)</f>
        <v>24.7548103646484</v>
      </c>
      <c r="U28" s="0" t="n">
        <f aca="false">N28-S28-T28</f>
        <v>321.745189635352</v>
      </c>
      <c r="V28" s="0" t="n">
        <f aca="false">IF(S28+T28&gt;N28,S28+T28-N28,0)</f>
        <v>0</v>
      </c>
      <c r="X28" s="0" t="n">
        <f aca="false">S28*$X$1</f>
        <v>0</v>
      </c>
      <c r="Y28" s="0" t="n">
        <f aca="false">T28*$Y$1</f>
        <v>1.98038482917188</v>
      </c>
      <c r="Z28" s="0" t="n">
        <f aca="false">U28*AG28</f>
        <v>19.3047113781211</v>
      </c>
      <c r="AA28" s="0" t="n">
        <f aca="false">V28*0.2</f>
        <v>0</v>
      </c>
      <c r="AB28" s="0" t="n">
        <f aca="false">SUM(X28:AA28)</f>
        <v>21.285096207293</v>
      </c>
      <c r="AC28" s="0" t="n">
        <f aca="false">SUM($F$3:F28)</f>
        <v>20</v>
      </c>
      <c r="AD28" s="0" t="n">
        <f aca="false">SUM($AB$3:AB28)</f>
        <v>1250.51470378397</v>
      </c>
      <c r="AE28" s="0" t="n">
        <v>0</v>
      </c>
      <c r="AF28" s="0" t="n">
        <v>3.5</v>
      </c>
      <c r="AG28" s="0" t="n">
        <v>0.06</v>
      </c>
    </row>
    <row r="29" customFormat="false" ht="14.4" hidden="false" customHeight="false" outlineLevel="0" collapsed="false">
      <c r="A29" s="2" t="s">
        <v>26</v>
      </c>
      <c r="B29" s="0" t="n">
        <f aca="false">MID($A29,3,1)*1</f>
        <v>1</v>
      </c>
      <c r="C29" s="0" t="n">
        <f aca="false">MID($A29,5,1)*1</f>
        <v>1</v>
      </c>
      <c r="D29" s="0" t="n">
        <f aca="false">MID($A29,7,1)*1</f>
        <v>1</v>
      </c>
      <c r="E29" s="0" t="n">
        <f aca="false">MID($A29,9,1)*1</f>
        <v>1</v>
      </c>
      <c r="F29" s="0" t="n">
        <f aca="false">MID($A29,11,1)*1</f>
        <v>1</v>
      </c>
      <c r="H29" s="3" t="n">
        <f aca="false">B29*B$105*1000</f>
        <v>115.5</v>
      </c>
      <c r="I29" s="3" t="n">
        <f aca="false">C29*C$105*1000</f>
        <v>115.5</v>
      </c>
      <c r="J29" s="3" t="n">
        <f aca="false">D29*D$105*1000</f>
        <v>115.5</v>
      </c>
      <c r="K29" s="3" t="n">
        <f aca="false">E29*E$105*1000</f>
        <v>170.5</v>
      </c>
      <c r="L29" s="3" t="n">
        <f aca="false">F29*F$105*1000</f>
        <v>132</v>
      </c>
      <c r="N29" s="0" t="n">
        <f aca="false">SUM(H29:L29)</f>
        <v>649</v>
      </c>
      <c r="P29" s="0" t="n">
        <f aca="false">$AH$2*$AH$3*AE29/1000*1000*1000</f>
        <v>7</v>
      </c>
      <c r="Q29" s="0" t="n">
        <f aca="false">$AI$2*$AI$3*$AI$4*$AI$5*0.5*3.14*25^2*AF29^3/1000</f>
        <v>52.6129934572266</v>
      </c>
      <c r="S29" s="0" t="n">
        <f aca="false">IF(Q29&gt;=N29,0,MIN(P29,N29-Q29))</f>
        <v>7</v>
      </c>
      <c r="T29" s="0" t="n">
        <f aca="false">IF(Q29&gt;=N29,N29,Q29)</f>
        <v>52.6129934572266</v>
      </c>
      <c r="U29" s="0" t="n">
        <f aca="false">N29-S29-T29</f>
        <v>589.387006542773</v>
      </c>
      <c r="V29" s="0" t="n">
        <f aca="false">IF(S29+T29&gt;N29,S29+T29-N29,0)</f>
        <v>0</v>
      </c>
      <c r="X29" s="0" t="n">
        <f aca="false">S29*$X$1</f>
        <v>1.19</v>
      </c>
      <c r="Y29" s="0" t="n">
        <f aca="false">T29*$Y$1</f>
        <v>4.20903947657813</v>
      </c>
      <c r="Z29" s="0" t="n">
        <f aca="false">U29*AG29</f>
        <v>35.3632203925664</v>
      </c>
      <c r="AA29" s="0" t="n">
        <f aca="false">V29*0.2</f>
        <v>0</v>
      </c>
      <c r="AB29" s="0" t="n">
        <f aca="false">SUM(X29:AA29)</f>
        <v>40.7622598691445</v>
      </c>
      <c r="AC29" s="0" t="n">
        <f aca="false">SUM($F$3:F29)</f>
        <v>21</v>
      </c>
      <c r="AD29" s="0" t="n">
        <f aca="false">SUM($AB$3:AB29)</f>
        <v>1291.27696365312</v>
      </c>
      <c r="AE29" s="0" t="n">
        <v>25</v>
      </c>
      <c r="AF29" s="0" t="n">
        <v>4.5</v>
      </c>
      <c r="AG29" s="0" t="n">
        <v>0.06</v>
      </c>
    </row>
    <row r="30" customFormat="false" ht="14.4" hidden="false" customHeight="false" outlineLevel="0" collapsed="false">
      <c r="A30" s="2" t="s">
        <v>26</v>
      </c>
      <c r="B30" s="0" t="n">
        <f aca="false">MID($A30,3,1)*1</f>
        <v>1</v>
      </c>
      <c r="C30" s="0" t="n">
        <f aca="false">MID($A30,5,1)*1</f>
        <v>1</v>
      </c>
      <c r="D30" s="0" t="n">
        <f aca="false">MID($A30,7,1)*1</f>
        <v>1</v>
      </c>
      <c r="E30" s="0" t="n">
        <f aca="false">MID($A30,9,1)*1</f>
        <v>1</v>
      </c>
      <c r="F30" s="0" t="n">
        <f aca="false">MID($A30,11,1)*1</f>
        <v>1</v>
      </c>
      <c r="H30" s="3" t="n">
        <f aca="false">B30*B$105*1000</f>
        <v>115.5</v>
      </c>
      <c r="I30" s="3" t="n">
        <f aca="false">C30*C$105*1000</f>
        <v>115.5</v>
      </c>
      <c r="J30" s="3" t="n">
        <f aca="false">D30*D$105*1000</f>
        <v>115.5</v>
      </c>
      <c r="K30" s="3" t="n">
        <f aca="false">E30*E$105*1000</f>
        <v>170.5</v>
      </c>
      <c r="L30" s="3" t="n">
        <f aca="false">F30*F$105*1000</f>
        <v>132</v>
      </c>
      <c r="N30" s="0" t="n">
        <f aca="false">SUM(H30:L30)</f>
        <v>649</v>
      </c>
      <c r="P30" s="0" t="n">
        <f aca="false">$AH$2*$AH$3*AE30/1000*1000*1000</f>
        <v>7</v>
      </c>
      <c r="Q30" s="0" t="n">
        <f aca="false">$AI$2*$AI$3*$AI$4*$AI$5*0.5*3.14*25^2*AF30^3/1000</f>
        <v>52.6129934572266</v>
      </c>
      <c r="S30" s="0" t="n">
        <f aca="false">IF(Q30&gt;=N30,0,MIN(P30,N30-Q30))</f>
        <v>7</v>
      </c>
      <c r="T30" s="0" t="n">
        <f aca="false">IF(Q30&gt;=N30,N30,Q30)</f>
        <v>52.6129934572266</v>
      </c>
      <c r="U30" s="0" t="n">
        <f aca="false">N30-S30-T30</f>
        <v>589.387006542773</v>
      </c>
      <c r="V30" s="0" t="n">
        <f aca="false">IF(S30+T30&gt;N30,S30+T30-N30,0)</f>
        <v>0</v>
      </c>
      <c r="X30" s="0" t="n">
        <f aca="false">S30*$X$1</f>
        <v>1.19</v>
      </c>
      <c r="Y30" s="0" t="n">
        <f aca="false">T30*$Y$1</f>
        <v>4.20903947657813</v>
      </c>
      <c r="Z30" s="0" t="n">
        <f aca="false">U30*AG30</f>
        <v>35.3632203925664</v>
      </c>
      <c r="AA30" s="0" t="n">
        <f aca="false">V30*0.2</f>
        <v>0</v>
      </c>
      <c r="AB30" s="0" t="n">
        <f aca="false">SUM(X30:AA30)</f>
        <v>40.7622598691445</v>
      </c>
      <c r="AC30" s="0" t="n">
        <f aca="false">SUM($F$3:F30)</f>
        <v>22</v>
      </c>
      <c r="AD30" s="0" t="n">
        <f aca="false">SUM($AB$3:AB30)</f>
        <v>1332.03922352226</v>
      </c>
      <c r="AE30" s="0" t="n">
        <v>25</v>
      </c>
      <c r="AF30" s="0" t="n">
        <v>4.5</v>
      </c>
      <c r="AG30" s="0" t="n">
        <v>0.06</v>
      </c>
    </row>
    <row r="31" customFormat="false" ht="14.4" hidden="false" customHeight="false" outlineLevel="0" collapsed="false">
      <c r="A31" s="2" t="s">
        <v>29</v>
      </c>
      <c r="B31" s="0" t="n">
        <f aca="false">MID($A31,3,1)*1</f>
        <v>1</v>
      </c>
      <c r="C31" s="0" t="n">
        <f aca="false">MID($A31,5,1)*1</f>
        <v>1</v>
      </c>
      <c r="D31" s="0" t="n">
        <f aca="false">MID($A31,7,1)*1</f>
        <v>0</v>
      </c>
      <c r="E31" s="0" t="n">
        <f aca="false">MID($A31,9,1)*1</f>
        <v>0</v>
      </c>
      <c r="F31" s="0" t="n">
        <f aca="false">MID($A31,11,1)*1</f>
        <v>1</v>
      </c>
      <c r="H31" s="3" t="n">
        <f aca="false">B31*B$105*1000</f>
        <v>115.5</v>
      </c>
      <c r="I31" s="3" t="n">
        <f aca="false">C31*C$105*1000</f>
        <v>115.5</v>
      </c>
      <c r="J31" s="3" t="n">
        <f aca="false">D31*D$105*1000</f>
        <v>0</v>
      </c>
      <c r="K31" s="3" t="n">
        <f aca="false">E31*E$105*1000</f>
        <v>0</v>
      </c>
      <c r="L31" s="3" t="n">
        <f aca="false">F31*F$105*1000</f>
        <v>132</v>
      </c>
      <c r="N31" s="0" t="n">
        <f aca="false">SUM(H31:L31)</f>
        <v>363</v>
      </c>
      <c r="P31" s="0" t="n">
        <f aca="false">$AH$2*$AH$3*AE31/1000*1000*1000</f>
        <v>7</v>
      </c>
      <c r="Q31" s="0" t="n">
        <f aca="false">$AI$2*$AI$3*$AI$4*$AI$5*0.5*3.14*25^2*AF31^3/1000</f>
        <v>24.7548103646484</v>
      </c>
      <c r="S31" s="0" t="n">
        <f aca="false">IF(Q31&gt;=N31,0,MIN(P31,N31-Q31))</f>
        <v>7</v>
      </c>
      <c r="T31" s="0" t="n">
        <f aca="false">IF(Q31&gt;=N31,N31,Q31)</f>
        <v>24.7548103646484</v>
      </c>
      <c r="U31" s="0" t="n">
        <f aca="false">N31-S31-T31</f>
        <v>331.245189635352</v>
      </c>
      <c r="V31" s="0" t="n">
        <f aca="false">IF(S31+T31&gt;N31,S31+T31-N31,0)</f>
        <v>0</v>
      </c>
      <c r="X31" s="0" t="n">
        <f aca="false">S31*$X$1</f>
        <v>1.19</v>
      </c>
      <c r="Y31" s="0" t="n">
        <f aca="false">T31*$Y$1</f>
        <v>1.98038482917188</v>
      </c>
      <c r="Z31" s="0" t="n">
        <f aca="false">U31*AG31</f>
        <v>19.8747113781211</v>
      </c>
      <c r="AA31" s="0" t="n">
        <f aca="false">V31*0.2</f>
        <v>0</v>
      </c>
      <c r="AB31" s="0" t="n">
        <f aca="false">SUM(X31:AA31)</f>
        <v>23.045096207293</v>
      </c>
      <c r="AC31" s="0" t="n">
        <f aca="false">SUM($F$3:F31)</f>
        <v>23</v>
      </c>
      <c r="AD31" s="0" t="n">
        <f aca="false">SUM($AB$3:AB31)</f>
        <v>1355.08431972955</v>
      </c>
      <c r="AE31" s="0" t="n">
        <v>25</v>
      </c>
      <c r="AF31" s="0" t="n">
        <v>3.5</v>
      </c>
      <c r="AG31" s="0" t="n">
        <v>0.06</v>
      </c>
    </row>
    <row r="32" customFormat="false" ht="14.4" hidden="false" customHeight="false" outlineLevel="0" collapsed="false">
      <c r="A32" s="2" t="s">
        <v>30</v>
      </c>
      <c r="B32" s="0" t="n">
        <f aca="false">MID($A32,3,1)*1</f>
        <v>1</v>
      </c>
      <c r="C32" s="0" t="n">
        <f aca="false">MID($A32,5,1)*1</f>
        <v>1</v>
      </c>
      <c r="D32" s="0" t="n">
        <f aca="false">MID($A32,7,1)*1</f>
        <v>1</v>
      </c>
      <c r="E32" s="0" t="n">
        <f aca="false">MID($A32,9,1)*1</f>
        <v>0</v>
      </c>
      <c r="F32" s="0" t="n">
        <f aca="false">MID($A32,11,1)*1</f>
        <v>1</v>
      </c>
      <c r="H32" s="3" t="n">
        <f aca="false">B32*B$105*1000</f>
        <v>115.5</v>
      </c>
      <c r="I32" s="3" t="n">
        <f aca="false">C32*C$105*1000</f>
        <v>115.5</v>
      </c>
      <c r="J32" s="3" t="n">
        <f aca="false">D32*D$105*1000</f>
        <v>115.5</v>
      </c>
      <c r="K32" s="3" t="n">
        <f aca="false">E32*E$105*1000</f>
        <v>0</v>
      </c>
      <c r="L32" s="3" t="n">
        <f aca="false">F32*F$105*1000</f>
        <v>132</v>
      </c>
      <c r="N32" s="0" t="n">
        <f aca="false">SUM(H32:L32)</f>
        <v>478.5</v>
      </c>
      <c r="P32" s="0" t="n">
        <f aca="false">$AH$2*$AH$3*AE32/1000*1000*1000</f>
        <v>7</v>
      </c>
      <c r="Q32" s="0" t="n">
        <f aca="false">$AI$2*$AI$3*$AI$4*$AI$5*0.5*3.14*25^2*AF32^3/1000</f>
        <v>24.7548103646484</v>
      </c>
      <c r="S32" s="0" t="n">
        <f aca="false">IF(Q32&gt;=N32,0,MIN(P32,N32-Q32))</f>
        <v>7</v>
      </c>
      <c r="T32" s="0" t="n">
        <f aca="false">IF(Q32&gt;=N32,N32,Q32)</f>
        <v>24.7548103646484</v>
      </c>
      <c r="U32" s="0" t="n">
        <f aca="false">N32-S32-T32</f>
        <v>446.745189635352</v>
      </c>
      <c r="V32" s="0" t="n">
        <f aca="false">IF(S32+T32&gt;N32,S32+T32-N32,0)</f>
        <v>0</v>
      </c>
      <c r="X32" s="0" t="n">
        <f aca="false">S32*$X$1</f>
        <v>1.19</v>
      </c>
      <c r="Y32" s="0" t="n">
        <f aca="false">T32*$Y$1</f>
        <v>1.98038482917188</v>
      </c>
      <c r="Z32" s="0" t="n">
        <f aca="false">U32*AG32</f>
        <v>26.8047113781211</v>
      </c>
      <c r="AA32" s="0" t="n">
        <f aca="false">V32*0.2</f>
        <v>0</v>
      </c>
      <c r="AB32" s="0" t="n">
        <f aca="false">SUM(X32:AA32)</f>
        <v>29.975096207293</v>
      </c>
      <c r="AC32" s="0" t="n">
        <f aca="false">SUM($F$3:F32)</f>
        <v>24</v>
      </c>
      <c r="AD32" s="0" t="n">
        <f aca="false">SUM($AB$3:AB32)</f>
        <v>1385.05941593685</v>
      </c>
      <c r="AE32" s="0" t="n">
        <v>25</v>
      </c>
      <c r="AF32" s="0" t="n">
        <v>3.5</v>
      </c>
      <c r="AG32" s="0" t="n">
        <v>0.06</v>
      </c>
    </row>
    <row r="33" customFormat="false" ht="14.4" hidden="false" customHeight="false" outlineLevel="0" collapsed="false">
      <c r="A33" s="2" t="s">
        <v>31</v>
      </c>
      <c r="B33" s="0" t="n">
        <f aca="false">MID($A33,3,1)*1</f>
        <v>1</v>
      </c>
      <c r="C33" s="0" t="n">
        <f aca="false">MID($A33,5,1)*1</f>
        <v>0</v>
      </c>
      <c r="D33" s="0" t="n">
        <f aca="false">MID($A33,7,1)*1</f>
        <v>1</v>
      </c>
      <c r="E33" s="0" t="n">
        <f aca="false">MID($A33,9,1)*1</f>
        <v>1</v>
      </c>
      <c r="F33" s="0" t="n">
        <f aca="false">MID($A33,11,1)*1</f>
        <v>1</v>
      </c>
      <c r="H33" s="3" t="n">
        <f aca="false">B33*B$105*1000</f>
        <v>115.5</v>
      </c>
      <c r="I33" s="3" t="n">
        <f aca="false">C33*C$105*1000</f>
        <v>0</v>
      </c>
      <c r="J33" s="3" t="n">
        <f aca="false">D33*D$105*1000</f>
        <v>115.5</v>
      </c>
      <c r="K33" s="3" t="n">
        <f aca="false">E33*E$105*1000</f>
        <v>170.5</v>
      </c>
      <c r="L33" s="3" t="n">
        <f aca="false">F33*F$105*1000</f>
        <v>132</v>
      </c>
      <c r="N33" s="0" t="n">
        <f aca="false">SUM(H33:L33)</f>
        <v>533.5</v>
      </c>
      <c r="P33" s="0" t="n">
        <f aca="false">$AH$2*$AH$3*AE33/1000*1000*1000</f>
        <v>7</v>
      </c>
      <c r="Q33" s="0" t="n">
        <f aca="false">$AI$2*$AI$3*$AI$4*$AI$5*0.5*3.14*25^2*AF33^3/1000</f>
        <v>24.7548103646484</v>
      </c>
      <c r="S33" s="0" t="n">
        <f aca="false">IF(Q33&gt;=N33,0,MIN(P33,N33-Q33))</f>
        <v>7</v>
      </c>
      <c r="T33" s="0" t="n">
        <f aca="false">IF(Q33&gt;=N33,N33,Q33)</f>
        <v>24.7548103646484</v>
      </c>
      <c r="U33" s="0" t="n">
        <f aca="false">N33-S33-T33</f>
        <v>501.745189635352</v>
      </c>
      <c r="V33" s="0" t="n">
        <f aca="false">IF(S33+T33&gt;N33,S33+T33-N33,0)</f>
        <v>0</v>
      </c>
      <c r="X33" s="0" t="n">
        <f aca="false">S33*$X$1</f>
        <v>1.19</v>
      </c>
      <c r="Y33" s="0" t="n">
        <f aca="false">T33*$Y$1</f>
        <v>1.98038482917188</v>
      </c>
      <c r="Z33" s="0" t="n">
        <f aca="false">U33*AG33</f>
        <v>30.1047113781211</v>
      </c>
      <c r="AA33" s="0" t="n">
        <f aca="false">V33*0.2</f>
        <v>0</v>
      </c>
      <c r="AB33" s="0" t="n">
        <f aca="false">SUM(X33:AA33)</f>
        <v>33.275096207293</v>
      </c>
      <c r="AC33" s="0" t="n">
        <f aca="false">SUM($F$3:F33)</f>
        <v>25</v>
      </c>
      <c r="AD33" s="0" t="n">
        <f aca="false">SUM($AB$3:AB33)</f>
        <v>1418.33451214414</v>
      </c>
      <c r="AE33" s="0" t="n">
        <v>25</v>
      </c>
      <c r="AF33" s="0" t="n">
        <v>3.5</v>
      </c>
      <c r="AG33" s="0" t="n">
        <v>0.06</v>
      </c>
    </row>
    <row r="34" customFormat="false" ht="14.4" hidden="false" customHeight="false" outlineLevel="0" collapsed="false">
      <c r="A34" s="2" t="s">
        <v>32</v>
      </c>
      <c r="B34" s="0" t="n">
        <f aca="false">MID($A34,3,1)*1</f>
        <v>1</v>
      </c>
      <c r="C34" s="0" t="n">
        <f aca="false">MID($A34,5,1)*1</f>
        <v>0</v>
      </c>
      <c r="D34" s="0" t="n">
        <f aca="false">MID($A34,7,1)*1</f>
        <v>0</v>
      </c>
      <c r="E34" s="0" t="n">
        <f aca="false">MID($A34,9,1)*1</f>
        <v>1</v>
      </c>
      <c r="F34" s="0" t="n">
        <f aca="false">MID($A34,11,1)*1</f>
        <v>0</v>
      </c>
      <c r="H34" s="3" t="n">
        <f aca="false">B34*B$105*1000</f>
        <v>115.5</v>
      </c>
      <c r="I34" s="3" t="n">
        <f aca="false">C34*C$105*1000</f>
        <v>0</v>
      </c>
      <c r="J34" s="3" t="n">
        <f aca="false">D34*D$105*1000</f>
        <v>0</v>
      </c>
      <c r="K34" s="3" t="n">
        <f aca="false">E34*E$105*1000</f>
        <v>170.5</v>
      </c>
      <c r="L34" s="3" t="n">
        <f aca="false">F34*F$105*1000</f>
        <v>0</v>
      </c>
      <c r="N34" s="0" t="n">
        <f aca="false">SUM(H34:L34)</f>
        <v>286</v>
      </c>
      <c r="P34" s="0" t="n">
        <f aca="false">$AH$2*$AH$3*AE34/1000*1000*1000</f>
        <v>7</v>
      </c>
      <c r="Q34" s="0" t="n">
        <f aca="false">$AI$2*$AI$3*$AI$4*$AI$5*0.5*3.14*25^2*AF34^3/1000</f>
        <v>24.7548103646484</v>
      </c>
      <c r="S34" s="0" t="n">
        <f aca="false">IF(Q34&gt;=N34,0,MIN(P34,N34-Q34))</f>
        <v>7</v>
      </c>
      <c r="T34" s="0" t="n">
        <f aca="false">IF(Q34&gt;=N34,N34,Q34)</f>
        <v>24.7548103646484</v>
      </c>
      <c r="U34" s="0" t="n">
        <f aca="false">N34-S34-T34</f>
        <v>254.245189635352</v>
      </c>
      <c r="V34" s="0" t="n">
        <f aca="false">IF(S34+T34&gt;N34,S34+T34-N34,0)</f>
        <v>0</v>
      </c>
      <c r="X34" s="0" t="n">
        <f aca="false">S34*$X$1</f>
        <v>1.19</v>
      </c>
      <c r="Y34" s="0" t="n">
        <f aca="false">T34*$Y$1</f>
        <v>1.98038482917188</v>
      </c>
      <c r="Z34" s="0" t="n">
        <f aca="false">U34*AG34</f>
        <v>15.2547113781211</v>
      </c>
      <c r="AA34" s="0" t="n">
        <f aca="false">V34*0.2</f>
        <v>0</v>
      </c>
      <c r="AB34" s="0" t="n">
        <f aca="false">SUM(X34:AA34)</f>
        <v>18.425096207293</v>
      </c>
      <c r="AC34" s="0" t="n">
        <f aca="false">SUM($F$3:F34)</f>
        <v>25</v>
      </c>
      <c r="AD34" s="0" t="n">
        <f aca="false">SUM($AB$3:AB34)</f>
        <v>1436.75960835143</v>
      </c>
      <c r="AE34" s="0" t="n">
        <v>25</v>
      </c>
      <c r="AF34" s="0" t="n">
        <v>3.5</v>
      </c>
      <c r="AG34" s="0" t="n">
        <v>0.06</v>
      </c>
    </row>
    <row r="35" customFormat="false" ht="14.4" hidden="false" customHeight="false" outlineLevel="0" collapsed="false">
      <c r="A35" s="2" t="s">
        <v>33</v>
      </c>
      <c r="B35" s="0" t="n">
        <f aca="false">MID($A35,3,1)*1</f>
        <v>1</v>
      </c>
      <c r="C35" s="0" t="n">
        <f aca="false">MID($A35,5,1)*1</f>
        <v>0</v>
      </c>
      <c r="D35" s="0" t="n">
        <f aca="false">MID($A35,7,1)*1</f>
        <v>0</v>
      </c>
      <c r="E35" s="0" t="n">
        <f aca="false">MID($A35,9,1)*1</f>
        <v>0</v>
      </c>
      <c r="F35" s="0" t="n">
        <f aca="false">MID($A35,11,1)*1</f>
        <v>0</v>
      </c>
      <c r="H35" s="3" t="n">
        <f aca="false">B35*B$105*1000</f>
        <v>115.5</v>
      </c>
      <c r="I35" s="3" t="n">
        <f aca="false">C35*C$105*1000</f>
        <v>0</v>
      </c>
      <c r="J35" s="3" t="n">
        <f aca="false">D35*D$105*1000</f>
        <v>0</v>
      </c>
      <c r="K35" s="3" t="n">
        <f aca="false">E35*E$105*1000</f>
        <v>0</v>
      </c>
      <c r="L35" s="3" t="n">
        <f aca="false">F35*F$105*1000</f>
        <v>0</v>
      </c>
      <c r="N35" s="0" t="n">
        <f aca="false">SUM(H35:L35)</f>
        <v>115.5</v>
      </c>
      <c r="P35" s="0" t="n">
        <f aca="false">$AH$2*$AH$3*AE35/1000*1000*1000</f>
        <v>21</v>
      </c>
      <c r="Q35" s="0" t="n">
        <f aca="false">$AI$2*$AI$3*$AI$4*$AI$5*0.5*3.14*25^2*AF35^3/1000</f>
        <v>52.6129934572266</v>
      </c>
      <c r="S35" s="0" t="n">
        <f aca="false">IF(Q35&gt;=N35,0,MIN(P35,N35-Q35))</f>
        <v>21</v>
      </c>
      <c r="T35" s="0" t="n">
        <f aca="false">IF(Q35&gt;=N35,N35,Q35)</f>
        <v>52.6129934572266</v>
      </c>
      <c r="U35" s="0" t="n">
        <f aca="false">N35-S35-T35</f>
        <v>41.8870065427734</v>
      </c>
      <c r="V35" s="0" t="n">
        <f aca="false">IF(S35+T35&gt;N35,S35+T35-N35,0)</f>
        <v>0</v>
      </c>
      <c r="X35" s="0" t="n">
        <f aca="false">S35*$X$1</f>
        <v>3.57</v>
      </c>
      <c r="Y35" s="0" t="n">
        <f aca="false">T35*$Y$1</f>
        <v>4.20903947657813</v>
      </c>
      <c r="Z35" s="0" t="n">
        <f aca="false">U35*AG35</f>
        <v>2.51322039256641</v>
      </c>
      <c r="AA35" s="0" t="n">
        <f aca="false">V35*0.2</f>
        <v>0</v>
      </c>
      <c r="AB35" s="0" t="n">
        <f aca="false">SUM(X35:AA35)</f>
        <v>10.2922598691445</v>
      </c>
      <c r="AC35" s="0" t="n">
        <f aca="false">SUM($F$3:F35)</f>
        <v>25</v>
      </c>
      <c r="AD35" s="0" t="n">
        <f aca="false">SUM($AB$3:AB35)</f>
        <v>1447.05186822058</v>
      </c>
      <c r="AE35" s="0" t="n">
        <v>75</v>
      </c>
      <c r="AF35" s="0" t="n">
        <v>4.5</v>
      </c>
      <c r="AG35" s="0" t="n">
        <v>0.06</v>
      </c>
    </row>
    <row r="36" customFormat="false" ht="14.4" hidden="false" customHeight="false" outlineLevel="0" collapsed="false">
      <c r="A36" s="2" t="s">
        <v>34</v>
      </c>
      <c r="B36" s="0" t="n">
        <f aca="false">MID($A36,3,1)*1</f>
        <v>0</v>
      </c>
      <c r="C36" s="0" t="n">
        <f aca="false">MID($A36,5,1)*1</f>
        <v>1</v>
      </c>
      <c r="D36" s="0" t="n">
        <f aca="false">MID($A36,7,1)*1</f>
        <v>0</v>
      </c>
      <c r="E36" s="0" t="n">
        <f aca="false">MID($A36,9,1)*1</f>
        <v>0</v>
      </c>
      <c r="F36" s="0" t="n">
        <f aca="false">MID($A36,11,1)*1</f>
        <v>0</v>
      </c>
      <c r="H36" s="3" t="n">
        <f aca="false">B36*B$105*1000</f>
        <v>0</v>
      </c>
      <c r="I36" s="3" t="n">
        <f aca="false">C36*C$105*1000</f>
        <v>115.5</v>
      </c>
      <c r="J36" s="3" t="n">
        <f aca="false">D36*D$105*1000</f>
        <v>0</v>
      </c>
      <c r="K36" s="3" t="n">
        <f aca="false">E36*E$105*1000</f>
        <v>0</v>
      </c>
      <c r="L36" s="3" t="n">
        <f aca="false">F36*F$105*1000</f>
        <v>0</v>
      </c>
      <c r="N36" s="0" t="n">
        <f aca="false">SUM(H36:L36)</f>
        <v>115.5</v>
      </c>
      <c r="P36" s="0" t="n">
        <f aca="false">$AH$2*$AH$3*AE36/1000*1000*1000</f>
        <v>63</v>
      </c>
      <c r="Q36" s="0" t="n">
        <f aca="false">$AI$2*$AI$3*$AI$4*$AI$5*0.5*3.14*25^2*AF36^3/1000</f>
        <v>96.0602116482422</v>
      </c>
      <c r="S36" s="0" t="n">
        <f aca="false">IF(Q36&gt;=N36,0,MIN(P36,N36-Q36))</f>
        <v>19.4397883517578</v>
      </c>
      <c r="T36" s="0" t="n">
        <f aca="false">IF(Q36&gt;=N36,N36,Q36)</f>
        <v>96.0602116482422</v>
      </c>
      <c r="U36" s="0" t="n">
        <f aca="false">N36-S36-T36</f>
        <v>0</v>
      </c>
      <c r="V36" s="0" t="n">
        <f aca="false">IF(S36+T36&gt;N36,S36+T36-N36,0)</f>
        <v>0</v>
      </c>
      <c r="X36" s="0" t="n">
        <f aca="false">S36*$X$1</f>
        <v>3.30476401979883</v>
      </c>
      <c r="Y36" s="0" t="n">
        <f aca="false">T36*$Y$1</f>
        <v>7.68481693185938</v>
      </c>
      <c r="Z36" s="0" t="n">
        <f aca="false">U36*AG36</f>
        <v>0</v>
      </c>
      <c r="AA36" s="0" t="n">
        <f aca="false">V36*0.2</f>
        <v>0</v>
      </c>
      <c r="AB36" s="0" t="n">
        <f aca="false">SUM(X36:AA36)</f>
        <v>10.9895809516582</v>
      </c>
      <c r="AC36" s="0" t="n">
        <f aca="false">SUM($F$3:F36)</f>
        <v>25</v>
      </c>
      <c r="AD36" s="0" t="n">
        <f aca="false">SUM($AB$3:AB36)</f>
        <v>1458.04144917223</v>
      </c>
      <c r="AE36" s="0" t="n">
        <v>225</v>
      </c>
      <c r="AF36" s="0" t="n">
        <v>5.5</v>
      </c>
      <c r="AG36" s="0" t="n">
        <v>0.06</v>
      </c>
    </row>
    <row r="37" customFormat="false" ht="14.4" hidden="false" customHeight="false" outlineLevel="0" collapsed="false">
      <c r="A37" s="2" t="s">
        <v>35</v>
      </c>
      <c r="B37" s="0" t="n">
        <f aca="false">MID($A37,3,1)*1</f>
        <v>0</v>
      </c>
      <c r="C37" s="0" t="n">
        <f aca="false">MID($A37,5,1)*1</f>
        <v>0</v>
      </c>
      <c r="D37" s="0" t="n">
        <f aca="false">MID($A37,7,1)*1</f>
        <v>0</v>
      </c>
      <c r="E37" s="0" t="n">
        <f aca="false">MID($A37,9,1)*1</f>
        <v>1</v>
      </c>
      <c r="F37" s="0" t="n">
        <f aca="false">MID($A37,11,1)*1</f>
        <v>0</v>
      </c>
      <c r="H37" s="3" t="n">
        <f aca="false">B37*B$105*1000</f>
        <v>0</v>
      </c>
      <c r="I37" s="3" t="n">
        <f aca="false">C37*C$105*1000</f>
        <v>0</v>
      </c>
      <c r="J37" s="3" t="n">
        <f aca="false">D37*D$105*1000</f>
        <v>0</v>
      </c>
      <c r="K37" s="3" t="n">
        <f aca="false">E37*E$105*1000</f>
        <v>170.5</v>
      </c>
      <c r="L37" s="3" t="n">
        <f aca="false">F37*F$105*1000</f>
        <v>0</v>
      </c>
      <c r="N37" s="0" t="n">
        <f aca="false">SUM(H37:L37)</f>
        <v>170.5</v>
      </c>
      <c r="P37" s="0" t="n">
        <f aca="false">$AH$2*$AH$3*AE37/1000*1000*1000</f>
        <v>77</v>
      </c>
      <c r="Q37" s="0" t="n">
        <f aca="false">$AI$2*$AI$3*$AI$4*$AI$5*0.5*3.14*25^2*AF37^3/1000</f>
        <v>158.56069495957</v>
      </c>
      <c r="S37" s="0" t="n">
        <f aca="false">IF(Q37&gt;=N37,0,MIN(P37,N37-Q37))</f>
        <v>11.9393050404296</v>
      </c>
      <c r="T37" s="0" t="n">
        <f aca="false">IF(Q37&gt;=N37,N37,Q37)</f>
        <v>158.56069495957</v>
      </c>
      <c r="U37" s="0" t="n">
        <f aca="false">N37-S37-T37</f>
        <v>0</v>
      </c>
      <c r="V37" s="0" t="n">
        <f aca="false">IF(S37+T37&gt;N37,S37+T37-N37,0)</f>
        <v>0</v>
      </c>
      <c r="X37" s="0" t="n">
        <f aca="false">S37*$X$1</f>
        <v>2.02968185687304</v>
      </c>
      <c r="Y37" s="0" t="n">
        <f aca="false">T37*$Y$1</f>
        <v>12.6848555967656</v>
      </c>
      <c r="Z37" s="0" t="n">
        <f aca="false">U37*AG37</f>
        <v>0</v>
      </c>
      <c r="AA37" s="0" t="n">
        <f aca="false">V37*0.2</f>
        <v>0</v>
      </c>
      <c r="AB37" s="0" t="n">
        <f aca="false">SUM(X37:AA37)</f>
        <v>14.7145374536387</v>
      </c>
      <c r="AC37" s="0" t="n">
        <f aca="false">SUM($F$3:F37)</f>
        <v>25</v>
      </c>
      <c r="AD37" s="0" t="n">
        <f aca="false">SUM($AB$3:AB37)</f>
        <v>1472.75598662587</v>
      </c>
      <c r="AE37" s="0" t="n">
        <v>275</v>
      </c>
      <c r="AF37" s="0" t="n">
        <v>6.5</v>
      </c>
      <c r="AG37" s="0" t="n">
        <v>0.06</v>
      </c>
    </row>
    <row r="38" customFormat="false" ht="14.4" hidden="false" customHeight="false" outlineLevel="0" collapsed="false">
      <c r="A38" s="2" t="s">
        <v>36</v>
      </c>
      <c r="B38" s="0" t="n">
        <f aca="false">MID($A38,3,1)*1</f>
        <v>0</v>
      </c>
      <c r="C38" s="0" t="n">
        <f aca="false">MID($A38,5,1)*1</f>
        <v>0</v>
      </c>
      <c r="D38" s="0" t="n">
        <f aca="false">MID($A38,7,1)*1</f>
        <v>1</v>
      </c>
      <c r="E38" s="0" t="n">
        <f aca="false">MID($A38,9,1)*1</f>
        <v>1</v>
      </c>
      <c r="F38" s="0" t="n">
        <f aca="false">MID($A38,11,1)*1</f>
        <v>1</v>
      </c>
      <c r="H38" s="3" t="n">
        <f aca="false">B38*B$105*1000</f>
        <v>0</v>
      </c>
      <c r="I38" s="3" t="n">
        <f aca="false">C38*C$105*1000</f>
        <v>0</v>
      </c>
      <c r="J38" s="3" t="n">
        <f aca="false">D38*D$105*1000</f>
        <v>115.5</v>
      </c>
      <c r="K38" s="3" t="n">
        <f aca="false">E38*E$105*1000</f>
        <v>170.5</v>
      </c>
      <c r="L38" s="3" t="n">
        <f aca="false">F38*F$105*1000</f>
        <v>132</v>
      </c>
      <c r="N38" s="0" t="n">
        <f aca="false">SUM(H38:L38)</f>
        <v>418</v>
      </c>
      <c r="P38" s="0" t="n">
        <f aca="false">$AH$2*$AH$3*AE38/1000*1000*1000</f>
        <v>91</v>
      </c>
      <c r="Q38" s="0" t="n">
        <f aca="false">$AI$2*$AI$3*$AI$4*$AI$5*0.5*3.14*25^2*AF38^3/1000</f>
        <v>243.578673413086</v>
      </c>
      <c r="S38" s="0" t="n">
        <f aca="false">IF(Q38&gt;=N38,0,MIN(P38,N38-Q38))</f>
        <v>91</v>
      </c>
      <c r="T38" s="0" t="n">
        <f aca="false">IF(Q38&gt;=N38,N38,Q38)</f>
        <v>243.578673413086</v>
      </c>
      <c r="U38" s="0" t="n">
        <f aca="false">N38-S38-T38</f>
        <v>83.4213265869139</v>
      </c>
      <c r="V38" s="0" t="n">
        <f aca="false">IF(S38+T38&gt;N38,S38+T38-N38,0)</f>
        <v>0</v>
      </c>
      <c r="X38" s="0" t="n">
        <f aca="false">S38*$X$1</f>
        <v>15.47</v>
      </c>
      <c r="Y38" s="0" t="n">
        <f aca="false">T38*$Y$1</f>
        <v>19.4862938730469</v>
      </c>
      <c r="Z38" s="0" t="n">
        <f aca="false">U38*AG38</f>
        <v>5.00527959521484</v>
      </c>
      <c r="AA38" s="0" t="n">
        <f aca="false">V38*0.2</f>
        <v>0</v>
      </c>
      <c r="AB38" s="0" t="n">
        <f aca="false">SUM(X38:AA38)</f>
        <v>39.9615734682617</v>
      </c>
      <c r="AC38" s="0" t="n">
        <f aca="false">SUM($F$3:F38)</f>
        <v>26</v>
      </c>
      <c r="AD38" s="0" t="n">
        <f aca="false">SUM($AB$3:AB38)</f>
        <v>1512.71756009414</v>
      </c>
      <c r="AE38" s="0" t="n">
        <v>325</v>
      </c>
      <c r="AF38" s="0" t="n">
        <v>7.5</v>
      </c>
      <c r="AG38" s="0" t="n">
        <v>0.06</v>
      </c>
    </row>
    <row r="39" customFormat="false" ht="14.4" hidden="false" customHeight="false" outlineLevel="0" collapsed="false">
      <c r="A39" s="2" t="s">
        <v>37</v>
      </c>
      <c r="B39" s="0" t="n">
        <f aca="false">MID($A39,3,1)*1</f>
        <v>0</v>
      </c>
      <c r="C39" s="0" t="n">
        <f aca="false">MID($A39,5,1)*1</f>
        <v>1</v>
      </c>
      <c r="D39" s="0" t="n">
        <f aca="false">MID($A39,7,1)*1</f>
        <v>1</v>
      </c>
      <c r="E39" s="0" t="n">
        <f aca="false">MID($A39,9,1)*1</f>
        <v>1</v>
      </c>
      <c r="F39" s="0" t="n">
        <f aca="false">MID($A39,11,1)*1</f>
        <v>1</v>
      </c>
      <c r="H39" s="3" t="n">
        <f aca="false">B39*B$105*1000</f>
        <v>0</v>
      </c>
      <c r="I39" s="3" t="n">
        <f aca="false">C39*C$105*1000</f>
        <v>115.5</v>
      </c>
      <c r="J39" s="3" t="n">
        <f aca="false">D39*D$105*1000</f>
        <v>115.5</v>
      </c>
      <c r="K39" s="3" t="n">
        <f aca="false">E39*E$105*1000</f>
        <v>170.5</v>
      </c>
      <c r="L39" s="3" t="n">
        <f aca="false">F39*F$105*1000</f>
        <v>132</v>
      </c>
      <c r="N39" s="0" t="n">
        <f aca="false">SUM(H39:L39)</f>
        <v>533.5</v>
      </c>
      <c r="P39" s="0" t="n">
        <f aca="false">$AH$2*$AH$3*AE39/1000*1000*1000</f>
        <v>119</v>
      </c>
      <c r="Q39" s="0" t="n">
        <f aca="false">$AI$2*$AI$3*$AI$4*$AI$5*0.5*3.14*25^2*AF39^3/1000</f>
        <v>243.578673413086</v>
      </c>
      <c r="S39" s="0" t="n">
        <f aca="false">IF(Q39&gt;=N39,0,MIN(P39,N39-Q39))</f>
        <v>119</v>
      </c>
      <c r="T39" s="0" t="n">
        <f aca="false">IF(Q39&gt;=N39,N39,Q39)</f>
        <v>243.578673413086</v>
      </c>
      <c r="U39" s="0" t="n">
        <f aca="false">N39-S39-T39</f>
        <v>170.921326586914</v>
      </c>
      <c r="V39" s="0" t="n">
        <f aca="false">IF(S39+T39&gt;N39,S39+T39-N39,0)</f>
        <v>0</v>
      </c>
      <c r="X39" s="0" t="n">
        <f aca="false">S39*$X$1</f>
        <v>20.23</v>
      </c>
      <c r="Y39" s="0" t="n">
        <f aca="false">T39*$Y$1</f>
        <v>19.4862938730469</v>
      </c>
      <c r="Z39" s="0" t="n">
        <f aca="false">U39*AG39</f>
        <v>10.2552795952148</v>
      </c>
      <c r="AA39" s="0" t="n">
        <f aca="false">V39*0.2</f>
        <v>0</v>
      </c>
      <c r="AB39" s="0" t="n">
        <f aca="false">SUM(X39:AA39)</f>
        <v>49.9715734682617</v>
      </c>
      <c r="AC39" s="0" t="n">
        <f aca="false">SUM($F$3:F39)</f>
        <v>27</v>
      </c>
      <c r="AD39" s="0" t="n">
        <f aca="false">SUM($AB$3:AB39)</f>
        <v>1562.6891335624</v>
      </c>
      <c r="AE39" s="0" t="n">
        <v>425</v>
      </c>
      <c r="AF39" s="0" t="n">
        <v>7.5</v>
      </c>
      <c r="AG39" s="0" t="n">
        <v>0.06</v>
      </c>
    </row>
    <row r="40" customFormat="false" ht="14.4" hidden="false" customHeight="false" outlineLevel="0" collapsed="false">
      <c r="A40" s="2" t="s">
        <v>38</v>
      </c>
      <c r="B40" s="0" t="n">
        <f aca="false">MID($A40,3,1)*1</f>
        <v>0</v>
      </c>
      <c r="C40" s="0" t="n">
        <f aca="false">MID($A40,5,1)*1</f>
        <v>0</v>
      </c>
      <c r="D40" s="0" t="n">
        <f aca="false">MID($A40,7,1)*1</f>
        <v>0</v>
      </c>
      <c r="E40" s="0" t="n">
        <f aca="false">MID($A40,9,1)*1</f>
        <v>1</v>
      </c>
      <c r="F40" s="0" t="n">
        <f aca="false">MID($A40,11,1)*1</f>
        <v>1</v>
      </c>
      <c r="H40" s="3" t="n">
        <f aca="false">B40*B$105*1000</f>
        <v>0</v>
      </c>
      <c r="I40" s="3" t="n">
        <f aca="false">C40*C$105*1000</f>
        <v>0</v>
      </c>
      <c r="J40" s="3" t="n">
        <f aca="false">D40*D$105*1000</f>
        <v>0</v>
      </c>
      <c r="K40" s="3" t="n">
        <f aca="false">E40*E$105*1000</f>
        <v>170.5</v>
      </c>
      <c r="L40" s="3" t="n">
        <f aca="false">F40*F$105*1000</f>
        <v>132</v>
      </c>
      <c r="N40" s="0" t="n">
        <f aca="false">SUM(H40:L40)</f>
        <v>302.5</v>
      </c>
      <c r="P40" s="0" t="n">
        <f aca="false">$AH$2*$AH$3*AE40/1000*1000*1000</f>
        <v>133</v>
      </c>
      <c r="Q40" s="0" t="n">
        <f aca="false">$AI$2*$AI$3*$AI$4*$AI$5*0.5*3.14*25^2*AF40^3/1000</f>
        <v>96.0602116482422</v>
      </c>
      <c r="S40" s="0" t="n">
        <f aca="false">IF(Q40&gt;=N40,0,MIN(P40,N40-Q40))</f>
        <v>133</v>
      </c>
      <c r="T40" s="0" t="n">
        <f aca="false">IF(Q40&gt;=N40,N40,Q40)</f>
        <v>96.0602116482422</v>
      </c>
      <c r="U40" s="0" t="n">
        <f aca="false">N40-S40-T40</f>
        <v>73.4397883517578</v>
      </c>
      <c r="V40" s="0" t="n">
        <f aca="false">IF(S40+T40&gt;N40,S40+T40-N40,0)</f>
        <v>0</v>
      </c>
      <c r="X40" s="0" t="n">
        <f aca="false">S40*$X$1</f>
        <v>22.61</v>
      </c>
      <c r="Y40" s="0" t="n">
        <f aca="false">T40*$Y$1</f>
        <v>7.68481693185938</v>
      </c>
      <c r="Z40" s="0" t="n">
        <f aca="false">U40*AG40</f>
        <v>4.40638730110547</v>
      </c>
      <c r="AA40" s="0" t="n">
        <f aca="false">V40*0.2</f>
        <v>0</v>
      </c>
      <c r="AB40" s="0" t="n">
        <f aca="false">SUM(X40:AA40)</f>
        <v>34.7012042329648</v>
      </c>
      <c r="AC40" s="0" t="n">
        <f aca="false">SUM($F$3:F40)</f>
        <v>28</v>
      </c>
      <c r="AD40" s="0" t="n">
        <f aca="false">SUM($AB$3:AB40)</f>
        <v>1597.39033779536</v>
      </c>
      <c r="AE40" s="0" t="n">
        <v>475</v>
      </c>
      <c r="AF40" s="0" t="n">
        <v>5.5</v>
      </c>
      <c r="AG40" s="0" t="n">
        <v>0.06</v>
      </c>
    </row>
    <row r="41" customFormat="false" ht="14.4" hidden="false" customHeight="false" outlineLevel="0" collapsed="false">
      <c r="A41" s="2" t="s">
        <v>39</v>
      </c>
      <c r="B41" s="0" t="n">
        <f aca="false">MID($A41,3,1)*1</f>
        <v>0</v>
      </c>
      <c r="C41" s="0" t="n">
        <f aca="false">MID($A41,5,1)*1</f>
        <v>0</v>
      </c>
      <c r="D41" s="0" t="n">
        <f aca="false">MID($A41,7,1)*1</f>
        <v>0</v>
      </c>
      <c r="E41" s="0" t="n">
        <f aca="false">MID($A41,9,1)*1</f>
        <v>0</v>
      </c>
      <c r="F41" s="0" t="n">
        <f aca="false">MID($A41,11,1)*1</f>
        <v>1</v>
      </c>
      <c r="H41" s="3" t="n">
        <f aca="false">B41*B$105*1000</f>
        <v>0</v>
      </c>
      <c r="I41" s="3" t="n">
        <f aca="false">C41*C$105*1000</f>
        <v>0</v>
      </c>
      <c r="J41" s="3" t="n">
        <f aca="false">D41*D$105*1000</f>
        <v>0</v>
      </c>
      <c r="K41" s="3" t="n">
        <f aca="false">E41*E$105*1000</f>
        <v>0</v>
      </c>
      <c r="L41" s="3" t="n">
        <f aca="false">F41*F$105*1000</f>
        <v>132</v>
      </c>
      <c r="N41" s="0" t="n">
        <f aca="false">SUM(H41:L41)</f>
        <v>132</v>
      </c>
      <c r="P41" s="0" t="n">
        <f aca="false">$AH$2*$AH$3*AE41/1000*1000*1000</f>
        <v>133</v>
      </c>
      <c r="Q41" s="0" t="n">
        <f aca="false">$AI$2*$AI$3*$AI$4*$AI$5*0.5*3.14*25^2*AF41^3/1000</f>
        <v>158.56069495957</v>
      </c>
      <c r="S41" s="0" t="n">
        <f aca="false">IF(Q41&gt;=N41,0,MIN(P41,N41-Q41))</f>
        <v>0</v>
      </c>
      <c r="T41" s="0" t="n">
        <f aca="false">IF(Q41&gt;=N41,N41,Q41)</f>
        <v>132</v>
      </c>
      <c r="U41" s="0" t="n">
        <f aca="false">N41-S41-T41</f>
        <v>0</v>
      </c>
      <c r="V41" s="0" t="n">
        <f aca="false">IF(S41+T41&gt;N41,S41+T41-N41,0)</f>
        <v>0</v>
      </c>
      <c r="X41" s="0" t="n">
        <f aca="false">S41*$X$1</f>
        <v>0</v>
      </c>
      <c r="Y41" s="0" t="n">
        <f aca="false">T41*$Y$1</f>
        <v>10.56</v>
      </c>
      <c r="Z41" s="0" t="n">
        <f aca="false">U41*AG41</f>
        <v>0</v>
      </c>
      <c r="AA41" s="0" t="n">
        <f aca="false">V41*0.2</f>
        <v>0</v>
      </c>
      <c r="AB41" s="0" t="n">
        <f aca="false">SUM(X41:AA41)</f>
        <v>10.56</v>
      </c>
      <c r="AC41" s="0" t="n">
        <f aca="false">SUM($F$3:F41)</f>
        <v>29</v>
      </c>
      <c r="AD41" s="0" t="n">
        <f aca="false">SUM($AB$3:AB41)</f>
        <v>1607.95033779536</v>
      </c>
      <c r="AE41" s="0" t="n">
        <v>475</v>
      </c>
      <c r="AF41" s="0" t="n">
        <v>6.5</v>
      </c>
      <c r="AG41" s="0" t="n">
        <v>0.06</v>
      </c>
    </row>
    <row r="42" customFormat="false" ht="14.4" hidden="false" customHeight="false" outlineLevel="0" collapsed="false">
      <c r="A42" s="2" t="s">
        <v>34</v>
      </c>
      <c r="B42" s="0" t="n">
        <f aca="false">MID($A42,3,1)*1</f>
        <v>0</v>
      </c>
      <c r="C42" s="0" t="n">
        <f aca="false">MID($A42,5,1)*1</f>
        <v>1</v>
      </c>
      <c r="D42" s="0" t="n">
        <f aca="false">MID($A42,7,1)*1</f>
        <v>0</v>
      </c>
      <c r="E42" s="0" t="n">
        <f aca="false">MID($A42,9,1)*1</f>
        <v>0</v>
      </c>
      <c r="F42" s="0" t="n">
        <f aca="false">MID($A42,11,1)*1</f>
        <v>0</v>
      </c>
      <c r="H42" s="3" t="n">
        <f aca="false">B42*B$105*1000</f>
        <v>0</v>
      </c>
      <c r="I42" s="3" t="n">
        <f aca="false">C42*C$105*1000</f>
        <v>115.5</v>
      </c>
      <c r="J42" s="3" t="n">
        <f aca="false">D42*D$105*1000</f>
        <v>0</v>
      </c>
      <c r="K42" s="3" t="n">
        <f aca="false">E42*E$105*1000</f>
        <v>0</v>
      </c>
      <c r="L42" s="3" t="n">
        <f aca="false">F42*F$105*1000</f>
        <v>0</v>
      </c>
      <c r="N42" s="0" t="n">
        <f aca="false">SUM(H42:L42)</f>
        <v>115.5</v>
      </c>
      <c r="P42" s="0" t="n">
        <f aca="false">$AH$2*$AH$3*AE42/1000*1000*1000</f>
        <v>105</v>
      </c>
      <c r="Q42" s="0" t="n">
        <f aca="false">$AI$2*$AI$3*$AI$4*$AI$5*0.5*3.14*25^2*AF42^3/1000</f>
        <v>96.0602116482422</v>
      </c>
      <c r="S42" s="0" t="n">
        <f aca="false">IF(Q42&gt;=N42,0,MIN(P42,N42-Q42))</f>
        <v>19.4397883517578</v>
      </c>
      <c r="T42" s="0" t="n">
        <f aca="false">IF(Q42&gt;=N42,N42,Q42)</f>
        <v>96.0602116482422</v>
      </c>
      <c r="U42" s="0" t="n">
        <f aca="false">N42-S42-T42</f>
        <v>0</v>
      </c>
      <c r="V42" s="0" t="n">
        <f aca="false">IF(S42+T42&gt;N42,S42+T42-N42,0)</f>
        <v>0</v>
      </c>
      <c r="X42" s="0" t="n">
        <f aca="false">S42*$X$1</f>
        <v>3.30476401979883</v>
      </c>
      <c r="Y42" s="0" t="n">
        <f aca="false">T42*$Y$1</f>
        <v>7.68481693185938</v>
      </c>
      <c r="Z42" s="0" t="n">
        <f aca="false">U42*AG42</f>
        <v>0</v>
      </c>
      <c r="AA42" s="0" t="n">
        <f aca="false">V42*0.2</f>
        <v>0</v>
      </c>
      <c r="AB42" s="0" t="n">
        <f aca="false">SUM(X42:AA42)</f>
        <v>10.9895809516582</v>
      </c>
      <c r="AC42" s="0" t="n">
        <f aca="false">SUM($F$3:F42)</f>
        <v>29</v>
      </c>
      <c r="AD42" s="0" t="n">
        <f aca="false">SUM($AB$3:AB42)</f>
        <v>1618.93991874702</v>
      </c>
      <c r="AE42" s="0" t="n">
        <v>375</v>
      </c>
      <c r="AF42" s="0" t="n">
        <v>5.5</v>
      </c>
      <c r="AG42" s="0" t="n">
        <v>0.06</v>
      </c>
    </row>
    <row r="43" customFormat="false" ht="14.4" hidden="false" customHeight="false" outlineLevel="0" collapsed="false">
      <c r="A43" s="2" t="s">
        <v>40</v>
      </c>
      <c r="B43" s="0" t="n">
        <f aca="false">MID($A43,3,1)*1</f>
        <v>1</v>
      </c>
      <c r="C43" s="0" t="n">
        <f aca="false">MID($A43,5,1)*1</f>
        <v>1</v>
      </c>
      <c r="D43" s="0" t="n">
        <f aca="false">MID($A43,7,1)*1</f>
        <v>0</v>
      </c>
      <c r="E43" s="0" t="n">
        <f aca="false">MID($A43,9,1)*1</f>
        <v>0</v>
      </c>
      <c r="F43" s="0" t="n">
        <f aca="false">MID($A43,11,1)*1</f>
        <v>0</v>
      </c>
      <c r="H43" s="3" t="n">
        <f aca="false">B43*B$105*1000</f>
        <v>115.5</v>
      </c>
      <c r="I43" s="3" t="n">
        <f aca="false">C43*C$105*1000</f>
        <v>115.5</v>
      </c>
      <c r="J43" s="3" t="n">
        <f aca="false">D43*D$105*1000</f>
        <v>0</v>
      </c>
      <c r="K43" s="3" t="n">
        <f aca="false">E43*E$105*1000</f>
        <v>0</v>
      </c>
      <c r="L43" s="3" t="n">
        <f aca="false">F43*F$105*1000</f>
        <v>0</v>
      </c>
      <c r="N43" s="0" t="n">
        <f aca="false">SUM(H43:L43)</f>
        <v>231</v>
      </c>
      <c r="P43" s="0" t="n">
        <f aca="false">$AH$2*$AH$3*AE43/1000*1000*1000</f>
        <v>49</v>
      </c>
      <c r="Q43" s="0" t="n">
        <f aca="false">$AI$2*$AI$3*$AI$4*$AI$5*0.5*3.14*25^2*AF43^3/1000</f>
        <v>96.0602116482422</v>
      </c>
      <c r="S43" s="0" t="n">
        <f aca="false">IF(Q43&gt;=N43,0,MIN(P43,N43-Q43))</f>
        <v>49</v>
      </c>
      <c r="T43" s="0" t="n">
        <f aca="false">IF(Q43&gt;=N43,N43,Q43)</f>
        <v>96.0602116482422</v>
      </c>
      <c r="U43" s="0" t="n">
        <f aca="false">N43-S43-T43</f>
        <v>85.9397883517578</v>
      </c>
      <c r="V43" s="0" t="n">
        <f aca="false">IF(S43+T43&gt;N43,S43+T43-N43,0)</f>
        <v>0</v>
      </c>
      <c r="X43" s="0" t="n">
        <f aca="false">S43*$X$1</f>
        <v>8.33</v>
      </c>
      <c r="Y43" s="0" t="n">
        <f aca="false">T43*$Y$1</f>
        <v>7.68481693185938</v>
      </c>
      <c r="Z43" s="0" t="n">
        <f aca="false">U43*AG43</f>
        <v>5.15638730110547</v>
      </c>
      <c r="AA43" s="0" t="n">
        <f aca="false">V43*0.2</f>
        <v>0</v>
      </c>
      <c r="AB43" s="0" t="n">
        <f aca="false">SUM(X43:AA43)</f>
        <v>21.1712042329648</v>
      </c>
      <c r="AC43" s="0" t="n">
        <f aca="false">SUM($F$3:F43)</f>
        <v>29</v>
      </c>
      <c r="AD43" s="0" t="n">
        <f aca="false">SUM($AB$3:AB43)</f>
        <v>1640.11112297998</v>
      </c>
      <c r="AE43" s="0" t="n">
        <v>175</v>
      </c>
      <c r="AF43" s="0" t="n">
        <v>5.5</v>
      </c>
      <c r="AG43" s="0" t="n">
        <v>0.06</v>
      </c>
    </row>
    <row r="44" customFormat="false" ht="14.4" hidden="false" customHeight="false" outlineLevel="0" collapsed="false">
      <c r="A44" s="2" t="s">
        <v>41</v>
      </c>
      <c r="B44" s="0" t="n">
        <f aca="false">MID($A44,3,1)*1</f>
        <v>0</v>
      </c>
      <c r="C44" s="0" t="n">
        <f aca="false">MID($A44,5,1)*1</f>
        <v>0</v>
      </c>
      <c r="D44" s="0" t="n">
        <f aca="false">MID($A44,7,1)*1</f>
        <v>1</v>
      </c>
      <c r="E44" s="0" t="n">
        <f aca="false">MID($A44,9,1)*1</f>
        <v>0</v>
      </c>
      <c r="F44" s="0" t="n">
        <f aca="false">MID($A44,11,1)*1</f>
        <v>0</v>
      </c>
      <c r="H44" s="3" t="n">
        <f aca="false">B44*B$105*1000</f>
        <v>0</v>
      </c>
      <c r="I44" s="3" t="n">
        <f aca="false">C44*C$105*1000</f>
        <v>0</v>
      </c>
      <c r="J44" s="3" t="n">
        <f aca="false">D44*D$105*1000</f>
        <v>115.5</v>
      </c>
      <c r="K44" s="3" t="n">
        <f aca="false">E44*E$105*1000</f>
        <v>0</v>
      </c>
      <c r="L44" s="3" t="n">
        <f aca="false">F44*F$105*1000</f>
        <v>0</v>
      </c>
      <c r="N44" s="0" t="n">
        <f aca="false">SUM(H44:L44)</f>
        <v>115.5</v>
      </c>
      <c r="P44" s="0" t="n">
        <f aca="false">$AH$2*$AH$3*AE44/1000*1000*1000</f>
        <v>7</v>
      </c>
      <c r="Q44" s="0" t="n">
        <f aca="false">$AI$2*$AI$3*$AI$4*$AI$5*0.5*3.14*25^2*AF44^3/1000</f>
        <v>96.0602116482422</v>
      </c>
      <c r="S44" s="0" t="n">
        <f aca="false">IF(Q44&gt;=N44,0,MIN(P44,N44-Q44))</f>
        <v>7</v>
      </c>
      <c r="T44" s="0" t="n">
        <f aca="false">IF(Q44&gt;=N44,N44,Q44)</f>
        <v>96.0602116482422</v>
      </c>
      <c r="U44" s="0" t="n">
        <f aca="false">N44-S44-T44</f>
        <v>12.4397883517578</v>
      </c>
      <c r="V44" s="0" t="n">
        <f aca="false">IF(S44+T44&gt;N44,S44+T44-N44,0)</f>
        <v>0</v>
      </c>
      <c r="X44" s="0" t="n">
        <f aca="false">S44*$X$1</f>
        <v>1.19</v>
      </c>
      <c r="Y44" s="0" t="n">
        <f aca="false">T44*$Y$1</f>
        <v>7.68481693185938</v>
      </c>
      <c r="Z44" s="0" t="n">
        <f aca="false">U44*AG44</f>
        <v>1.1195809516582</v>
      </c>
      <c r="AA44" s="0" t="n">
        <f aca="false">V44*0.2</f>
        <v>0</v>
      </c>
      <c r="AB44" s="0" t="n">
        <f aca="false">SUM(X44:AA44)</f>
        <v>9.99439788351758</v>
      </c>
      <c r="AC44" s="0" t="n">
        <f aca="false">SUM($F$3:F44)</f>
        <v>29</v>
      </c>
      <c r="AD44" s="0" t="n">
        <f aca="false">SUM($AB$3:AB44)</f>
        <v>1650.1055208635</v>
      </c>
      <c r="AE44" s="0" t="n">
        <v>25</v>
      </c>
      <c r="AF44" s="0" t="n">
        <v>5.5</v>
      </c>
      <c r="AG44" s="0" t="n">
        <v>0.09</v>
      </c>
    </row>
    <row r="45" customFormat="false" ht="14.4" hidden="false" customHeight="false" outlineLevel="0" collapsed="false">
      <c r="A45" s="2" t="s">
        <v>39</v>
      </c>
      <c r="B45" s="0" t="n">
        <f aca="false">MID($A45,3,1)*1</f>
        <v>0</v>
      </c>
      <c r="C45" s="0" t="n">
        <f aca="false">MID($A45,5,1)*1</f>
        <v>0</v>
      </c>
      <c r="D45" s="0" t="n">
        <f aca="false">MID($A45,7,1)*1</f>
        <v>0</v>
      </c>
      <c r="E45" s="0" t="n">
        <f aca="false">MID($A45,9,1)*1</f>
        <v>0</v>
      </c>
      <c r="F45" s="0" t="n">
        <f aca="false">MID($A45,11,1)*1</f>
        <v>1</v>
      </c>
      <c r="H45" s="3" t="n">
        <f aca="false">B45*B$105*1000</f>
        <v>0</v>
      </c>
      <c r="I45" s="3" t="n">
        <f aca="false">C45*C$105*1000</f>
        <v>0</v>
      </c>
      <c r="J45" s="3" t="n">
        <f aca="false">D45*D$105*1000</f>
        <v>0</v>
      </c>
      <c r="K45" s="3" t="n">
        <f aca="false">E45*E$105*1000</f>
        <v>0</v>
      </c>
      <c r="L45" s="3" t="n">
        <f aca="false">F45*F$105*1000</f>
        <v>132</v>
      </c>
      <c r="N45" s="0" t="n">
        <f aca="false">SUM(H45:L45)</f>
        <v>132</v>
      </c>
      <c r="P45" s="0" t="n">
        <f aca="false">$AH$2*$AH$3*AE45/1000*1000*1000</f>
        <v>7</v>
      </c>
      <c r="Q45" s="0" t="n">
        <f aca="false">$AI$2*$AI$3*$AI$4*$AI$5*0.5*3.14*25^2*AF45^3/1000</f>
        <v>96.0602116482422</v>
      </c>
      <c r="S45" s="0" t="n">
        <f aca="false">IF(Q45&gt;=N45,0,MIN(P45,N45-Q45))</f>
        <v>7</v>
      </c>
      <c r="T45" s="0" t="n">
        <f aca="false">IF(Q45&gt;=N45,N45,Q45)</f>
        <v>96.0602116482422</v>
      </c>
      <c r="U45" s="0" t="n">
        <f aca="false">N45-S45-T45</f>
        <v>28.9397883517578</v>
      </c>
      <c r="V45" s="0" t="n">
        <f aca="false">IF(S45+T45&gt;N45,S45+T45-N45,0)</f>
        <v>0</v>
      </c>
      <c r="X45" s="0" t="n">
        <f aca="false">S45*$X$1</f>
        <v>1.19</v>
      </c>
      <c r="Y45" s="0" t="n">
        <f aca="false">T45*$Y$1</f>
        <v>7.68481693185938</v>
      </c>
      <c r="Z45" s="0" t="n">
        <f aca="false">U45*AG45</f>
        <v>2.6045809516582</v>
      </c>
      <c r="AA45" s="0" t="n">
        <f aca="false">V45*0.2</f>
        <v>0</v>
      </c>
      <c r="AB45" s="0" t="n">
        <f aca="false">SUM(X45:AA45)</f>
        <v>11.4793978835176</v>
      </c>
      <c r="AC45" s="0" t="n">
        <f aca="false">SUM($F$3:F45)</f>
        <v>30</v>
      </c>
      <c r="AD45" s="0" t="n">
        <f aca="false">SUM($AB$3:AB45)</f>
        <v>1661.58491874702</v>
      </c>
      <c r="AE45" s="0" t="n">
        <v>25</v>
      </c>
      <c r="AF45" s="0" t="n">
        <v>5.5</v>
      </c>
      <c r="AG45" s="0" t="n">
        <v>0.09</v>
      </c>
    </row>
    <row r="46" customFormat="false" ht="14.4" hidden="false" customHeight="false" outlineLevel="0" collapsed="false">
      <c r="A46" s="2" t="s">
        <v>42</v>
      </c>
      <c r="B46" s="0" t="n">
        <f aca="false">MID($A46,3,1)*1</f>
        <v>0</v>
      </c>
      <c r="C46" s="0" t="n">
        <f aca="false">MID($A46,5,1)*1</f>
        <v>0</v>
      </c>
      <c r="D46" s="0" t="n">
        <f aca="false">MID($A46,7,1)*1</f>
        <v>0</v>
      </c>
      <c r="E46" s="0" t="n">
        <f aca="false">MID($A46,9,1)*1</f>
        <v>0</v>
      </c>
      <c r="F46" s="0" t="n">
        <f aca="false">MID($A46,11,1)*1</f>
        <v>0</v>
      </c>
      <c r="H46" s="3" t="n">
        <f aca="false">B46*B$105*1000</f>
        <v>0</v>
      </c>
      <c r="I46" s="3" t="n">
        <f aca="false">C46*C$105*1000</f>
        <v>0</v>
      </c>
      <c r="J46" s="3" t="n">
        <f aca="false">D46*D$105*1000</f>
        <v>0</v>
      </c>
      <c r="K46" s="3" t="n">
        <f aca="false">E46*E$105*1000</f>
        <v>0</v>
      </c>
      <c r="L46" s="3" t="n">
        <f aca="false">F46*F$105*1000</f>
        <v>0</v>
      </c>
      <c r="N46" s="0" t="n">
        <f aca="false">SUM(H46:L46)</f>
        <v>0</v>
      </c>
      <c r="P46" s="0" t="n">
        <f aca="false">$AH$2*$AH$3*AE46/1000*1000*1000</f>
        <v>7</v>
      </c>
      <c r="Q46" s="0" t="n">
        <f aca="false">$AI$2*$AI$3*$AI$4*$AI$5*0.5*3.14*25^2*AF46^3/1000</f>
        <v>96.0602116482422</v>
      </c>
      <c r="S46" s="0" t="n">
        <f aca="false">IF(Q46&gt;=N46,0,MIN(P46,N46-Q46))</f>
        <v>0</v>
      </c>
      <c r="T46" s="0" t="n">
        <f aca="false">IF(Q46&gt;=N46,N46,Q46)</f>
        <v>0</v>
      </c>
      <c r="U46" s="0" t="n">
        <f aca="false">N46-S46-T46</f>
        <v>0</v>
      </c>
      <c r="V46" s="0" t="n">
        <f aca="false">IF(S46+T46&gt;N46,S46+T46-N46,0)</f>
        <v>0</v>
      </c>
      <c r="X46" s="0" t="n">
        <f aca="false">S46*$X$1</f>
        <v>0</v>
      </c>
      <c r="Y46" s="0" t="n">
        <f aca="false">T46*$Y$1</f>
        <v>0</v>
      </c>
      <c r="Z46" s="0" t="n">
        <f aca="false">U46*AG46</f>
        <v>0</v>
      </c>
      <c r="AA46" s="0" t="n">
        <f aca="false">V46*0.2</f>
        <v>0</v>
      </c>
      <c r="AB46" s="0" t="n">
        <f aca="false">SUM(X46:AA46)</f>
        <v>0</v>
      </c>
      <c r="AC46" s="0" t="n">
        <f aca="false">SUM($F$3:F46)</f>
        <v>30</v>
      </c>
      <c r="AD46" s="0" t="n">
        <f aca="false">SUM($AB$3:AB46)</f>
        <v>1661.58491874702</v>
      </c>
      <c r="AE46" s="0" t="n">
        <v>25</v>
      </c>
      <c r="AF46" s="0" t="n">
        <v>5.5</v>
      </c>
      <c r="AG46" s="0" t="n">
        <v>0.09</v>
      </c>
    </row>
    <row r="47" customFormat="false" ht="14.4" hidden="false" customHeight="false" outlineLevel="0" collapsed="false">
      <c r="A47" s="2" t="s">
        <v>42</v>
      </c>
      <c r="B47" s="0" t="n">
        <f aca="false">MID($A47,3,1)*1</f>
        <v>0</v>
      </c>
      <c r="C47" s="0" t="n">
        <f aca="false">MID($A47,5,1)*1</f>
        <v>0</v>
      </c>
      <c r="D47" s="0" t="n">
        <f aca="false">MID($A47,7,1)*1</f>
        <v>0</v>
      </c>
      <c r="E47" s="0" t="n">
        <f aca="false">MID($A47,9,1)*1</f>
        <v>0</v>
      </c>
      <c r="F47" s="0" t="n">
        <f aca="false">MID($A47,11,1)*1</f>
        <v>0</v>
      </c>
      <c r="H47" s="3" t="n">
        <f aca="false">B47*B$105*1000</f>
        <v>0</v>
      </c>
      <c r="I47" s="3" t="n">
        <f aca="false">C47*C$105*1000</f>
        <v>0</v>
      </c>
      <c r="J47" s="3" t="n">
        <f aca="false">D47*D$105*1000</f>
        <v>0</v>
      </c>
      <c r="K47" s="3" t="n">
        <f aca="false">E47*E$105*1000</f>
        <v>0</v>
      </c>
      <c r="L47" s="3" t="n">
        <f aca="false">F47*F$105*1000</f>
        <v>0</v>
      </c>
      <c r="N47" s="0" t="n">
        <f aca="false">SUM(H47:L47)</f>
        <v>0</v>
      </c>
      <c r="P47" s="0" t="n">
        <f aca="false">$AH$2*$AH$3*AE47/1000*1000*1000</f>
        <v>7</v>
      </c>
      <c r="Q47" s="0" t="n">
        <f aca="false">$AI$2*$AI$3*$AI$4*$AI$5*0.5*3.14*25^2*AF47^3/1000</f>
        <v>52.6129934572266</v>
      </c>
      <c r="S47" s="0" t="n">
        <f aca="false">IF(Q47&gt;=N47,0,MIN(P47,N47-Q47))</f>
        <v>0</v>
      </c>
      <c r="T47" s="0" t="n">
        <f aca="false">IF(Q47&gt;=N47,N47,Q47)</f>
        <v>0</v>
      </c>
      <c r="U47" s="0" t="n">
        <f aca="false">N47-S47-T47</f>
        <v>0</v>
      </c>
      <c r="V47" s="0" t="n">
        <f aca="false">IF(S47+T47&gt;N47,S47+T47-N47,0)</f>
        <v>0</v>
      </c>
      <c r="X47" s="0" t="n">
        <f aca="false">S47*$X$1</f>
        <v>0</v>
      </c>
      <c r="Y47" s="0" t="n">
        <f aca="false">T47*$Y$1</f>
        <v>0</v>
      </c>
      <c r="Z47" s="0" t="n">
        <f aca="false">U47*AG47</f>
        <v>0</v>
      </c>
      <c r="AA47" s="0" t="n">
        <f aca="false">V47*0.2</f>
        <v>0</v>
      </c>
      <c r="AB47" s="0" t="n">
        <f aca="false">SUM(X47:AA47)</f>
        <v>0</v>
      </c>
      <c r="AC47" s="0" t="n">
        <f aca="false">SUM($F$3:F47)</f>
        <v>30</v>
      </c>
      <c r="AD47" s="0" t="n">
        <f aca="false">SUM($AB$3:AB47)</f>
        <v>1661.58491874702</v>
      </c>
      <c r="AE47" s="0" t="n">
        <v>25</v>
      </c>
      <c r="AF47" s="0" t="n">
        <v>4.5</v>
      </c>
      <c r="AG47" s="0" t="n">
        <v>0.09</v>
      </c>
    </row>
    <row r="48" customFormat="false" ht="14.4" hidden="false" customHeight="false" outlineLevel="0" collapsed="false">
      <c r="A48" s="2" t="s">
        <v>39</v>
      </c>
      <c r="B48" s="0" t="n">
        <f aca="false">MID($A48,3,1)*1</f>
        <v>0</v>
      </c>
      <c r="C48" s="0" t="n">
        <f aca="false">MID($A48,5,1)*1</f>
        <v>0</v>
      </c>
      <c r="D48" s="0" t="n">
        <f aca="false">MID($A48,7,1)*1</f>
        <v>0</v>
      </c>
      <c r="E48" s="0" t="n">
        <f aca="false">MID($A48,9,1)*1</f>
        <v>0</v>
      </c>
      <c r="F48" s="0" t="n">
        <f aca="false">MID($A48,11,1)*1</f>
        <v>1</v>
      </c>
      <c r="H48" s="3" t="n">
        <f aca="false">B48*B$105*1000</f>
        <v>0</v>
      </c>
      <c r="I48" s="3" t="n">
        <f aca="false">C48*C$105*1000</f>
        <v>0</v>
      </c>
      <c r="J48" s="3" t="n">
        <f aca="false">D48*D$105*1000</f>
        <v>0</v>
      </c>
      <c r="K48" s="3" t="n">
        <f aca="false">E48*E$105*1000</f>
        <v>0</v>
      </c>
      <c r="L48" s="3" t="n">
        <f aca="false">F48*F$105*1000</f>
        <v>132</v>
      </c>
      <c r="N48" s="0" t="n">
        <f aca="false">SUM(H48:L48)</f>
        <v>132</v>
      </c>
      <c r="P48" s="0" t="n">
        <f aca="false">$AH$2*$AH$3*AE48/1000*1000*1000</f>
        <v>7</v>
      </c>
      <c r="Q48" s="0" t="n">
        <f aca="false">$AI$2*$AI$3*$AI$4*$AI$5*0.5*3.14*25^2*AF48^3/1000</f>
        <v>52.6129934572266</v>
      </c>
      <c r="S48" s="0" t="n">
        <f aca="false">IF(Q48&gt;=N48,0,MIN(P48,N48-Q48))</f>
        <v>7</v>
      </c>
      <c r="T48" s="0" t="n">
        <f aca="false">IF(Q48&gt;=N48,N48,Q48)</f>
        <v>52.6129934572266</v>
      </c>
      <c r="U48" s="0" t="n">
        <f aca="false">N48-S48-T48</f>
        <v>72.3870065427734</v>
      </c>
      <c r="V48" s="0" t="n">
        <f aca="false">IF(S48+T48&gt;N48,S48+T48-N48,0)</f>
        <v>0</v>
      </c>
      <c r="X48" s="0" t="n">
        <f aca="false">S48*$X$1</f>
        <v>1.19</v>
      </c>
      <c r="Y48" s="0" t="n">
        <f aca="false">T48*$Y$1</f>
        <v>4.20903947657813</v>
      </c>
      <c r="Z48" s="0" t="n">
        <f aca="false">U48*AG48</f>
        <v>6.51483058884961</v>
      </c>
      <c r="AA48" s="0" t="n">
        <f aca="false">V48*0.2</f>
        <v>0</v>
      </c>
      <c r="AB48" s="0" t="n">
        <f aca="false">SUM(X48:AA48)</f>
        <v>11.9138700654277</v>
      </c>
      <c r="AC48" s="0" t="n">
        <f aca="false">SUM($F$3:F48)</f>
        <v>31</v>
      </c>
      <c r="AD48" s="0" t="n">
        <f aca="false">SUM($AB$3:AB48)</f>
        <v>1673.49878881245</v>
      </c>
      <c r="AE48" s="0" t="n">
        <v>25</v>
      </c>
      <c r="AF48" s="0" t="n">
        <v>4.5</v>
      </c>
      <c r="AG48" s="0" t="n">
        <v>0.09</v>
      </c>
    </row>
    <row r="49" customFormat="false" ht="14.4" hidden="false" customHeight="false" outlineLevel="0" collapsed="false">
      <c r="A49" s="2" t="s">
        <v>26</v>
      </c>
      <c r="B49" s="0" t="n">
        <f aca="false">MID($A49,3,1)*1</f>
        <v>1</v>
      </c>
      <c r="C49" s="0" t="n">
        <f aca="false">MID($A49,5,1)*1</f>
        <v>1</v>
      </c>
      <c r="D49" s="0" t="n">
        <f aca="false">MID($A49,7,1)*1</f>
        <v>1</v>
      </c>
      <c r="E49" s="0" t="n">
        <f aca="false">MID($A49,9,1)*1</f>
        <v>1</v>
      </c>
      <c r="F49" s="0" t="n">
        <f aca="false">MID($A49,11,1)*1</f>
        <v>1</v>
      </c>
      <c r="H49" s="3" t="n">
        <f aca="false">B49*B$105*1000</f>
        <v>115.5</v>
      </c>
      <c r="I49" s="3" t="n">
        <f aca="false">C49*C$105*1000</f>
        <v>115.5</v>
      </c>
      <c r="J49" s="3" t="n">
        <f aca="false">D49*D$105*1000</f>
        <v>115.5</v>
      </c>
      <c r="K49" s="3" t="n">
        <f aca="false">E49*E$105*1000</f>
        <v>170.5</v>
      </c>
      <c r="L49" s="3" t="n">
        <f aca="false">F49*F$105*1000</f>
        <v>132</v>
      </c>
      <c r="N49" s="0" t="n">
        <f aca="false">SUM(H49:L49)</f>
        <v>649</v>
      </c>
      <c r="P49" s="0" t="n">
        <f aca="false">$AH$2*$AH$3*AE49/1000*1000*1000</f>
        <v>7</v>
      </c>
      <c r="Q49" s="0" t="n">
        <f aca="false">$AI$2*$AI$3*$AI$4*$AI$5*0.5*3.14*25^2*AF49^3/1000</f>
        <v>96.0602116482422</v>
      </c>
      <c r="S49" s="0" t="n">
        <f aca="false">IF(Q49&gt;=N49,0,MIN(P49,N49-Q49))</f>
        <v>7</v>
      </c>
      <c r="T49" s="0" t="n">
        <f aca="false">IF(Q49&gt;=N49,N49,Q49)</f>
        <v>96.0602116482422</v>
      </c>
      <c r="U49" s="0" t="n">
        <f aca="false">N49-S49-T49</f>
        <v>545.939788351758</v>
      </c>
      <c r="V49" s="0" t="n">
        <f aca="false">IF(S49+T49&gt;N49,S49+T49-N49,0)</f>
        <v>0</v>
      </c>
      <c r="X49" s="0" t="n">
        <f aca="false">S49*$X$1</f>
        <v>1.19</v>
      </c>
      <c r="Y49" s="0" t="n">
        <f aca="false">T49*$Y$1</f>
        <v>7.68481693185938</v>
      </c>
      <c r="Z49" s="0" t="n">
        <f aca="false">U49*AG49</f>
        <v>32.7563873011055</v>
      </c>
      <c r="AA49" s="0" t="n">
        <f aca="false">V49*0.2</f>
        <v>0</v>
      </c>
      <c r="AB49" s="0" t="n">
        <f aca="false">SUM(X49:AA49)</f>
        <v>41.6312042329648</v>
      </c>
      <c r="AC49" s="0" t="n">
        <f aca="false">SUM($F$3:F49)</f>
        <v>32</v>
      </c>
      <c r="AD49" s="0" t="n">
        <f aca="false">SUM($AB$3:AB49)</f>
        <v>1715.12999304541</v>
      </c>
      <c r="AE49" s="0" t="n">
        <v>25</v>
      </c>
      <c r="AF49" s="0" t="n">
        <v>5.5</v>
      </c>
      <c r="AG49" s="0" t="n">
        <v>0.06</v>
      </c>
    </row>
    <row r="50" customFormat="false" ht="14.4" hidden="false" customHeight="false" outlineLevel="0" collapsed="false">
      <c r="A50" s="2" t="s">
        <v>26</v>
      </c>
      <c r="B50" s="0" t="n">
        <f aca="false">MID($A50,3,1)*1</f>
        <v>1</v>
      </c>
      <c r="C50" s="0" t="n">
        <f aca="false">MID($A50,5,1)*1</f>
        <v>1</v>
      </c>
      <c r="D50" s="0" t="n">
        <f aca="false">MID($A50,7,1)*1</f>
        <v>1</v>
      </c>
      <c r="E50" s="0" t="n">
        <f aca="false">MID($A50,9,1)*1</f>
        <v>1</v>
      </c>
      <c r="F50" s="0" t="n">
        <f aca="false">MID($A50,11,1)*1</f>
        <v>1</v>
      </c>
      <c r="H50" s="3" t="n">
        <f aca="false">B50*B$105*1000</f>
        <v>115.5</v>
      </c>
      <c r="I50" s="3" t="n">
        <f aca="false">C50*C$105*1000</f>
        <v>115.5</v>
      </c>
      <c r="J50" s="3" t="n">
        <f aca="false">D50*D$105*1000</f>
        <v>115.5</v>
      </c>
      <c r="K50" s="3" t="n">
        <f aca="false">E50*E$105*1000</f>
        <v>170.5</v>
      </c>
      <c r="L50" s="3" t="n">
        <f aca="false">F50*F$105*1000</f>
        <v>132</v>
      </c>
      <c r="N50" s="0" t="n">
        <f aca="false">SUM(H50:L50)</f>
        <v>649</v>
      </c>
      <c r="P50" s="0" t="n">
        <f aca="false">$AH$2*$AH$3*AE50/1000*1000*1000</f>
        <v>7</v>
      </c>
      <c r="Q50" s="0" t="n">
        <f aca="false">$AI$2*$AI$3*$AI$4*$AI$5*0.5*3.14*25^2*AF50^3/1000</f>
        <v>96.0602116482422</v>
      </c>
      <c r="S50" s="0" t="n">
        <f aca="false">IF(Q50&gt;=N50,0,MIN(P50,N50-Q50))</f>
        <v>7</v>
      </c>
      <c r="T50" s="0" t="n">
        <f aca="false">IF(Q50&gt;=N50,N50,Q50)</f>
        <v>96.0602116482422</v>
      </c>
      <c r="U50" s="0" t="n">
        <f aca="false">N50-S50-T50</f>
        <v>545.939788351758</v>
      </c>
      <c r="V50" s="0" t="n">
        <f aca="false">IF(S50+T50&gt;N50,S50+T50-N50,0)</f>
        <v>0</v>
      </c>
      <c r="X50" s="0" t="n">
        <f aca="false">S50*$X$1</f>
        <v>1.19</v>
      </c>
      <c r="Y50" s="0" t="n">
        <f aca="false">T50*$Y$1</f>
        <v>7.68481693185938</v>
      </c>
      <c r="Z50" s="0" t="n">
        <f aca="false">U50*AG50</f>
        <v>32.7563873011055</v>
      </c>
      <c r="AA50" s="0" t="n">
        <f aca="false">V50*0.2</f>
        <v>0</v>
      </c>
      <c r="AB50" s="0" t="n">
        <f aca="false">SUM(X50:AA50)</f>
        <v>41.6312042329648</v>
      </c>
      <c r="AC50" s="0" t="n">
        <f aca="false">SUM($F$3:F50)</f>
        <v>33</v>
      </c>
      <c r="AD50" s="0" t="n">
        <f aca="false">SUM($AB$3:AB50)</f>
        <v>1756.76119727838</v>
      </c>
      <c r="AE50" s="0" t="n">
        <v>25</v>
      </c>
      <c r="AF50" s="0" t="n">
        <v>5.5</v>
      </c>
      <c r="AG50" s="0" t="n">
        <v>0.06</v>
      </c>
    </row>
    <row r="51" customFormat="false" ht="14.4" hidden="false" customHeight="false" outlineLevel="0" collapsed="false">
      <c r="A51" s="2" t="s">
        <v>26</v>
      </c>
      <c r="B51" s="0" t="n">
        <f aca="false">MID($A51,3,1)*1</f>
        <v>1</v>
      </c>
      <c r="C51" s="0" t="n">
        <f aca="false">MID($A51,5,1)*1</f>
        <v>1</v>
      </c>
      <c r="D51" s="0" t="n">
        <f aca="false">MID($A51,7,1)*1</f>
        <v>1</v>
      </c>
      <c r="E51" s="0" t="n">
        <f aca="false">MID($A51,9,1)*1</f>
        <v>1</v>
      </c>
      <c r="F51" s="0" t="n">
        <f aca="false">MID($A51,11,1)*1</f>
        <v>1</v>
      </c>
      <c r="H51" s="3" t="n">
        <f aca="false">B51*B$105*1000</f>
        <v>115.5</v>
      </c>
      <c r="I51" s="3" t="n">
        <f aca="false">C51*C$105*1000</f>
        <v>115.5</v>
      </c>
      <c r="J51" s="3" t="n">
        <f aca="false">D51*D$105*1000</f>
        <v>115.5</v>
      </c>
      <c r="K51" s="3" t="n">
        <f aca="false">E51*E$105*1000</f>
        <v>170.5</v>
      </c>
      <c r="L51" s="3" t="n">
        <f aca="false">F51*F$105*1000</f>
        <v>132</v>
      </c>
      <c r="N51" s="0" t="n">
        <f aca="false">SUM(H51:L51)</f>
        <v>649</v>
      </c>
      <c r="P51" s="0" t="n">
        <f aca="false">$AH$2*$AH$3*AE51/1000*1000*1000</f>
        <v>7</v>
      </c>
      <c r="Q51" s="0" t="n">
        <f aca="false">$AI$2*$AI$3*$AI$4*$AI$5*0.5*3.14*25^2*AF51^3/1000</f>
        <v>96.0602116482422</v>
      </c>
      <c r="S51" s="0" t="n">
        <f aca="false">IF(Q51&gt;=N51,0,MIN(P51,N51-Q51))</f>
        <v>7</v>
      </c>
      <c r="T51" s="0" t="n">
        <f aca="false">IF(Q51&gt;=N51,N51,Q51)</f>
        <v>96.0602116482422</v>
      </c>
      <c r="U51" s="0" t="n">
        <f aca="false">N51-S51-T51</f>
        <v>545.939788351758</v>
      </c>
      <c r="V51" s="0" t="n">
        <f aca="false">IF(S51+T51&gt;N51,S51+T51-N51,0)</f>
        <v>0</v>
      </c>
      <c r="X51" s="0" t="n">
        <f aca="false">S51*$X$1</f>
        <v>1.19</v>
      </c>
      <c r="Y51" s="0" t="n">
        <f aca="false">T51*$Y$1</f>
        <v>7.68481693185938</v>
      </c>
      <c r="Z51" s="0" t="n">
        <f aca="false">U51*AG51</f>
        <v>32.7563873011055</v>
      </c>
      <c r="AA51" s="0" t="n">
        <f aca="false">V51*0.2</f>
        <v>0</v>
      </c>
      <c r="AB51" s="0" t="n">
        <f aca="false">SUM(X51:AA51)</f>
        <v>41.6312042329648</v>
      </c>
      <c r="AC51" s="0" t="n">
        <f aca="false">SUM($F$3:F51)</f>
        <v>34</v>
      </c>
      <c r="AD51" s="0" t="n">
        <f aca="false">SUM($AB$3:AB51)</f>
        <v>1798.39240151134</v>
      </c>
      <c r="AE51" s="0" t="n">
        <v>25</v>
      </c>
      <c r="AF51" s="0" t="n">
        <v>5.5</v>
      </c>
      <c r="AG51" s="0" t="n">
        <v>0.06</v>
      </c>
    </row>
    <row r="52" customFormat="false" ht="14.4" hidden="false" customHeight="false" outlineLevel="0" collapsed="false">
      <c r="A52" s="2" t="s">
        <v>43</v>
      </c>
      <c r="B52" s="0" t="n">
        <f aca="false">MID($A52,3,1)*1</f>
        <v>1</v>
      </c>
      <c r="C52" s="0" t="n">
        <f aca="false">MID($A52,5,1)*1</f>
        <v>0</v>
      </c>
      <c r="D52" s="0" t="n">
        <f aca="false">MID($A52,7,1)*1</f>
        <v>0</v>
      </c>
      <c r="E52" s="0" t="n">
        <f aca="false">MID($A52,9,1)*1</f>
        <v>1</v>
      </c>
      <c r="F52" s="0" t="n">
        <f aca="false">MID($A52,11,1)*1</f>
        <v>1</v>
      </c>
      <c r="H52" s="3" t="n">
        <f aca="false">B52*B$105*1000</f>
        <v>115.5</v>
      </c>
      <c r="I52" s="3" t="n">
        <f aca="false">C52*C$105*1000</f>
        <v>0</v>
      </c>
      <c r="J52" s="3" t="n">
        <f aca="false">D52*D$105*1000</f>
        <v>0</v>
      </c>
      <c r="K52" s="3" t="n">
        <f aca="false">E52*E$105*1000</f>
        <v>170.5</v>
      </c>
      <c r="L52" s="3" t="n">
        <f aca="false">F52*F$105*1000</f>
        <v>132</v>
      </c>
      <c r="N52" s="0" t="n">
        <f aca="false">SUM(H52:L52)</f>
        <v>418</v>
      </c>
      <c r="P52" s="0" t="n">
        <f aca="false">$AH$2*$AH$3*AE52/1000*1000*1000</f>
        <v>7</v>
      </c>
      <c r="Q52" s="0" t="n">
        <f aca="false">$AI$2*$AI$3*$AI$4*$AI$5*0.5*3.14*25^2*AF52^3/1000</f>
        <v>52.6129934572266</v>
      </c>
      <c r="S52" s="0" t="n">
        <f aca="false">IF(Q52&gt;=N52,0,MIN(P52,N52-Q52))</f>
        <v>7</v>
      </c>
      <c r="T52" s="0" t="n">
        <f aca="false">IF(Q52&gt;=N52,N52,Q52)</f>
        <v>52.6129934572266</v>
      </c>
      <c r="U52" s="0" t="n">
        <f aca="false">N52-S52-T52</f>
        <v>358.387006542773</v>
      </c>
      <c r="V52" s="0" t="n">
        <f aca="false">IF(S52+T52&gt;N52,S52+T52-N52,0)</f>
        <v>0</v>
      </c>
      <c r="X52" s="0" t="n">
        <f aca="false">S52*$X$1</f>
        <v>1.19</v>
      </c>
      <c r="Y52" s="0" t="n">
        <f aca="false">T52*$Y$1</f>
        <v>4.20903947657813</v>
      </c>
      <c r="Z52" s="0" t="n">
        <f aca="false">U52*AG52</f>
        <v>21.5032203925664</v>
      </c>
      <c r="AA52" s="0" t="n">
        <f aca="false">V52*0.2</f>
        <v>0</v>
      </c>
      <c r="AB52" s="0" t="n">
        <f aca="false">SUM(X52:AA52)</f>
        <v>26.9022598691445</v>
      </c>
      <c r="AC52" s="0" t="n">
        <f aca="false">SUM($F$3:F52)</f>
        <v>35</v>
      </c>
      <c r="AD52" s="0" t="n">
        <f aca="false">SUM($AB$3:AB52)</f>
        <v>1825.29466138049</v>
      </c>
      <c r="AE52" s="0" t="n">
        <v>25</v>
      </c>
      <c r="AF52" s="0" t="n">
        <v>4.5</v>
      </c>
      <c r="AG52" s="0" t="n">
        <v>0.06</v>
      </c>
    </row>
    <row r="53" customFormat="false" ht="14.4" hidden="false" customHeight="false" outlineLevel="0" collapsed="false">
      <c r="A53" s="2" t="s">
        <v>36</v>
      </c>
      <c r="B53" s="0" t="n">
        <f aca="false">MID($A53,3,1)*1</f>
        <v>0</v>
      </c>
      <c r="C53" s="0" t="n">
        <f aca="false">MID($A53,5,1)*1</f>
        <v>0</v>
      </c>
      <c r="D53" s="0" t="n">
        <f aca="false">MID($A53,7,1)*1</f>
        <v>1</v>
      </c>
      <c r="E53" s="0" t="n">
        <f aca="false">MID($A53,9,1)*1</f>
        <v>1</v>
      </c>
      <c r="F53" s="0" t="n">
        <f aca="false">MID($A53,11,1)*1</f>
        <v>1</v>
      </c>
      <c r="H53" s="3" t="n">
        <f aca="false">B53*B$105*1000</f>
        <v>0</v>
      </c>
      <c r="I53" s="3" t="n">
        <f aca="false">C53*C$105*1000</f>
        <v>0</v>
      </c>
      <c r="J53" s="3" t="n">
        <f aca="false">D53*D$105*1000</f>
        <v>115.5</v>
      </c>
      <c r="K53" s="3" t="n">
        <f aca="false">E53*E$105*1000</f>
        <v>170.5</v>
      </c>
      <c r="L53" s="3" t="n">
        <f aca="false">F53*F$105*1000</f>
        <v>132</v>
      </c>
      <c r="N53" s="0" t="n">
        <f aca="false">SUM(H53:L53)</f>
        <v>418</v>
      </c>
      <c r="P53" s="0" t="n">
        <f aca="false">$AH$2*$AH$3*AE53/1000*1000*1000</f>
        <v>7</v>
      </c>
      <c r="Q53" s="0" t="n">
        <f aca="false">$AI$2*$AI$3*$AI$4*$AI$5*0.5*3.14*25^2*AF53^3/1000</f>
        <v>52.6129934572266</v>
      </c>
      <c r="S53" s="0" t="n">
        <f aca="false">IF(Q53&gt;=N53,0,MIN(P53,N53-Q53))</f>
        <v>7</v>
      </c>
      <c r="T53" s="0" t="n">
        <f aca="false">IF(Q53&gt;=N53,N53,Q53)</f>
        <v>52.6129934572266</v>
      </c>
      <c r="U53" s="0" t="n">
        <f aca="false">N53-S53-T53</f>
        <v>358.387006542773</v>
      </c>
      <c r="V53" s="0" t="n">
        <f aca="false">IF(S53+T53&gt;N53,S53+T53-N53,0)</f>
        <v>0</v>
      </c>
      <c r="X53" s="0" t="n">
        <f aca="false">S53*$X$1</f>
        <v>1.19</v>
      </c>
      <c r="Y53" s="0" t="n">
        <f aca="false">T53*$Y$1</f>
        <v>4.20903947657813</v>
      </c>
      <c r="Z53" s="0" t="n">
        <f aca="false">U53*AG53</f>
        <v>21.5032203925664</v>
      </c>
      <c r="AA53" s="0" t="n">
        <f aca="false">V53*0.2</f>
        <v>0</v>
      </c>
      <c r="AB53" s="0" t="n">
        <f aca="false">SUM(X53:AA53)</f>
        <v>26.9022598691445</v>
      </c>
      <c r="AC53" s="0" t="n">
        <f aca="false">SUM($F$3:F53)</f>
        <v>36</v>
      </c>
      <c r="AD53" s="0" t="n">
        <f aca="false">SUM($AB$3:AB53)</f>
        <v>1852.19692124963</v>
      </c>
      <c r="AE53" s="0" t="n">
        <v>25</v>
      </c>
      <c r="AF53" s="0" t="n">
        <v>4.5</v>
      </c>
      <c r="AG53" s="0" t="n">
        <v>0.06</v>
      </c>
    </row>
    <row r="54" customFormat="false" ht="14.4" hidden="false" customHeight="false" outlineLevel="0" collapsed="false">
      <c r="A54" s="2" t="s">
        <v>26</v>
      </c>
      <c r="B54" s="0" t="n">
        <f aca="false">MID($A54,3,1)*1</f>
        <v>1</v>
      </c>
      <c r="C54" s="0" t="n">
        <f aca="false">MID($A54,5,1)*1</f>
        <v>1</v>
      </c>
      <c r="D54" s="0" t="n">
        <f aca="false">MID($A54,7,1)*1</f>
        <v>1</v>
      </c>
      <c r="E54" s="0" t="n">
        <f aca="false">MID($A54,9,1)*1</f>
        <v>1</v>
      </c>
      <c r="F54" s="0" t="n">
        <f aca="false">MID($A54,11,1)*1</f>
        <v>1</v>
      </c>
      <c r="H54" s="3" t="n">
        <f aca="false">B54*B$105*1000</f>
        <v>115.5</v>
      </c>
      <c r="I54" s="3" t="n">
        <f aca="false">C54*C$105*1000</f>
        <v>115.5</v>
      </c>
      <c r="J54" s="3" t="n">
        <f aca="false">D54*D$105*1000</f>
        <v>115.5</v>
      </c>
      <c r="K54" s="3" t="n">
        <f aca="false">E54*E$105*1000</f>
        <v>170.5</v>
      </c>
      <c r="L54" s="3" t="n">
        <f aca="false">F54*F$105*1000</f>
        <v>132</v>
      </c>
      <c r="N54" s="0" t="n">
        <f aca="false">SUM(H54:L54)</f>
        <v>649</v>
      </c>
      <c r="P54" s="0" t="n">
        <f aca="false">$AH$2*$AH$3*AE54/1000*1000*1000</f>
        <v>7</v>
      </c>
      <c r="Q54" s="0" t="n">
        <f aca="false">$AI$2*$AI$3*$AI$4*$AI$5*0.5*3.14*25^2*AF54^3/1000</f>
        <v>52.6129934572266</v>
      </c>
      <c r="S54" s="0" t="n">
        <f aca="false">IF(Q54&gt;=N54,0,MIN(P54,N54-Q54))</f>
        <v>7</v>
      </c>
      <c r="T54" s="0" t="n">
        <f aca="false">IF(Q54&gt;=N54,N54,Q54)</f>
        <v>52.6129934572266</v>
      </c>
      <c r="U54" s="0" t="n">
        <f aca="false">N54-S54-T54</f>
        <v>589.387006542773</v>
      </c>
      <c r="V54" s="0" t="n">
        <f aca="false">IF(S54+T54&gt;N54,S54+T54-N54,0)</f>
        <v>0</v>
      </c>
      <c r="X54" s="0" t="n">
        <f aca="false">S54*$X$1</f>
        <v>1.19</v>
      </c>
      <c r="Y54" s="0" t="n">
        <f aca="false">T54*$Y$1</f>
        <v>4.20903947657813</v>
      </c>
      <c r="Z54" s="0" t="n">
        <f aca="false">U54*AG54</f>
        <v>35.3632203925664</v>
      </c>
      <c r="AA54" s="0" t="n">
        <f aca="false">V54*0.2</f>
        <v>0</v>
      </c>
      <c r="AB54" s="0" t="n">
        <f aca="false">SUM(X54:AA54)</f>
        <v>40.7622598691445</v>
      </c>
      <c r="AC54" s="0" t="n">
        <f aca="false">SUM($F$3:F54)</f>
        <v>37</v>
      </c>
      <c r="AD54" s="0" t="n">
        <f aca="false">SUM($AB$3:AB54)</f>
        <v>1892.95918111878</v>
      </c>
      <c r="AE54" s="0" t="n">
        <v>25</v>
      </c>
      <c r="AF54" s="0" t="n">
        <v>4.5</v>
      </c>
      <c r="AG54" s="0" t="n">
        <v>0.06</v>
      </c>
    </row>
    <row r="55" customFormat="false" ht="14.4" hidden="false" customHeight="false" outlineLevel="0" collapsed="false">
      <c r="A55" s="2" t="s">
        <v>27</v>
      </c>
      <c r="B55" s="0" t="n">
        <f aca="false">MID($A55,3,1)*1</f>
        <v>1</v>
      </c>
      <c r="C55" s="0" t="n">
        <f aca="false">MID($A55,5,1)*1</f>
        <v>1</v>
      </c>
      <c r="D55" s="0" t="n">
        <f aca="false">MID($A55,7,1)*1</f>
        <v>1</v>
      </c>
      <c r="E55" s="0" t="n">
        <f aca="false">MID($A55,9,1)*1</f>
        <v>1</v>
      </c>
      <c r="F55" s="0" t="n">
        <f aca="false">MID($A55,11,1)*1</f>
        <v>0</v>
      </c>
      <c r="H55" s="3" t="n">
        <f aca="false">B55*B$105*1000</f>
        <v>115.5</v>
      </c>
      <c r="I55" s="3" t="n">
        <f aca="false">C55*C$105*1000</f>
        <v>115.5</v>
      </c>
      <c r="J55" s="3" t="n">
        <f aca="false">D55*D$105*1000</f>
        <v>115.5</v>
      </c>
      <c r="K55" s="3" t="n">
        <f aca="false">E55*E$105*1000</f>
        <v>170.5</v>
      </c>
      <c r="L55" s="3" t="n">
        <f aca="false">F55*F$105*1000</f>
        <v>0</v>
      </c>
      <c r="N55" s="0" t="n">
        <f aca="false">SUM(H55:L55)</f>
        <v>517</v>
      </c>
      <c r="P55" s="0" t="n">
        <f aca="false">$AH$2*$AH$3*AE55/1000*1000*1000</f>
        <v>7</v>
      </c>
      <c r="Q55" s="0" t="n">
        <f aca="false">$AI$2*$AI$3*$AI$4*$AI$5*0.5*3.14*25^2*AF55^3/1000</f>
        <v>52.6129934572266</v>
      </c>
      <c r="S55" s="0" t="n">
        <f aca="false">IF(Q55&gt;=N55,0,MIN(P55,N55-Q55))</f>
        <v>7</v>
      </c>
      <c r="T55" s="0" t="n">
        <f aca="false">IF(Q55&gt;=N55,N55,Q55)</f>
        <v>52.6129934572266</v>
      </c>
      <c r="U55" s="0" t="n">
        <f aca="false">N55-S55-T55</f>
        <v>457.387006542774</v>
      </c>
      <c r="V55" s="0" t="n">
        <f aca="false">IF(S55+T55&gt;N55,S55+T55-N55,0)</f>
        <v>0</v>
      </c>
      <c r="X55" s="0" t="n">
        <f aca="false">S55*$X$1</f>
        <v>1.19</v>
      </c>
      <c r="Y55" s="0" t="n">
        <f aca="false">T55*$Y$1</f>
        <v>4.20903947657813</v>
      </c>
      <c r="Z55" s="0" t="n">
        <f aca="false">U55*AG55</f>
        <v>27.4432203925664</v>
      </c>
      <c r="AA55" s="0" t="n">
        <f aca="false">V55*0.2</f>
        <v>0</v>
      </c>
      <c r="AB55" s="0" t="n">
        <f aca="false">SUM(X55:AA55)</f>
        <v>32.8422598691445</v>
      </c>
      <c r="AC55" s="0" t="n">
        <f aca="false">SUM($F$3:F55)</f>
        <v>37</v>
      </c>
      <c r="AD55" s="0" t="n">
        <f aca="false">SUM($AB$3:AB55)</f>
        <v>1925.80144098792</v>
      </c>
      <c r="AE55" s="0" t="n">
        <v>25</v>
      </c>
      <c r="AF55" s="0" t="n">
        <v>4.5</v>
      </c>
      <c r="AG55" s="0" t="n">
        <v>0.06</v>
      </c>
    </row>
    <row r="56" customFormat="false" ht="14.4" hidden="false" customHeight="false" outlineLevel="0" collapsed="false">
      <c r="A56" s="2" t="s">
        <v>44</v>
      </c>
      <c r="B56" s="0" t="n">
        <f aca="false">MID($A56,3,1)*1</f>
        <v>0</v>
      </c>
      <c r="C56" s="0" t="n">
        <f aca="false">MID($A56,5,1)*1</f>
        <v>1</v>
      </c>
      <c r="D56" s="0" t="n">
        <f aca="false">MID($A56,7,1)*1</f>
        <v>1</v>
      </c>
      <c r="E56" s="0" t="n">
        <f aca="false">MID($A56,9,1)*1</f>
        <v>0</v>
      </c>
      <c r="F56" s="0" t="n">
        <f aca="false">MID($A56,11,1)*1</f>
        <v>0</v>
      </c>
      <c r="H56" s="3" t="n">
        <f aca="false">B56*B$105*1000</f>
        <v>0</v>
      </c>
      <c r="I56" s="3" t="n">
        <f aca="false">C56*C$105*1000</f>
        <v>115.5</v>
      </c>
      <c r="J56" s="3" t="n">
        <f aca="false">D56*D$105*1000</f>
        <v>115.5</v>
      </c>
      <c r="K56" s="3" t="n">
        <f aca="false">E56*E$105*1000</f>
        <v>0</v>
      </c>
      <c r="L56" s="3" t="n">
        <f aca="false">F56*F$105*1000</f>
        <v>0</v>
      </c>
      <c r="N56" s="0" t="n">
        <f aca="false">SUM(H56:L56)</f>
        <v>231</v>
      </c>
      <c r="P56" s="0" t="n">
        <f aca="false">$AH$2*$AH$3*AE56/1000*1000*1000</f>
        <v>7</v>
      </c>
      <c r="Q56" s="0" t="n">
        <f aca="false">$AI$2*$AI$3*$AI$4*$AI$5*0.5*3.14*25^2*AF56^3/1000</f>
        <v>52.6129934572266</v>
      </c>
      <c r="S56" s="0" t="n">
        <f aca="false">IF(Q56&gt;=N56,0,MIN(P56,N56-Q56))</f>
        <v>7</v>
      </c>
      <c r="T56" s="0" t="n">
        <f aca="false">IF(Q56&gt;=N56,N56,Q56)</f>
        <v>52.6129934572266</v>
      </c>
      <c r="U56" s="0" t="n">
        <f aca="false">N56-S56-T56</f>
        <v>171.387006542773</v>
      </c>
      <c r="V56" s="0" t="n">
        <f aca="false">IF(S56+T56&gt;N56,S56+T56-N56,0)</f>
        <v>0</v>
      </c>
      <c r="X56" s="0" t="n">
        <f aca="false">S56*$X$1</f>
        <v>1.19</v>
      </c>
      <c r="Y56" s="0" t="n">
        <f aca="false">T56*$Y$1</f>
        <v>4.20903947657813</v>
      </c>
      <c r="Z56" s="0" t="n">
        <f aca="false">U56*AG56</f>
        <v>10.2832203925664</v>
      </c>
      <c r="AA56" s="0" t="n">
        <f aca="false">V56*0.2</f>
        <v>0</v>
      </c>
      <c r="AB56" s="0" t="n">
        <f aca="false">SUM(X56:AA56)</f>
        <v>15.6822598691445</v>
      </c>
      <c r="AC56" s="0" t="n">
        <f aca="false">SUM($F$3:F56)</f>
        <v>37</v>
      </c>
      <c r="AD56" s="0" t="n">
        <f aca="false">SUM($AB$3:AB56)</f>
        <v>1941.48370085706</v>
      </c>
      <c r="AE56" s="0" t="n">
        <v>25</v>
      </c>
      <c r="AF56" s="0" t="n">
        <v>4.5</v>
      </c>
      <c r="AG56" s="0" t="n">
        <v>0.06</v>
      </c>
    </row>
    <row r="57" customFormat="false" ht="14.4" hidden="false" customHeight="false" outlineLevel="0" collapsed="false">
      <c r="A57" s="2" t="s">
        <v>26</v>
      </c>
      <c r="B57" s="0" t="n">
        <f aca="false">MID($A57,3,1)*1</f>
        <v>1</v>
      </c>
      <c r="C57" s="0" t="n">
        <f aca="false">MID($A57,5,1)*1</f>
        <v>1</v>
      </c>
      <c r="D57" s="0" t="n">
        <f aca="false">MID($A57,7,1)*1</f>
        <v>1</v>
      </c>
      <c r="E57" s="0" t="n">
        <f aca="false">MID($A57,9,1)*1</f>
        <v>1</v>
      </c>
      <c r="F57" s="0" t="n">
        <f aca="false">MID($A57,11,1)*1</f>
        <v>1</v>
      </c>
      <c r="H57" s="3" t="n">
        <f aca="false">B57*B$105*1000</f>
        <v>115.5</v>
      </c>
      <c r="I57" s="3" t="n">
        <f aca="false">C57*C$105*1000</f>
        <v>115.5</v>
      </c>
      <c r="J57" s="3" t="n">
        <f aca="false">D57*D$105*1000</f>
        <v>115.5</v>
      </c>
      <c r="K57" s="3" t="n">
        <f aca="false">E57*E$105*1000</f>
        <v>170.5</v>
      </c>
      <c r="L57" s="3" t="n">
        <f aca="false">F57*F$105*1000</f>
        <v>132</v>
      </c>
      <c r="N57" s="0" t="n">
        <f aca="false">SUM(H57:L57)</f>
        <v>649</v>
      </c>
      <c r="P57" s="0" t="n">
        <f aca="false">$AH$2*$AH$3*AE57/1000*1000*1000</f>
        <v>7</v>
      </c>
      <c r="Q57" s="0" t="n">
        <f aca="false">$AI$2*$AI$3*$AI$4*$AI$5*0.5*3.14*25^2*AF57^3/1000</f>
        <v>24.7548103646484</v>
      </c>
      <c r="S57" s="0" t="n">
        <f aca="false">IF(Q57&gt;=N57,0,MIN(P57,N57-Q57))</f>
        <v>7</v>
      </c>
      <c r="T57" s="0" t="n">
        <f aca="false">IF(Q57&gt;=N57,N57,Q57)</f>
        <v>24.7548103646484</v>
      </c>
      <c r="U57" s="0" t="n">
        <f aca="false">N57-S57-T57</f>
        <v>617.245189635352</v>
      </c>
      <c r="V57" s="0" t="n">
        <f aca="false">IF(S57+T57&gt;N57,S57+T57-N57,0)</f>
        <v>0</v>
      </c>
      <c r="X57" s="0" t="n">
        <f aca="false">S57*$X$1</f>
        <v>1.19</v>
      </c>
      <c r="Y57" s="0" t="n">
        <f aca="false">T57*$Y$1</f>
        <v>1.98038482917188</v>
      </c>
      <c r="Z57" s="0" t="n">
        <f aca="false">U57*AG57</f>
        <v>37.0347113781211</v>
      </c>
      <c r="AA57" s="0" t="n">
        <f aca="false">V57*0.2</f>
        <v>0</v>
      </c>
      <c r="AB57" s="0" t="n">
        <f aca="false">SUM(X57:AA57)</f>
        <v>40.205096207293</v>
      </c>
      <c r="AC57" s="0" t="n">
        <f aca="false">SUM($F$3:F57)</f>
        <v>38</v>
      </c>
      <c r="AD57" s="0" t="n">
        <f aca="false">SUM($AB$3:AB57)</f>
        <v>1981.68879706436</v>
      </c>
      <c r="AE57" s="0" t="n">
        <v>25</v>
      </c>
      <c r="AF57" s="0" t="n">
        <v>3.5</v>
      </c>
      <c r="AG57" s="0" t="n">
        <v>0.06</v>
      </c>
    </row>
    <row r="58" customFormat="false" ht="14.4" hidden="false" customHeight="false" outlineLevel="0" collapsed="false">
      <c r="A58" s="2" t="s">
        <v>30</v>
      </c>
      <c r="B58" s="0" t="n">
        <f aca="false">MID($A58,3,1)*1</f>
        <v>1</v>
      </c>
      <c r="C58" s="0" t="n">
        <f aca="false">MID($A58,5,1)*1</f>
        <v>1</v>
      </c>
      <c r="D58" s="0" t="n">
        <f aca="false">MID($A58,7,1)*1</f>
        <v>1</v>
      </c>
      <c r="E58" s="0" t="n">
        <f aca="false">MID($A58,9,1)*1</f>
        <v>0</v>
      </c>
      <c r="F58" s="0" t="n">
        <f aca="false">MID($A58,11,1)*1</f>
        <v>1</v>
      </c>
      <c r="H58" s="3" t="n">
        <f aca="false">B58*B$105*1000</f>
        <v>115.5</v>
      </c>
      <c r="I58" s="3" t="n">
        <f aca="false">C58*C$105*1000</f>
        <v>115.5</v>
      </c>
      <c r="J58" s="3" t="n">
        <f aca="false">D58*D$105*1000</f>
        <v>115.5</v>
      </c>
      <c r="K58" s="3" t="n">
        <f aca="false">E58*E$105*1000</f>
        <v>0</v>
      </c>
      <c r="L58" s="3" t="n">
        <f aca="false">F58*F$105*1000</f>
        <v>132</v>
      </c>
      <c r="N58" s="0" t="n">
        <f aca="false">SUM(H58:L58)</f>
        <v>478.5</v>
      </c>
      <c r="P58" s="0" t="n">
        <f aca="false">$AH$2*$AH$3*AE58/1000*1000*1000</f>
        <v>7</v>
      </c>
      <c r="Q58" s="0" t="n">
        <f aca="false">$AI$2*$AI$3*$AI$4*$AI$5*0.5*3.14*25^2*AF58^3/1000</f>
        <v>24.7548103646484</v>
      </c>
      <c r="S58" s="0" t="n">
        <f aca="false">IF(Q58&gt;=N58,0,MIN(P58,N58-Q58))</f>
        <v>7</v>
      </c>
      <c r="T58" s="0" t="n">
        <f aca="false">IF(Q58&gt;=N58,N58,Q58)</f>
        <v>24.7548103646484</v>
      </c>
      <c r="U58" s="0" t="n">
        <f aca="false">N58-S58-T58</f>
        <v>446.745189635352</v>
      </c>
      <c r="V58" s="0" t="n">
        <f aca="false">IF(S58+T58&gt;N58,S58+T58-N58,0)</f>
        <v>0</v>
      </c>
      <c r="X58" s="0" t="n">
        <f aca="false">S58*$X$1</f>
        <v>1.19</v>
      </c>
      <c r="Y58" s="0" t="n">
        <f aca="false">T58*$Y$1</f>
        <v>1.98038482917188</v>
      </c>
      <c r="Z58" s="0" t="n">
        <f aca="false">U58*AG58</f>
        <v>26.8047113781211</v>
      </c>
      <c r="AA58" s="0" t="n">
        <f aca="false">V58*0.2</f>
        <v>0</v>
      </c>
      <c r="AB58" s="0" t="n">
        <f aca="false">SUM(X58:AA58)</f>
        <v>29.975096207293</v>
      </c>
      <c r="AC58" s="0" t="n">
        <f aca="false">SUM($F$3:F58)</f>
        <v>39</v>
      </c>
      <c r="AD58" s="0" t="n">
        <f aca="false">SUM($AB$3:AB58)</f>
        <v>2011.66389327165</v>
      </c>
      <c r="AE58" s="0" t="n">
        <v>25</v>
      </c>
      <c r="AF58" s="0" t="n">
        <v>3.5</v>
      </c>
      <c r="AG58" s="0" t="n">
        <v>0.06</v>
      </c>
    </row>
    <row r="59" customFormat="false" ht="14.4" hidden="false" customHeight="false" outlineLevel="0" collapsed="false">
      <c r="A59" s="2" t="s">
        <v>28</v>
      </c>
      <c r="B59" s="0" t="n">
        <f aca="false">MID($A59,3,1)*1</f>
        <v>1</v>
      </c>
      <c r="C59" s="0" t="n">
        <f aca="false">MID($A59,5,1)*1</f>
        <v>1</v>
      </c>
      <c r="D59" s="0" t="n">
        <f aca="false">MID($A59,7,1)*1</f>
        <v>1</v>
      </c>
      <c r="E59" s="0" t="n">
        <f aca="false">MID($A59,9,1)*1</f>
        <v>0</v>
      </c>
      <c r="F59" s="0" t="n">
        <f aca="false">MID($A59,11,1)*1</f>
        <v>0</v>
      </c>
      <c r="H59" s="3" t="n">
        <f aca="false">B59*B$105*1000</f>
        <v>115.5</v>
      </c>
      <c r="I59" s="3" t="n">
        <f aca="false">C59*C$105*1000</f>
        <v>115.5</v>
      </c>
      <c r="J59" s="3" t="n">
        <f aca="false">D59*D$105*1000</f>
        <v>115.5</v>
      </c>
      <c r="K59" s="3" t="n">
        <f aca="false">E59*E$105*1000</f>
        <v>0</v>
      </c>
      <c r="L59" s="3" t="n">
        <f aca="false">F59*F$105*1000</f>
        <v>0</v>
      </c>
      <c r="N59" s="0" t="n">
        <f aca="false">SUM(H59:L59)</f>
        <v>346.5</v>
      </c>
      <c r="P59" s="0" t="n">
        <f aca="false">$AH$2*$AH$3*AE59/1000*1000*1000</f>
        <v>7</v>
      </c>
      <c r="Q59" s="0" t="n">
        <f aca="false">$AI$2*$AI$3*$AI$4*$AI$5*0.5*3.14*25^2*AF59^3/1000</f>
        <v>9.02143234863282</v>
      </c>
      <c r="S59" s="0" t="n">
        <f aca="false">IF(Q59&gt;=N59,0,MIN(P59,N59-Q59))</f>
        <v>7</v>
      </c>
      <c r="T59" s="0" t="n">
        <f aca="false">IF(Q59&gt;=N59,N59,Q59)</f>
        <v>9.02143234863282</v>
      </c>
      <c r="U59" s="0" t="n">
        <f aca="false">N59-S59-T59</f>
        <v>330.478567651367</v>
      </c>
      <c r="V59" s="0" t="n">
        <f aca="false">IF(S59+T59&gt;N59,S59+T59-N59,0)</f>
        <v>0</v>
      </c>
      <c r="X59" s="0" t="n">
        <f aca="false">S59*$X$1</f>
        <v>1.19</v>
      </c>
      <c r="Y59" s="0" t="n">
        <f aca="false">T59*$Y$1</f>
        <v>0.721714587890625</v>
      </c>
      <c r="Z59" s="0" t="n">
        <f aca="false">U59*AG59</f>
        <v>19.828714059082</v>
      </c>
      <c r="AA59" s="0" t="n">
        <f aca="false">V59*0.2</f>
        <v>0</v>
      </c>
      <c r="AB59" s="0" t="n">
        <f aca="false">SUM(X59:AA59)</f>
        <v>21.7404286469727</v>
      </c>
      <c r="AC59" s="0" t="n">
        <f aca="false">SUM($F$3:F59)</f>
        <v>39</v>
      </c>
      <c r="AD59" s="0" t="n">
        <f aca="false">SUM($AB$3:AB59)</f>
        <v>2033.40432191862</v>
      </c>
      <c r="AE59" s="0" t="n">
        <v>25</v>
      </c>
      <c r="AF59" s="0" t="n">
        <v>2.5</v>
      </c>
      <c r="AG59" s="0" t="n">
        <v>0.06</v>
      </c>
    </row>
    <row r="60" customFormat="false" ht="14.4" hidden="false" customHeight="false" outlineLevel="0" collapsed="false">
      <c r="A60" s="2" t="s">
        <v>40</v>
      </c>
      <c r="B60" s="0" t="n">
        <f aca="false">MID($A60,3,1)*1</f>
        <v>1</v>
      </c>
      <c r="C60" s="0" t="n">
        <f aca="false">MID($A60,5,1)*1</f>
        <v>1</v>
      </c>
      <c r="D60" s="0" t="n">
        <f aca="false">MID($A60,7,1)*1</f>
        <v>0</v>
      </c>
      <c r="E60" s="0" t="n">
        <f aca="false">MID($A60,9,1)*1</f>
        <v>0</v>
      </c>
      <c r="F60" s="0" t="n">
        <f aca="false">MID($A60,11,1)*1</f>
        <v>0</v>
      </c>
      <c r="H60" s="3" t="n">
        <f aca="false">B60*B$105*1000</f>
        <v>115.5</v>
      </c>
      <c r="I60" s="3" t="n">
        <f aca="false">C60*C$105*1000</f>
        <v>115.5</v>
      </c>
      <c r="J60" s="3" t="n">
        <f aca="false">D60*D$105*1000</f>
        <v>0</v>
      </c>
      <c r="K60" s="3" t="n">
        <f aca="false">E60*E$105*1000</f>
        <v>0</v>
      </c>
      <c r="L60" s="3" t="n">
        <f aca="false">F60*F$105*1000</f>
        <v>0</v>
      </c>
      <c r="N60" s="0" t="n">
        <f aca="false">SUM(H60:L60)</f>
        <v>231</v>
      </c>
      <c r="P60" s="0" t="n">
        <f aca="false">$AH$2*$AH$3*AE60/1000*1000*1000</f>
        <v>49</v>
      </c>
      <c r="Q60" s="0" t="n">
        <f aca="false">$AI$2*$AI$3*$AI$4*$AI$5*0.5*3.14*25^2*AF60^3/1000</f>
        <v>24.7548103646484</v>
      </c>
      <c r="S60" s="0" t="n">
        <f aca="false">IF(Q60&gt;=N60,0,MIN(P60,N60-Q60))</f>
        <v>49</v>
      </c>
      <c r="T60" s="0" t="n">
        <f aca="false">IF(Q60&gt;=N60,N60,Q60)</f>
        <v>24.7548103646484</v>
      </c>
      <c r="U60" s="0" t="n">
        <f aca="false">N60-S60-T60</f>
        <v>157.245189635352</v>
      </c>
      <c r="V60" s="0" t="n">
        <f aca="false">IF(S60+T60&gt;N60,S60+T60-N60,0)</f>
        <v>0</v>
      </c>
      <c r="X60" s="0" t="n">
        <f aca="false">S60*$X$1</f>
        <v>8.33</v>
      </c>
      <c r="Y60" s="0" t="n">
        <f aca="false">T60*$Y$1</f>
        <v>1.98038482917188</v>
      </c>
      <c r="Z60" s="0" t="n">
        <f aca="false">U60*AG60</f>
        <v>9.4347113781211</v>
      </c>
      <c r="AA60" s="0" t="n">
        <f aca="false">V60*0.2</f>
        <v>0</v>
      </c>
      <c r="AB60" s="0" t="n">
        <f aca="false">SUM(X60:AA60)</f>
        <v>19.745096207293</v>
      </c>
      <c r="AC60" s="0" t="n">
        <f aca="false">SUM($F$3:F60)</f>
        <v>39</v>
      </c>
      <c r="AD60" s="0" t="n">
        <f aca="false">SUM($AB$3:AB60)</f>
        <v>2053.14941812592</v>
      </c>
      <c r="AE60" s="0" t="n">
        <v>175</v>
      </c>
      <c r="AF60" s="0" t="n">
        <v>3.5</v>
      </c>
      <c r="AG60" s="0" t="n">
        <v>0.06</v>
      </c>
    </row>
    <row r="61" customFormat="false" ht="14.4" hidden="false" customHeight="false" outlineLevel="0" collapsed="false">
      <c r="A61" s="2" t="s">
        <v>40</v>
      </c>
      <c r="B61" s="0" t="n">
        <f aca="false">MID($A61,3,1)*1</f>
        <v>1</v>
      </c>
      <c r="C61" s="0" t="n">
        <f aca="false">MID($A61,5,1)*1</f>
        <v>1</v>
      </c>
      <c r="D61" s="0" t="n">
        <f aca="false">MID($A61,7,1)*1</f>
        <v>0</v>
      </c>
      <c r="E61" s="0" t="n">
        <f aca="false">MID($A61,9,1)*1</f>
        <v>0</v>
      </c>
      <c r="F61" s="0" t="n">
        <f aca="false">MID($A61,11,1)*1</f>
        <v>0</v>
      </c>
      <c r="H61" s="3" t="n">
        <f aca="false">B61*B$105*1000</f>
        <v>115.5</v>
      </c>
      <c r="I61" s="3" t="n">
        <f aca="false">C61*C$105*1000</f>
        <v>115.5</v>
      </c>
      <c r="J61" s="3" t="n">
        <f aca="false">D61*D$105*1000</f>
        <v>0</v>
      </c>
      <c r="K61" s="3" t="n">
        <f aca="false">E61*E$105*1000</f>
        <v>0</v>
      </c>
      <c r="L61" s="3" t="n">
        <f aca="false">F61*F$105*1000</f>
        <v>0</v>
      </c>
      <c r="N61" s="0" t="n">
        <f aca="false">SUM(H61:L61)</f>
        <v>231</v>
      </c>
      <c r="P61" s="0" t="n">
        <f aca="false">$AH$2*$AH$3*AE61/1000*1000*1000</f>
        <v>77</v>
      </c>
      <c r="Q61" s="0" t="n">
        <f aca="false">$AI$2*$AI$3*$AI$4*$AI$5*0.5*3.14*25^2*AF61^3/1000</f>
        <v>9.02143234863282</v>
      </c>
      <c r="S61" s="0" t="n">
        <f aca="false">IF(Q61&gt;=N61,0,MIN(P61,N61-Q61))</f>
        <v>77</v>
      </c>
      <c r="T61" s="0" t="n">
        <f aca="false">IF(Q61&gt;=N61,N61,Q61)</f>
        <v>9.02143234863282</v>
      </c>
      <c r="U61" s="0" t="n">
        <f aca="false">N61-S61-T61</f>
        <v>144.978567651367</v>
      </c>
      <c r="V61" s="0" t="n">
        <f aca="false">IF(S61+T61&gt;N61,S61+T61-N61,0)</f>
        <v>0</v>
      </c>
      <c r="X61" s="0" t="n">
        <f aca="false">S61*$X$1</f>
        <v>13.09</v>
      </c>
      <c r="Y61" s="0" t="n">
        <f aca="false">T61*$Y$1</f>
        <v>0.721714587890625</v>
      </c>
      <c r="Z61" s="0" t="n">
        <f aca="false">U61*AG61</f>
        <v>8.69871405908203</v>
      </c>
      <c r="AA61" s="0" t="n">
        <f aca="false">V61*0.2</f>
        <v>0</v>
      </c>
      <c r="AB61" s="0" t="n">
        <f aca="false">SUM(X61:AA61)</f>
        <v>22.5104286469727</v>
      </c>
      <c r="AC61" s="0" t="n">
        <f aca="false">SUM($F$3:F61)</f>
        <v>39</v>
      </c>
      <c r="AD61" s="0" t="n">
        <f aca="false">SUM($AB$3:AB61)</f>
        <v>2075.65984677289</v>
      </c>
      <c r="AE61" s="0" t="n">
        <v>275</v>
      </c>
      <c r="AF61" s="0" t="n">
        <v>2.5</v>
      </c>
      <c r="AG61" s="0" t="n">
        <v>0.06</v>
      </c>
    </row>
    <row r="62" customFormat="false" ht="14.4" hidden="false" customHeight="false" outlineLevel="0" collapsed="false">
      <c r="A62" s="2" t="s">
        <v>33</v>
      </c>
      <c r="B62" s="0" t="n">
        <f aca="false">MID($A62,3,1)*1</f>
        <v>1</v>
      </c>
      <c r="C62" s="0" t="n">
        <f aca="false">MID($A62,5,1)*1</f>
        <v>0</v>
      </c>
      <c r="D62" s="0" t="n">
        <f aca="false">MID($A62,7,1)*1</f>
        <v>0</v>
      </c>
      <c r="E62" s="0" t="n">
        <f aca="false">MID($A62,9,1)*1</f>
        <v>0</v>
      </c>
      <c r="F62" s="0" t="n">
        <f aca="false">MID($A62,11,1)*1</f>
        <v>0</v>
      </c>
      <c r="H62" s="3" t="n">
        <f aca="false">B62*B$105*1000</f>
        <v>115.5</v>
      </c>
      <c r="I62" s="3" t="n">
        <f aca="false">C62*C$105*1000</f>
        <v>0</v>
      </c>
      <c r="J62" s="3" t="n">
        <f aca="false">D62*D$105*1000</f>
        <v>0</v>
      </c>
      <c r="K62" s="3" t="n">
        <f aca="false">E62*E$105*1000</f>
        <v>0</v>
      </c>
      <c r="L62" s="3" t="n">
        <f aca="false">F62*F$105*1000</f>
        <v>0</v>
      </c>
      <c r="N62" s="0" t="n">
        <f aca="false">SUM(H62:L62)</f>
        <v>115.5</v>
      </c>
      <c r="P62" s="0" t="n">
        <f aca="false">$AH$2*$AH$3*AE62/1000*1000*1000</f>
        <v>91</v>
      </c>
      <c r="Q62" s="0" t="n">
        <f aca="false">$AI$2*$AI$3*$AI$4*$AI$5*0.5*3.14*25^2*AF62^3/1000</f>
        <v>52.6129934572266</v>
      </c>
      <c r="S62" s="0" t="n">
        <f aca="false">IF(Q62&gt;=N62,0,MIN(P62,N62-Q62))</f>
        <v>62.8870065427734</v>
      </c>
      <c r="T62" s="0" t="n">
        <f aca="false">IF(Q62&gt;=N62,N62,Q62)</f>
        <v>52.6129934572266</v>
      </c>
      <c r="U62" s="0" t="n">
        <f aca="false">N62-S62-T62</f>
        <v>0</v>
      </c>
      <c r="V62" s="0" t="n">
        <f aca="false">IF(S62+T62&gt;N62,S62+T62-N62,0)</f>
        <v>0</v>
      </c>
      <c r="X62" s="0" t="n">
        <f aca="false">S62*$X$1</f>
        <v>10.6907911122715</v>
      </c>
      <c r="Y62" s="0" t="n">
        <f aca="false">T62*$Y$1</f>
        <v>4.20903947657813</v>
      </c>
      <c r="Z62" s="0" t="n">
        <f aca="false">U62*AG62</f>
        <v>0</v>
      </c>
      <c r="AA62" s="0" t="n">
        <f aca="false">V62*0.2</f>
        <v>0</v>
      </c>
      <c r="AB62" s="0" t="n">
        <f aca="false">SUM(X62:AA62)</f>
        <v>14.8998305888496</v>
      </c>
      <c r="AC62" s="0" t="n">
        <f aca="false">SUM($F$3:F62)</f>
        <v>39</v>
      </c>
      <c r="AD62" s="0" t="n">
        <f aca="false">SUM($AB$3:AB62)</f>
        <v>2090.55967736174</v>
      </c>
      <c r="AE62" s="0" t="n">
        <v>325</v>
      </c>
      <c r="AF62" s="0" t="n">
        <v>4.5</v>
      </c>
      <c r="AG62" s="0" t="n">
        <v>0.06</v>
      </c>
    </row>
    <row r="63" customFormat="false" ht="14.4" hidden="false" customHeight="false" outlineLevel="0" collapsed="false">
      <c r="A63" s="2" t="s">
        <v>40</v>
      </c>
      <c r="B63" s="0" t="n">
        <f aca="false">MID($A63,3,1)*1</f>
        <v>1</v>
      </c>
      <c r="C63" s="0" t="n">
        <f aca="false">MID($A63,5,1)*1</f>
        <v>1</v>
      </c>
      <c r="D63" s="0" t="n">
        <f aca="false">MID($A63,7,1)*1</f>
        <v>0</v>
      </c>
      <c r="E63" s="0" t="n">
        <f aca="false">MID($A63,9,1)*1</f>
        <v>0</v>
      </c>
      <c r="F63" s="0" t="n">
        <f aca="false">MID($A63,11,1)*1</f>
        <v>0</v>
      </c>
      <c r="H63" s="3" t="n">
        <f aca="false">B63*B$105*1000</f>
        <v>115.5</v>
      </c>
      <c r="I63" s="3" t="n">
        <f aca="false">C63*C$105*1000</f>
        <v>115.5</v>
      </c>
      <c r="J63" s="3" t="n">
        <f aca="false">D63*D$105*1000</f>
        <v>0</v>
      </c>
      <c r="K63" s="3" t="n">
        <f aca="false">E63*E$105*1000</f>
        <v>0</v>
      </c>
      <c r="L63" s="3" t="n">
        <f aca="false">F63*F$105*1000</f>
        <v>0</v>
      </c>
      <c r="N63" s="0" t="n">
        <f aca="false">SUM(H63:L63)</f>
        <v>231</v>
      </c>
      <c r="P63" s="0" t="n">
        <f aca="false">$AH$2*$AH$3*AE63/1000*1000*1000</f>
        <v>119</v>
      </c>
      <c r="Q63" s="0" t="n">
        <f aca="false">$AI$2*$AI$3*$AI$4*$AI$5*0.5*3.14*25^2*AF63^3/1000</f>
        <v>52.6129934572266</v>
      </c>
      <c r="S63" s="0" t="n">
        <f aca="false">IF(Q63&gt;=N63,0,MIN(P63,N63-Q63))</f>
        <v>119</v>
      </c>
      <c r="T63" s="0" t="n">
        <f aca="false">IF(Q63&gt;=N63,N63,Q63)</f>
        <v>52.6129934572266</v>
      </c>
      <c r="U63" s="0" t="n">
        <f aca="false">N63-S63-T63</f>
        <v>59.3870065427735</v>
      </c>
      <c r="V63" s="0" t="n">
        <f aca="false">IF(S63+T63&gt;N63,S63+T63-N63,0)</f>
        <v>0</v>
      </c>
      <c r="X63" s="0" t="n">
        <f aca="false">S63*$X$1</f>
        <v>20.23</v>
      </c>
      <c r="Y63" s="0" t="n">
        <f aca="false">T63*$Y$1</f>
        <v>4.20903947657813</v>
      </c>
      <c r="Z63" s="0" t="n">
        <f aca="false">U63*AG63</f>
        <v>3.56322039256641</v>
      </c>
      <c r="AA63" s="0" t="n">
        <f aca="false">V63*0.2</f>
        <v>0</v>
      </c>
      <c r="AB63" s="0" t="n">
        <f aca="false">SUM(X63:AA63)</f>
        <v>28.0022598691445</v>
      </c>
      <c r="AC63" s="0" t="n">
        <f aca="false">SUM($F$3:F63)</f>
        <v>39</v>
      </c>
      <c r="AD63" s="0" t="n">
        <f aca="false">SUM($AB$3:AB63)</f>
        <v>2118.56193723088</v>
      </c>
      <c r="AE63" s="0" t="n">
        <v>425</v>
      </c>
      <c r="AF63" s="0" t="n">
        <v>4.5</v>
      </c>
      <c r="AG63" s="0" t="n">
        <v>0.06</v>
      </c>
    </row>
    <row r="64" customFormat="false" ht="14.4" hidden="false" customHeight="false" outlineLevel="0" collapsed="false">
      <c r="A64" s="2" t="s">
        <v>26</v>
      </c>
      <c r="B64" s="0" t="n">
        <f aca="false">MID($A64,3,1)*1</f>
        <v>1</v>
      </c>
      <c r="C64" s="0" t="n">
        <f aca="false">MID($A64,5,1)*1</f>
        <v>1</v>
      </c>
      <c r="D64" s="0" t="n">
        <f aca="false">MID($A64,7,1)*1</f>
        <v>1</v>
      </c>
      <c r="E64" s="0" t="n">
        <f aca="false">MID($A64,9,1)*1</f>
        <v>1</v>
      </c>
      <c r="F64" s="0" t="n">
        <f aca="false">MID($A64,11,1)*1</f>
        <v>1</v>
      </c>
      <c r="H64" s="3" t="n">
        <f aca="false">B64*B$105*1000</f>
        <v>115.5</v>
      </c>
      <c r="I64" s="3" t="n">
        <f aca="false">C64*C$105*1000</f>
        <v>115.5</v>
      </c>
      <c r="J64" s="3" t="n">
        <f aca="false">D64*D$105*1000</f>
        <v>115.5</v>
      </c>
      <c r="K64" s="3" t="n">
        <f aca="false">E64*E$105*1000</f>
        <v>170.5</v>
      </c>
      <c r="L64" s="3" t="n">
        <f aca="false">F64*F$105*1000</f>
        <v>132</v>
      </c>
      <c r="N64" s="0" t="n">
        <f aca="false">SUM(H64:L64)</f>
        <v>649</v>
      </c>
      <c r="P64" s="0" t="n">
        <f aca="false">$AH$2*$AH$3*AE64/1000*1000*1000</f>
        <v>105</v>
      </c>
      <c r="Q64" s="0" t="n">
        <f aca="false">$AI$2*$AI$3*$AI$4*$AI$5*0.5*3.14*25^2*AF64^3/1000</f>
        <v>96.0602116482422</v>
      </c>
      <c r="S64" s="0" t="n">
        <f aca="false">IF(Q64&gt;=N64,0,MIN(P64,N64-Q64))</f>
        <v>105</v>
      </c>
      <c r="T64" s="0" t="n">
        <f aca="false">IF(Q64&gt;=N64,N64,Q64)</f>
        <v>96.0602116482422</v>
      </c>
      <c r="U64" s="0" t="n">
        <f aca="false">N64-S64-T64</f>
        <v>447.939788351758</v>
      </c>
      <c r="V64" s="0" t="n">
        <f aca="false">IF(S64+T64&gt;N64,S64+T64-N64,0)</f>
        <v>0</v>
      </c>
      <c r="X64" s="0" t="n">
        <f aca="false">S64*$X$1</f>
        <v>17.85</v>
      </c>
      <c r="Y64" s="0" t="n">
        <f aca="false">T64*$Y$1</f>
        <v>7.68481693185938</v>
      </c>
      <c r="Z64" s="0" t="n">
        <f aca="false">U64*AG64</f>
        <v>26.8763873011055</v>
      </c>
      <c r="AA64" s="0" t="n">
        <f aca="false">V64*0.2</f>
        <v>0</v>
      </c>
      <c r="AB64" s="0" t="n">
        <f aca="false">SUM(X64:AA64)</f>
        <v>52.4112042329648</v>
      </c>
      <c r="AC64" s="0" t="n">
        <f aca="false">SUM($F$3:F64)</f>
        <v>40</v>
      </c>
      <c r="AD64" s="0" t="n">
        <f aca="false">SUM($AB$3:AB64)</f>
        <v>2170.97314146385</v>
      </c>
      <c r="AE64" s="0" t="n">
        <v>375</v>
      </c>
      <c r="AF64" s="0" t="n">
        <v>5.5</v>
      </c>
      <c r="AG64" s="0" t="n">
        <v>0.06</v>
      </c>
    </row>
    <row r="65" customFormat="false" ht="14.4" hidden="false" customHeight="false" outlineLevel="0" collapsed="false">
      <c r="A65" s="2" t="s">
        <v>45</v>
      </c>
      <c r="B65" s="0" t="n">
        <f aca="false">MID($A65,3,1)*1</f>
        <v>0</v>
      </c>
      <c r="C65" s="0" t="n">
        <f aca="false">MID($A65,5,1)*1</f>
        <v>0</v>
      </c>
      <c r="D65" s="0" t="n">
        <f aca="false">MID($A65,7,1)*1</f>
        <v>1</v>
      </c>
      <c r="E65" s="0" t="n">
        <f aca="false">MID($A65,9,1)*1</f>
        <v>0</v>
      </c>
      <c r="F65" s="0" t="n">
        <f aca="false">MID($A65,11,1)*1</f>
        <v>1</v>
      </c>
      <c r="H65" s="3" t="n">
        <f aca="false">B65*B$105*1000</f>
        <v>0</v>
      </c>
      <c r="I65" s="3" t="n">
        <f aca="false">C65*C$105*1000</f>
        <v>0</v>
      </c>
      <c r="J65" s="3" t="n">
        <f aca="false">D65*D$105*1000</f>
        <v>115.5</v>
      </c>
      <c r="K65" s="3" t="n">
        <f aca="false">E65*E$105*1000</f>
        <v>0</v>
      </c>
      <c r="L65" s="3" t="n">
        <f aca="false">F65*F$105*1000</f>
        <v>132</v>
      </c>
      <c r="N65" s="0" t="n">
        <f aca="false">SUM(H65:L65)</f>
        <v>247.5</v>
      </c>
      <c r="P65" s="0" t="n">
        <f aca="false">$AH$2*$AH$3*AE65/1000*1000*1000</f>
        <v>105</v>
      </c>
      <c r="Q65" s="0" t="n">
        <f aca="false">$AI$2*$AI$3*$AI$4*$AI$5*0.5*3.14*25^2*AF65^3/1000</f>
        <v>96.0602116482422</v>
      </c>
      <c r="S65" s="0" t="n">
        <f aca="false">IF(Q65&gt;=N65,0,MIN(P65,N65-Q65))</f>
        <v>105</v>
      </c>
      <c r="T65" s="0" t="n">
        <f aca="false">IF(Q65&gt;=N65,N65,Q65)</f>
        <v>96.0602116482422</v>
      </c>
      <c r="U65" s="0" t="n">
        <f aca="false">N65-S65-T65</f>
        <v>46.4397883517578</v>
      </c>
      <c r="V65" s="0" t="n">
        <f aca="false">IF(S65+T65&gt;N65,S65+T65-N65,0)</f>
        <v>0</v>
      </c>
      <c r="X65" s="0" t="n">
        <f aca="false">S65*$X$1</f>
        <v>17.85</v>
      </c>
      <c r="Y65" s="0" t="n">
        <f aca="false">T65*$Y$1</f>
        <v>7.68481693185938</v>
      </c>
      <c r="Z65" s="0" t="n">
        <f aca="false">U65*AG65</f>
        <v>2.78638730110547</v>
      </c>
      <c r="AA65" s="0" t="n">
        <f aca="false">V65*0.2</f>
        <v>0</v>
      </c>
      <c r="AB65" s="0" t="n">
        <f aca="false">SUM(X65:AA65)</f>
        <v>28.3212042329648</v>
      </c>
      <c r="AC65" s="0" t="n">
        <f aca="false">SUM($F$3:F65)</f>
        <v>41</v>
      </c>
      <c r="AD65" s="0" t="n">
        <f aca="false">SUM($AB$3:AB65)</f>
        <v>2199.29434569681</v>
      </c>
      <c r="AE65" s="0" t="n">
        <v>375</v>
      </c>
      <c r="AF65" s="0" t="n">
        <v>5.5</v>
      </c>
      <c r="AG65" s="0" t="n">
        <v>0.06</v>
      </c>
    </row>
    <row r="66" customFormat="false" ht="14.4" hidden="false" customHeight="false" outlineLevel="0" collapsed="false">
      <c r="A66" s="2" t="s">
        <v>26</v>
      </c>
      <c r="B66" s="0" t="n">
        <f aca="false">MID($A66,3,1)*1</f>
        <v>1</v>
      </c>
      <c r="C66" s="0" t="n">
        <f aca="false">MID($A66,5,1)*1</f>
        <v>1</v>
      </c>
      <c r="D66" s="0" t="n">
        <f aca="false">MID($A66,7,1)*1</f>
        <v>1</v>
      </c>
      <c r="E66" s="0" t="n">
        <f aca="false">MID($A66,9,1)*1</f>
        <v>1</v>
      </c>
      <c r="F66" s="0" t="n">
        <f aca="false">MID($A66,11,1)*1</f>
        <v>1</v>
      </c>
      <c r="H66" s="3" t="n">
        <f aca="false">B66*B$105*1000</f>
        <v>115.5</v>
      </c>
      <c r="I66" s="3" t="n">
        <f aca="false">C66*C$105*1000</f>
        <v>115.5</v>
      </c>
      <c r="J66" s="3" t="n">
        <f aca="false">D66*D$105*1000</f>
        <v>115.5</v>
      </c>
      <c r="K66" s="3" t="n">
        <f aca="false">E66*E$105*1000</f>
        <v>170.5</v>
      </c>
      <c r="L66" s="3" t="n">
        <f aca="false">F66*F$105*1000</f>
        <v>132</v>
      </c>
      <c r="N66" s="0" t="n">
        <f aca="false">SUM(H66:L66)</f>
        <v>649</v>
      </c>
      <c r="P66" s="0" t="n">
        <f aca="false">$AH$2*$AH$3*AE66/1000*1000*1000</f>
        <v>91</v>
      </c>
      <c r="Q66" s="0" t="n">
        <f aca="false">$AI$2*$AI$3*$AI$4*$AI$5*0.5*3.14*25^2*AF66^3/1000</f>
        <v>158.56069495957</v>
      </c>
      <c r="S66" s="0" t="n">
        <f aca="false">IF(Q66&gt;=N66,0,MIN(P66,N66-Q66))</f>
        <v>91</v>
      </c>
      <c r="T66" s="0" t="n">
        <f aca="false">IF(Q66&gt;=N66,N66,Q66)</f>
        <v>158.56069495957</v>
      </c>
      <c r="U66" s="0" t="n">
        <f aca="false">N66-S66-T66</f>
        <v>399.43930504043</v>
      </c>
      <c r="V66" s="0" t="n">
        <f aca="false">IF(S66+T66&gt;N66,S66+T66-N66,0)</f>
        <v>0</v>
      </c>
      <c r="X66" s="0" t="n">
        <f aca="false">S66*$X$1</f>
        <v>15.47</v>
      </c>
      <c r="Y66" s="0" t="n">
        <f aca="false">T66*$Y$1</f>
        <v>12.6848555967656</v>
      </c>
      <c r="Z66" s="0" t="n">
        <f aca="false">U66*AG66</f>
        <v>23.9663583024258</v>
      </c>
      <c r="AA66" s="0" t="n">
        <f aca="false">V66*0.2</f>
        <v>0</v>
      </c>
      <c r="AB66" s="0" t="n">
        <f aca="false">SUM(X66:AA66)</f>
        <v>52.1212138991914</v>
      </c>
      <c r="AC66" s="0" t="n">
        <f aca="false">SUM($F$3:F66)</f>
        <v>42</v>
      </c>
      <c r="AD66" s="0" t="n">
        <f aca="false">SUM($AB$3:AB66)</f>
        <v>2251.415559596</v>
      </c>
      <c r="AE66" s="0" t="n">
        <v>325</v>
      </c>
      <c r="AF66" s="0" t="n">
        <v>6.5</v>
      </c>
      <c r="AG66" s="0" t="n">
        <v>0.06</v>
      </c>
    </row>
    <row r="67" customFormat="false" ht="14.4" hidden="false" customHeight="false" outlineLevel="0" collapsed="false">
      <c r="A67" s="2" t="s">
        <v>26</v>
      </c>
      <c r="B67" s="0" t="n">
        <f aca="false">MID($A67,3,1)*1</f>
        <v>1</v>
      </c>
      <c r="C67" s="0" t="n">
        <f aca="false">MID($A67,5,1)*1</f>
        <v>1</v>
      </c>
      <c r="D67" s="0" t="n">
        <f aca="false">MID($A67,7,1)*1</f>
        <v>1</v>
      </c>
      <c r="E67" s="0" t="n">
        <f aca="false">MID($A67,9,1)*1</f>
        <v>1</v>
      </c>
      <c r="F67" s="0" t="n">
        <f aca="false">MID($A67,11,1)*1</f>
        <v>1</v>
      </c>
      <c r="H67" s="3" t="n">
        <f aca="false">B67*B$105*1000</f>
        <v>115.5</v>
      </c>
      <c r="I67" s="3" t="n">
        <f aca="false">C67*C$105*1000</f>
        <v>115.5</v>
      </c>
      <c r="J67" s="3" t="n">
        <f aca="false">D67*D$105*1000</f>
        <v>115.5</v>
      </c>
      <c r="K67" s="3" t="n">
        <f aca="false">E67*E$105*1000</f>
        <v>170.5</v>
      </c>
      <c r="L67" s="3" t="n">
        <f aca="false">F67*F$105*1000</f>
        <v>132</v>
      </c>
      <c r="N67" s="0" t="n">
        <f aca="false">SUM(H67:L67)</f>
        <v>649</v>
      </c>
      <c r="P67" s="0" t="n">
        <f aca="false">$AH$2*$AH$3*AE67/1000*1000*1000</f>
        <v>63</v>
      </c>
      <c r="Q67" s="0" t="n">
        <f aca="false">$AI$2*$AI$3*$AI$4*$AI$5*0.5*3.14*25^2*AF67^3/1000</f>
        <v>158.56069495957</v>
      </c>
      <c r="S67" s="0" t="n">
        <f aca="false">IF(Q67&gt;=N67,0,MIN(P67,N67-Q67))</f>
        <v>63</v>
      </c>
      <c r="T67" s="0" t="n">
        <f aca="false">IF(Q67&gt;=N67,N67,Q67)</f>
        <v>158.56069495957</v>
      </c>
      <c r="U67" s="0" t="n">
        <f aca="false">N67-S67-T67</f>
        <v>427.43930504043</v>
      </c>
      <c r="V67" s="0" t="n">
        <f aca="false">IF(S67+T67&gt;N67,S67+T67-N67,0)</f>
        <v>0</v>
      </c>
      <c r="X67" s="0" t="n">
        <f aca="false">S67*$X$1</f>
        <v>10.71</v>
      </c>
      <c r="Y67" s="0" t="n">
        <f aca="false">T67*$Y$1</f>
        <v>12.6848555967656</v>
      </c>
      <c r="Z67" s="0" t="n">
        <f aca="false">U67*AG67</f>
        <v>25.6463583024258</v>
      </c>
      <c r="AA67" s="0" t="n">
        <f aca="false">V67*0.2</f>
        <v>0</v>
      </c>
      <c r="AB67" s="0" t="n">
        <f aca="false">SUM(X67:AA67)</f>
        <v>49.0412138991914</v>
      </c>
      <c r="AC67" s="0" t="n">
        <f aca="false">SUM($F$3:F67)</f>
        <v>43</v>
      </c>
      <c r="AD67" s="0" t="n">
        <f aca="false">SUM($AB$3:AB67)</f>
        <v>2300.4567734952</v>
      </c>
      <c r="AE67" s="0" t="n">
        <v>225</v>
      </c>
      <c r="AF67" s="0" t="n">
        <v>6.5</v>
      </c>
      <c r="AG67" s="0" t="n">
        <v>0.06</v>
      </c>
    </row>
    <row r="68" customFormat="false" ht="14.4" hidden="false" customHeight="false" outlineLevel="0" collapsed="false">
      <c r="A68" s="2" t="s">
        <v>46</v>
      </c>
      <c r="B68" s="0" t="n">
        <f aca="false">MID($A68,3,1)*1</f>
        <v>0</v>
      </c>
      <c r="C68" s="0" t="n">
        <f aca="false">MID($A68,5,1)*1</f>
        <v>1</v>
      </c>
      <c r="D68" s="0" t="n">
        <f aca="false">MID($A68,7,1)*1</f>
        <v>0</v>
      </c>
      <c r="E68" s="0" t="n">
        <f aca="false">MID($A68,9,1)*1</f>
        <v>1</v>
      </c>
      <c r="F68" s="0" t="n">
        <f aca="false">MID($A68,11,1)*1</f>
        <v>1</v>
      </c>
      <c r="H68" s="3" t="n">
        <f aca="false">B68*B$105*1000</f>
        <v>0</v>
      </c>
      <c r="I68" s="3" t="n">
        <f aca="false">C68*C$105*1000</f>
        <v>115.5</v>
      </c>
      <c r="J68" s="3" t="n">
        <f aca="false">D68*D$105*1000</f>
        <v>0</v>
      </c>
      <c r="K68" s="3" t="n">
        <f aca="false">E68*E$105*1000</f>
        <v>170.5</v>
      </c>
      <c r="L68" s="3" t="n">
        <f aca="false">F68*F$105*1000</f>
        <v>132</v>
      </c>
      <c r="N68" s="0" t="n">
        <f aca="false">SUM(H68:L68)</f>
        <v>418</v>
      </c>
      <c r="P68" s="0" t="n">
        <f aca="false">$AH$2*$AH$3*AE68/1000*1000*1000</f>
        <v>7</v>
      </c>
      <c r="Q68" s="0" t="n">
        <f aca="false">$AI$2*$AI$3*$AI$4*$AI$5*0.5*3.14*25^2*AF68^3/1000</f>
        <v>96.0602116482422</v>
      </c>
      <c r="S68" s="0" t="n">
        <f aca="false">IF(Q68&gt;=N68,0,MIN(P68,N68-Q68))</f>
        <v>7</v>
      </c>
      <c r="T68" s="0" t="n">
        <f aca="false">IF(Q68&gt;=N68,N68,Q68)</f>
        <v>96.0602116482422</v>
      </c>
      <c r="U68" s="0" t="n">
        <f aca="false">N68-S68-T68</f>
        <v>314.939788351758</v>
      </c>
      <c r="V68" s="0" t="n">
        <f aca="false">IF(S68+T68&gt;N68,S68+T68-N68,0)</f>
        <v>0</v>
      </c>
      <c r="X68" s="0" t="n">
        <f aca="false">S68*$X$1</f>
        <v>1.19</v>
      </c>
      <c r="Y68" s="0" t="n">
        <f aca="false">T68*$Y$1</f>
        <v>7.68481693185938</v>
      </c>
      <c r="Z68" s="0" t="n">
        <f aca="false">U68*AG68</f>
        <v>28.3445809516582</v>
      </c>
      <c r="AA68" s="0" t="n">
        <f aca="false">V68*0.2</f>
        <v>0</v>
      </c>
      <c r="AB68" s="0" t="n">
        <f aca="false">SUM(X68:AA68)</f>
        <v>37.2193978835176</v>
      </c>
      <c r="AC68" s="0" t="n">
        <f aca="false">SUM($F$3:F68)</f>
        <v>44</v>
      </c>
      <c r="AD68" s="0" t="n">
        <f aca="false">SUM($AB$3:AB68)</f>
        <v>2337.67617137871</v>
      </c>
      <c r="AE68" s="0" t="n">
        <v>25</v>
      </c>
      <c r="AF68" s="0" t="n">
        <v>5.5</v>
      </c>
      <c r="AG68" s="0" t="n">
        <v>0.09</v>
      </c>
    </row>
    <row r="69" customFormat="false" ht="14.4" hidden="false" customHeight="false" outlineLevel="0" collapsed="false">
      <c r="A69" s="2" t="s">
        <v>36</v>
      </c>
      <c r="B69" s="0" t="n">
        <f aca="false">MID($A69,3,1)*1</f>
        <v>0</v>
      </c>
      <c r="C69" s="0" t="n">
        <f aca="false">MID($A69,5,1)*1</f>
        <v>0</v>
      </c>
      <c r="D69" s="0" t="n">
        <f aca="false">MID($A69,7,1)*1</f>
        <v>1</v>
      </c>
      <c r="E69" s="0" t="n">
        <f aca="false">MID($A69,9,1)*1</f>
        <v>1</v>
      </c>
      <c r="F69" s="0" t="n">
        <f aca="false">MID($A69,11,1)*1</f>
        <v>1</v>
      </c>
      <c r="H69" s="3" t="n">
        <f aca="false">B69*B$105*1000</f>
        <v>0</v>
      </c>
      <c r="I69" s="3" t="n">
        <f aca="false">C69*C$105*1000</f>
        <v>0</v>
      </c>
      <c r="J69" s="3" t="n">
        <f aca="false">D69*D$105*1000</f>
        <v>115.5</v>
      </c>
      <c r="K69" s="3" t="n">
        <f aca="false">E69*E$105*1000</f>
        <v>170.5</v>
      </c>
      <c r="L69" s="3" t="n">
        <f aca="false">F69*F$105*1000</f>
        <v>132</v>
      </c>
      <c r="N69" s="0" t="n">
        <f aca="false">SUM(H69:L69)</f>
        <v>418</v>
      </c>
      <c r="P69" s="0" t="n">
        <f aca="false">$AH$2*$AH$3*AE69/1000*1000*1000</f>
        <v>7</v>
      </c>
      <c r="Q69" s="0" t="n">
        <f aca="false">$AI$2*$AI$3*$AI$4*$AI$5*0.5*3.14*25^2*AF69^3/1000</f>
        <v>96.0602116482422</v>
      </c>
      <c r="S69" s="0" t="n">
        <f aca="false">IF(Q69&gt;=N69,0,MIN(P69,N69-Q69))</f>
        <v>7</v>
      </c>
      <c r="T69" s="0" t="n">
        <f aca="false">IF(Q69&gt;=N69,N69,Q69)</f>
        <v>96.0602116482422</v>
      </c>
      <c r="U69" s="0" t="n">
        <f aca="false">N69-S69-T69</f>
        <v>314.939788351758</v>
      </c>
      <c r="V69" s="0" t="n">
        <f aca="false">IF(S69+T69&gt;N69,S69+T69-N69,0)</f>
        <v>0</v>
      </c>
      <c r="X69" s="0" t="n">
        <f aca="false">S69*$X$1</f>
        <v>1.19</v>
      </c>
      <c r="Y69" s="0" t="n">
        <f aca="false">T69*$Y$1</f>
        <v>7.68481693185938</v>
      </c>
      <c r="Z69" s="0" t="n">
        <f aca="false">U69*AG69</f>
        <v>28.3445809516582</v>
      </c>
      <c r="AA69" s="0" t="n">
        <f aca="false">V69*0.2</f>
        <v>0</v>
      </c>
      <c r="AB69" s="0" t="n">
        <f aca="false">SUM(X69:AA69)</f>
        <v>37.2193978835176</v>
      </c>
      <c r="AC69" s="0" t="n">
        <f aca="false">SUM($F$3:F69)</f>
        <v>45</v>
      </c>
      <c r="AD69" s="0" t="n">
        <f aca="false">SUM($AB$3:AB69)</f>
        <v>2374.89556926223</v>
      </c>
      <c r="AE69" s="0" t="n">
        <v>25</v>
      </c>
      <c r="AF69" s="0" t="n">
        <v>5.5</v>
      </c>
      <c r="AG69" s="0" t="n">
        <v>0.09</v>
      </c>
    </row>
    <row r="70" customFormat="false" ht="14.4" hidden="false" customHeight="false" outlineLevel="0" collapsed="false">
      <c r="A70" s="2" t="s">
        <v>36</v>
      </c>
      <c r="B70" s="0" t="n">
        <f aca="false">MID($A70,3,1)*1</f>
        <v>0</v>
      </c>
      <c r="C70" s="0" t="n">
        <f aca="false">MID($A70,5,1)*1</f>
        <v>0</v>
      </c>
      <c r="D70" s="0" t="n">
        <f aca="false">MID($A70,7,1)*1</f>
        <v>1</v>
      </c>
      <c r="E70" s="0" t="n">
        <f aca="false">MID($A70,9,1)*1</f>
        <v>1</v>
      </c>
      <c r="F70" s="0" t="n">
        <f aca="false">MID($A70,11,1)*1</f>
        <v>1</v>
      </c>
      <c r="H70" s="3" t="n">
        <f aca="false">B70*B$105*1000</f>
        <v>0</v>
      </c>
      <c r="I70" s="3" t="n">
        <f aca="false">C70*C$105*1000</f>
        <v>0</v>
      </c>
      <c r="J70" s="3" t="n">
        <f aca="false">D70*D$105*1000</f>
        <v>115.5</v>
      </c>
      <c r="K70" s="3" t="n">
        <f aca="false">E70*E$105*1000</f>
        <v>170.5</v>
      </c>
      <c r="L70" s="3" t="n">
        <f aca="false">F70*F$105*1000</f>
        <v>132</v>
      </c>
      <c r="N70" s="0" t="n">
        <f aca="false">SUM(H70:L70)</f>
        <v>418</v>
      </c>
      <c r="P70" s="0" t="n">
        <f aca="false">$AH$2*$AH$3*AE70/1000*1000*1000</f>
        <v>7</v>
      </c>
      <c r="Q70" s="0" t="n">
        <f aca="false">$AI$2*$AI$3*$AI$4*$AI$5*0.5*3.14*25^2*AF70^3/1000</f>
        <v>96.0602116482422</v>
      </c>
      <c r="S70" s="0" t="n">
        <f aca="false">IF(Q70&gt;=N70,0,MIN(P70,N70-Q70))</f>
        <v>7</v>
      </c>
      <c r="T70" s="0" t="n">
        <f aca="false">IF(Q70&gt;=N70,N70,Q70)</f>
        <v>96.0602116482422</v>
      </c>
      <c r="U70" s="0" t="n">
        <f aca="false">N70-S70-T70</f>
        <v>314.939788351758</v>
      </c>
      <c r="V70" s="0" t="n">
        <f aca="false">IF(S70+T70&gt;N70,S70+T70-N70,0)</f>
        <v>0</v>
      </c>
      <c r="X70" s="0" t="n">
        <f aca="false">S70*$X$1</f>
        <v>1.19</v>
      </c>
      <c r="Y70" s="0" t="n">
        <f aca="false">T70*$Y$1</f>
        <v>7.68481693185938</v>
      </c>
      <c r="Z70" s="0" t="n">
        <f aca="false">U70*AG70</f>
        <v>28.3445809516582</v>
      </c>
      <c r="AA70" s="0" t="n">
        <f aca="false">V70*0.2</f>
        <v>0</v>
      </c>
      <c r="AB70" s="0" t="n">
        <f aca="false">SUM(X70:AA70)</f>
        <v>37.2193978835176</v>
      </c>
      <c r="AC70" s="0" t="n">
        <f aca="false">SUM($F$3:F70)</f>
        <v>46</v>
      </c>
      <c r="AD70" s="0" t="n">
        <f aca="false">SUM($AB$3:AB70)</f>
        <v>2412.11496714575</v>
      </c>
      <c r="AE70" s="0" t="n">
        <v>25</v>
      </c>
      <c r="AF70" s="0" t="n">
        <v>5.5</v>
      </c>
      <c r="AG70" s="0" t="n">
        <v>0.09</v>
      </c>
    </row>
    <row r="71" customFormat="false" ht="14.4" hidden="false" customHeight="false" outlineLevel="0" collapsed="false">
      <c r="A71" s="2" t="s">
        <v>26</v>
      </c>
      <c r="B71" s="0" t="n">
        <f aca="false">MID($A71,3,1)*1</f>
        <v>1</v>
      </c>
      <c r="C71" s="0" t="n">
        <f aca="false">MID($A71,5,1)*1</f>
        <v>1</v>
      </c>
      <c r="D71" s="0" t="n">
        <f aca="false">MID($A71,7,1)*1</f>
        <v>1</v>
      </c>
      <c r="E71" s="0" t="n">
        <f aca="false">MID($A71,9,1)*1</f>
        <v>1</v>
      </c>
      <c r="F71" s="0" t="n">
        <f aca="false">MID($A71,11,1)*1</f>
        <v>1</v>
      </c>
      <c r="H71" s="3" t="n">
        <f aca="false">B71*B$105*1000</f>
        <v>115.5</v>
      </c>
      <c r="I71" s="3" t="n">
        <f aca="false">C71*C$105*1000</f>
        <v>115.5</v>
      </c>
      <c r="J71" s="3" t="n">
        <f aca="false">D71*D$105*1000</f>
        <v>115.5</v>
      </c>
      <c r="K71" s="3" t="n">
        <f aca="false">E71*E$105*1000</f>
        <v>170.5</v>
      </c>
      <c r="L71" s="3" t="n">
        <f aca="false">F71*F$105*1000</f>
        <v>132</v>
      </c>
      <c r="N71" s="0" t="n">
        <f aca="false">SUM(H71:L71)</f>
        <v>649</v>
      </c>
      <c r="P71" s="0" t="n">
        <f aca="false">$AH$2*$AH$3*AE71/1000*1000*1000</f>
        <v>7</v>
      </c>
      <c r="Q71" s="0" t="n">
        <f aca="false">$AI$2*$AI$3*$AI$4*$AI$5*0.5*3.14*25^2*AF71^3/1000</f>
        <v>52.6129934572266</v>
      </c>
      <c r="S71" s="0" t="n">
        <f aca="false">IF(Q71&gt;=N71,0,MIN(P71,N71-Q71))</f>
        <v>7</v>
      </c>
      <c r="T71" s="0" t="n">
        <f aca="false">IF(Q71&gt;=N71,N71,Q71)</f>
        <v>52.6129934572266</v>
      </c>
      <c r="U71" s="0" t="n">
        <f aca="false">N71-S71-T71</f>
        <v>589.387006542773</v>
      </c>
      <c r="V71" s="0" t="n">
        <f aca="false">IF(S71+T71&gt;N71,S71+T71-N71,0)</f>
        <v>0</v>
      </c>
      <c r="X71" s="0" t="n">
        <f aca="false">S71*$X$1</f>
        <v>1.19</v>
      </c>
      <c r="Y71" s="0" t="n">
        <f aca="false">T71*$Y$1</f>
        <v>4.20903947657813</v>
      </c>
      <c r="Z71" s="0" t="n">
        <f aca="false">U71*AG71</f>
        <v>53.0448305888496</v>
      </c>
      <c r="AA71" s="0" t="n">
        <f aca="false">V71*0.2</f>
        <v>0</v>
      </c>
      <c r="AB71" s="0" t="n">
        <f aca="false">SUM(X71:AA71)</f>
        <v>58.4438700654277</v>
      </c>
      <c r="AC71" s="0" t="n">
        <f aca="false">SUM($F$3:F71)</f>
        <v>47</v>
      </c>
      <c r="AD71" s="0" t="n">
        <f aca="false">SUM($AB$3:AB71)</f>
        <v>2470.55883721118</v>
      </c>
      <c r="AE71" s="0" t="n">
        <v>25</v>
      </c>
      <c r="AF71" s="0" t="n">
        <v>4.5</v>
      </c>
      <c r="AG71" s="0" t="n">
        <v>0.09</v>
      </c>
    </row>
    <row r="72" customFormat="false" ht="14.4" hidden="false" customHeight="false" outlineLevel="0" collapsed="false">
      <c r="A72" s="2" t="s">
        <v>26</v>
      </c>
      <c r="B72" s="0" t="n">
        <f aca="false">MID($A72,3,1)*1</f>
        <v>1</v>
      </c>
      <c r="C72" s="0" t="n">
        <f aca="false">MID($A72,5,1)*1</f>
        <v>1</v>
      </c>
      <c r="D72" s="0" t="n">
        <f aca="false">MID($A72,7,1)*1</f>
        <v>1</v>
      </c>
      <c r="E72" s="0" t="n">
        <f aca="false">MID($A72,9,1)*1</f>
        <v>1</v>
      </c>
      <c r="F72" s="0" t="n">
        <f aca="false">MID($A72,11,1)*1</f>
        <v>1</v>
      </c>
      <c r="H72" s="3" t="n">
        <f aca="false">B72*B$105*1000</f>
        <v>115.5</v>
      </c>
      <c r="I72" s="3" t="n">
        <f aca="false">C72*C$105*1000</f>
        <v>115.5</v>
      </c>
      <c r="J72" s="3" t="n">
        <f aca="false">D72*D$105*1000</f>
        <v>115.5</v>
      </c>
      <c r="K72" s="3" t="n">
        <f aca="false">E72*E$105*1000</f>
        <v>170.5</v>
      </c>
      <c r="L72" s="3" t="n">
        <f aca="false">F72*F$105*1000</f>
        <v>132</v>
      </c>
      <c r="N72" s="0" t="n">
        <f aca="false">SUM(H72:L72)</f>
        <v>649</v>
      </c>
      <c r="P72" s="0" t="n">
        <f aca="false">$AH$2*$AH$3*AE72/1000*1000*1000</f>
        <v>7</v>
      </c>
      <c r="Q72" s="0" t="n">
        <f aca="false">$AI$2*$AI$3*$AI$4*$AI$5*0.5*3.14*25^2*AF72^3/1000</f>
        <v>24.7548103646484</v>
      </c>
      <c r="S72" s="0" t="n">
        <f aca="false">IF(Q72&gt;=N72,0,MIN(P72,N72-Q72))</f>
        <v>7</v>
      </c>
      <c r="T72" s="0" t="n">
        <f aca="false">IF(Q72&gt;=N72,N72,Q72)</f>
        <v>24.7548103646484</v>
      </c>
      <c r="U72" s="0" t="n">
        <f aca="false">N72-S72-T72</f>
        <v>617.245189635352</v>
      </c>
      <c r="V72" s="0" t="n">
        <f aca="false">IF(S72+T72&gt;N72,S72+T72-N72,0)</f>
        <v>0</v>
      </c>
      <c r="X72" s="0" t="n">
        <f aca="false">S72*$X$1</f>
        <v>1.19</v>
      </c>
      <c r="Y72" s="0" t="n">
        <f aca="false">T72*$Y$1</f>
        <v>1.98038482917188</v>
      </c>
      <c r="Z72" s="0" t="n">
        <f aca="false">U72*AG72</f>
        <v>55.5520670671817</v>
      </c>
      <c r="AA72" s="0" t="n">
        <f aca="false">V72*0.2</f>
        <v>0</v>
      </c>
      <c r="AB72" s="0" t="n">
        <f aca="false">SUM(X72:AA72)</f>
        <v>58.7224518963535</v>
      </c>
      <c r="AC72" s="0" t="n">
        <f aca="false">SUM($F$3:F72)</f>
        <v>48</v>
      </c>
      <c r="AD72" s="0" t="n">
        <f aca="false">SUM($AB$3:AB72)</f>
        <v>2529.28128910753</v>
      </c>
      <c r="AE72" s="0" t="n">
        <v>25</v>
      </c>
      <c r="AF72" s="0" t="n">
        <v>3.5</v>
      </c>
      <c r="AG72" s="0" t="n">
        <v>0.09</v>
      </c>
    </row>
    <row r="73" customFormat="false" ht="14.4" hidden="false" customHeight="false" outlineLevel="0" collapsed="false">
      <c r="A73" s="2" t="s">
        <v>36</v>
      </c>
      <c r="B73" s="0" t="n">
        <f aca="false">MID($A73,3,1)*1</f>
        <v>0</v>
      </c>
      <c r="C73" s="0" t="n">
        <f aca="false">MID($A73,5,1)*1</f>
        <v>0</v>
      </c>
      <c r="D73" s="0" t="n">
        <f aca="false">MID($A73,7,1)*1</f>
        <v>1</v>
      </c>
      <c r="E73" s="0" t="n">
        <f aca="false">MID($A73,9,1)*1</f>
        <v>1</v>
      </c>
      <c r="F73" s="0" t="n">
        <f aca="false">MID($A73,11,1)*1</f>
        <v>1</v>
      </c>
      <c r="H73" s="3" t="n">
        <f aca="false">B73*B$105*1000</f>
        <v>0</v>
      </c>
      <c r="I73" s="3" t="n">
        <f aca="false">C73*C$105*1000</f>
        <v>0</v>
      </c>
      <c r="J73" s="3" t="n">
        <f aca="false">D73*D$105*1000</f>
        <v>115.5</v>
      </c>
      <c r="K73" s="3" t="n">
        <f aca="false">E73*E$105*1000</f>
        <v>170.5</v>
      </c>
      <c r="L73" s="3" t="n">
        <f aca="false">F73*F$105*1000</f>
        <v>132</v>
      </c>
      <c r="N73" s="0" t="n">
        <f aca="false">SUM(H73:L73)</f>
        <v>418</v>
      </c>
      <c r="P73" s="0" t="n">
        <f aca="false">$AH$2*$AH$3*AE73/1000*1000*1000</f>
        <v>7</v>
      </c>
      <c r="Q73" s="0" t="n">
        <f aca="false">$AI$2*$AI$3*$AI$4*$AI$5*0.5*3.14*25^2*AF73^3/1000</f>
        <v>9.02143234863282</v>
      </c>
      <c r="S73" s="0" t="n">
        <f aca="false">IF(Q73&gt;=N73,0,MIN(P73,N73-Q73))</f>
        <v>7</v>
      </c>
      <c r="T73" s="0" t="n">
        <f aca="false">IF(Q73&gt;=N73,N73,Q73)</f>
        <v>9.02143234863282</v>
      </c>
      <c r="U73" s="0" t="n">
        <f aca="false">N73-S73-T73</f>
        <v>401.978567651367</v>
      </c>
      <c r="V73" s="0" t="n">
        <f aca="false">IF(S73+T73&gt;N73,S73+T73-N73,0)</f>
        <v>0</v>
      </c>
      <c r="X73" s="0" t="n">
        <f aca="false">S73*$X$1</f>
        <v>1.19</v>
      </c>
      <c r="Y73" s="0" t="n">
        <f aca="false">T73*$Y$1</f>
        <v>0.721714587890625</v>
      </c>
      <c r="Z73" s="0" t="n">
        <f aca="false">U73*AG73</f>
        <v>24.118714059082</v>
      </c>
      <c r="AA73" s="0" t="n">
        <f aca="false">V73*0.2</f>
        <v>0</v>
      </c>
      <c r="AB73" s="0" t="n">
        <f aca="false">SUM(X73:AA73)</f>
        <v>26.0304286469727</v>
      </c>
      <c r="AC73" s="0" t="n">
        <f aca="false">SUM($F$3:F73)</f>
        <v>49</v>
      </c>
      <c r="AD73" s="0" t="n">
        <f aca="false">SUM($AB$3:AB73)</f>
        <v>2555.3117177545</v>
      </c>
      <c r="AE73" s="0" t="n">
        <v>25</v>
      </c>
      <c r="AF73" s="0" t="n">
        <v>2.5</v>
      </c>
      <c r="AG73" s="0" t="n">
        <v>0.06</v>
      </c>
    </row>
    <row r="74" customFormat="false" ht="14.4" hidden="false" customHeight="false" outlineLevel="0" collapsed="false">
      <c r="A74" s="2" t="s">
        <v>35</v>
      </c>
      <c r="B74" s="0" t="n">
        <f aca="false">MID($A74,3,1)*1</f>
        <v>0</v>
      </c>
      <c r="C74" s="0" t="n">
        <f aca="false">MID($A74,5,1)*1</f>
        <v>0</v>
      </c>
      <c r="D74" s="0" t="n">
        <f aca="false">MID($A74,7,1)*1</f>
        <v>0</v>
      </c>
      <c r="E74" s="0" t="n">
        <f aca="false">MID($A74,9,1)*1</f>
        <v>1</v>
      </c>
      <c r="F74" s="0" t="n">
        <f aca="false">MID($A74,11,1)*1</f>
        <v>0</v>
      </c>
      <c r="H74" s="3" t="n">
        <f aca="false">B74*B$105*1000</f>
        <v>0</v>
      </c>
      <c r="I74" s="3" t="n">
        <f aca="false">C74*C$105*1000</f>
        <v>0</v>
      </c>
      <c r="J74" s="3" t="n">
        <f aca="false">D74*D$105*1000</f>
        <v>0</v>
      </c>
      <c r="K74" s="3" t="n">
        <f aca="false">E74*E$105*1000</f>
        <v>170.5</v>
      </c>
      <c r="L74" s="3" t="n">
        <f aca="false">F74*F$105*1000</f>
        <v>0</v>
      </c>
      <c r="N74" s="0" t="n">
        <f aca="false">SUM(H74:L74)</f>
        <v>170.5</v>
      </c>
      <c r="P74" s="0" t="n">
        <f aca="false">$AH$2*$AH$3*AE74/1000*1000*1000</f>
        <v>7</v>
      </c>
      <c r="Q74" s="0" t="n">
        <f aca="false">$AI$2*$AI$3*$AI$4*$AI$5*0.5*3.14*25^2*AF74^3/1000</f>
        <v>9.02143234863282</v>
      </c>
      <c r="S74" s="0" t="n">
        <f aca="false">IF(Q74&gt;=N74,0,MIN(P74,N74-Q74))</f>
        <v>7</v>
      </c>
      <c r="T74" s="0" t="n">
        <f aca="false">IF(Q74&gt;=N74,N74,Q74)</f>
        <v>9.02143234863282</v>
      </c>
      <c r="U74" s="0" t="n">
        <f aca="false">N74-S74-T74</f>
        <v>154.478567651367</v>
      </c>
      <c r="V74" s="0" t="n">
        <f aca="false">IF(S74+T74&gt;N74,S74+T74-N74,0)</f>
        <v>0</v>
      </c>
      <c r="X74" s="0" t="n">
        <f aca="false">S74*$X$1</f>
        <v>1.19</v>
      </c>
      <c r="Y74" s="0" t="n">
        <f aca="false">T74*$Y$1</f>
        <v>0.721714587890625</v>
      </c>
      <c r="Z74" s="0" t="n">
        <f aca="false">U74*AG74</f>
        <v>9.26871405908203</v>
      </c>
      <c r="AA74" s="0" t="n">
        <f aca="false">V74*0.2</f>
        <v>0</v>
      </c>
      <c r="AB74" s="0" t="n">
        <f aca="false">SUM(X74:AA74)</f>
        <v>11.1804286469727</v>
      </c>
      <c r="AC74" s="0" t="n">
        <f aca="false">SUM($F$3:F74)</f>
        <v>49</v>
      </c>
      <c r="AD74" s="0" t="n">
        <f aca="false">SUM($AB$3:AB74)</f>
        <v>2566.49214640148</v>
      </c>
      <c r="AE74" s="0" t="n">
        <v>25</v>
      </c>
      <c r="AF74" s="0" t="n">
        <v>2.5</v>
      </c>
      <c r="AG74" s="0" t="n">
        <v>0.06</v>
      </c>
    </row>
    <row r="75" customFormat="false" ht="14.4" hidden="false" customHeight="false" outlineLevel="0" collapsed="false">
      <c r="A75" s="2" t="s">
        <v>38</v>
      </c>
      <c r="B75" s="0" t="n">
        <f aca="false">MID($A75,3,1)*1</f>
        <v>0</v>
      </c>
      <c r="C75" s="0" t="n">
        <f aca="false">MID($A75,5,1)*1</f>
        <v>0</v>
      </c>
      <c r="D75" s="0" t="n">
        <f aca="false">MID($A75,7,1)*1</f>
        <v>0</v>
      </c>
      <c r="E75" s="0" t="n">
        <f aca="false">MID($A75,9,1)*1</f>
        <v>1</v>
      </c>
      <c r="F75" s="0" t="n">
        <f aca="false">MID($A75,11,1)*1</f>
        <v>1</v>
      </c>
      <c r="H75" s="3" t="n">
        <f aca="false">B75*B$105*1000</f>
        <v>0</v>
      </c>
      <c r="I75" s="3" t="n">
        <f aca="false">C75*C$105*1000</f>
        <v>0</v>
      </c>
      <c r="J75" s="3" t="n">
        <f aca="false">D75*D$105*1000</f>
        <v>0</v>
      </c>
      <c r="K75" s="3" t="n">
        <f aca="false">E75*E$105*1000</f>
        <v>170.5</v>
      </c>
      <c r="L75" s="3" t="n">
        <f aca="false">F75*F$105*1000</f>
        <v>132</v>
      </c>
      <c r="N75" s="0" t="n">
        <f aca="false">SUM(H75:L75)</f>
        <v>302.5</v>
      </c>
      <c r="P75" s="0" t="n">
        <f aca="false">$AH$2*$AH$3*AE75/1000*1000*1000</f>
        <v>7</v>
      </c>
      <c r="Q75" s="0" t="n">
        <f aca="false">$AI$2*$AI$3*$AI$4*$AI$5*0.5*3.14*25^2*AF75^3/1000</f>
        <v>1.94862938730469</v>
      </c>
      <c r="S75" s="0" t="n">
        <f aca="false">IF(Q75&gt;=N75,0,MIN(P75,N75-Q75))</f>
        <v>7</v>
      </c>
      <c r="T75" s="0" t="n">
        <f aca="false">IF(Q75&gt;=N75,N75,Q75)</f>
        <v>1.94862938730469</v>
      </c>
      <c r="U75" s="0" t="n">
        <f aca="false">N75-S75-T75</f>
        <v>293.551370612695</v>
      </c>
      <c r="V75" s="0" t="n">
        <f aca="false">IF(S75+T75&gt;N75,S75+T75-N75,0)</f>
        <v>0</v>
      </c>
      <c r="X75" s="0" t="n">
        <f aca="false">S75*$X$1</f>
        <v>1.19</v>
      </c>
      <c r="Y75" s="0" t="n">
        <f aca="false">T75*$Y$1</f>
        <v>0.155890350984375</v>
      </c>
      <c r="Z75" s="0" t="n">
        <f aca="false">U75*AG75</f>
        <v>17.6130822367617</v>
      </c>
      <c r="AA75" s="0" t="n">
        <f aca="false">V75*0.2</f>
        <v>0</v>
      </c>
      <c r="AB75" s="0" t="n">
        <f aca="false">SUM(X75:AA75)</f>
        <v>18.9589725877461</v>
      </c>
      <c r="AC75" s="0" t="n">
        <f aca="false">SUM($F$3:F75)</f>
        <v>50</v>
      </c>
      <c r="AD75" s="0" t="n">
        <f aca="false">SUM($AB$3:AB75)</f>
        <v>2585.45111898922</v>
      </c>
      <c r="AE75" s="0" t="n">
        <v>25</v>
      </c>
      <c r="AF75" s="0" t="n">
        <v>1.5</v>
      </c>
      <c r="AG75" s="0" t="n">
        <v>0.06</v>
      </c>
    </row>
    <row r="76" customFormat="false" ht="14.4" hidden="false" customHeight="false" outlineLevel="0" collapsed="false">
      <c r="A76" s="2" t="s">
        <v>42</v>
      </c>
      <c r="B76" s="0" t="n">
        <f aca="false">MID($A76,3,1)*1</f>
        <v>0</v>
      </c>
      <c r="C76" s="0" t="n">
        <f aca="false">MID($A76,5,1)*1</f>
        <v>0</v>
      </c>
      <c r="D76" s="0" t="n">
        <f aca="false">MID($A76,7,1)*1</f>
        <v>0</v>
      </c>
      <c r="E76" s="0" t="n">
        <f aca="false">MID($A76,9,1)*1</f>
        <v>0</v>
      </c>
      <c r="F76" s="0" t="n">
        <f aca="false">MID($A76,11,1)*1</f>
        <v>0</v>
      </c>
      <c r="H76" s="3" t="n">
        <f aca="false">B76*B$105*1000</f>
        <v>0</v>
      </c>
      <c r="I76" s="3" t="n">
        <f aca="false">C76*C$105*1000</f>
        <v>0</v>
      </c>
      <c r="J76" s="3" t="n">
        <f aca="false">D76*D$105*1000</f>
        <v>0</v>
      </c>
      <c r="K76" s="3" t="n">
        <f aca="false">E76*E$105*1000</f>
        <v>0</v>
      </c>
      <c r="L76" s="3" t="n">
        <f aca="false">F76*F$105*1000</f>
        <v>0</v>
      </c>
      <c r="N76" s="0" t="n">
        <f aca="false">SUM(H76:L76)</f>
        <v>0</v>
      </c>
      <c r="P76" s="0" t="n">
        <f aca="false">$AH$2*$AH$3*AE76/1000*1000*1000</f>
        <v>0</v>
      </c>
      <c r="Q76" s="0" t="n">
        <f aca="false">$AI$2*$AI$3*$AI$4*$AI$5*0.5*3.14*25^2*AF76^3/1000</f>
        <v>0.0721714587890625</v>
      </c>
      <c r="S76" s="0" t="n">
        <f aca="false">IF(Q76&gt;=N76,0,MIN(P76,N76-Q76))</f>
        <v>0</v>
      </c>
      <c r="T76" s="0" t="n">
        <f aca="false">IF(Q76&gt;=N76,N76,Q76)</f>
        <v>0</v>
      </c>
      <c r="U76" s="0" t="n">
        <f aca="false">N76-S76-T76</f>
        <v>0</v>
      </c>
      <c r="V76" s="0" t="n">
        <f aca="false">IF(S76+T76&gt;N76,S76+T76-N76,0)</f>
        <v>0</v>
      </c>
      <c r="X76" s="0" t="n">
        <f aca="false">S76*$X$1</f>
        <v>0</v>
      </c>
      <c r="Y76" s="0" t="n">
        <f aca="false">T76*$Y$1</f>
        <v>0</v>
      </c>
      <c r="Z76" s="0" t="n">
        <f aca="false">U76*AG76</f>
        <v>0</v>
      </c>
      <c r="AA76" s="0" t="n">
        <f aca="false">V76*0.2</f>
        <v>0</v>
      </c>
      <c r="AB76" s="0" t="n">
        <f aca="false">SUM(X76:AA76)</f>
        <v>0</v>
      </c>
      <c r="AC76" s="0" t="n">
        <f aca="false">SUM($F$3:F76)</f>
        <v>50</v>
      </c>
      <c r="AD76" s="0" t="n">
        <f aca="false">SUM($AB$3:AB76)</f>
        <v>2585.45111898922</v>
      </c>
      <c r="AE76" s="0" t="n">
        <v>0</v>
      </c>
      <c r="AF76" s="0" t="n">
        <v>0.5</v>
      </c>
      <c r="AG76" s="0" t="n">
        <v>0.06</v>
      </c>
    </row>
    <row r="77" customFormat="false" ht="14.4" hidden="false" customHeight="false" outlineLevel="0" collapsed="false">
      <c r="A77" s="2" t="s">
        <v>39</v>
      </c>
      <c r="B77" s="0" t="n">
        <f aca="false">MID($A77,3,1)*1</f>
        <v>0</v>
      </c>
      <c r="C77" s="0" t="n">
        <f aca="false">MID($A77,5,1)*1</f>
        <v>0</v>
      </c>
      <c r="D77" s="0" t="n">
        <f aca="false">MID($A77,7,1)*1</f>
        <v>0</v>
      </c>
      <c r="E77" s="0" t="n">
        <f aca="false">MID($A77,9,1)*1</f>
        <v>0</v>
      </c>
      <c r="F77" s="0" t="n">
        <f aca="false">MID($A77,11,1)*1</f>
        <v>1</v>
      </c>
      <c r="H77" s="3" t="n">
        <f aca="false">B77*B$105*1000</f>
        <v>0</v>
      </c>
      <c r="I77" s="3" t="n">
        <f aca="false">C77*C$105*1000</f>
        <v>0</v>
      </c>
      <c r="J77" s="3" t="n">
        <f aca="false">D77*D$105*1000</f>
        <v>0</v>
      </c>
      <c r="K77" s="3" t="n">
        <f aca="false">E77*E$105*1000</f>
        <v>0</v>
      </c>
      <c r="L77" s="3" t="n">
        <f aca="false">F77*F$105*1000</f>
        <v>132</v>
      </c>
      <c r="N77" s="0" t="n">
        <f aca="false">SUM(H77:L77)</f>
        <v>132</v>
      </c>
      <c r="P77" s="0" t="n">
        <f aca="false">$AH$2*$AH$3*AE77/1000*1000*1000</f>
        <v>7</v>
      </c>
      <c r="Q77" s="0" t="n">
        <f aca="false">$AI$2*$AI$3*$AI$4*$AI$5*0.5*3.14*25^2*AF77^3/1000</f>
        <v>1.94862938730469</v>
      </c>
      <c r="S77" s="0" t="n">
        <f aca="false">IF(Q77&gt;=N77,0,MIN(P77,N77-Q77))</f>
        <v>7</v>
      </c>
      <c r="T77" s="0" t="n">
        <f aca="false">IF(Q77&gt;=N77,N77,Q77)</f>
        <v>1.94862938730469</v>
      </c>
      <c r="U77" s="0" t="n">
        <f aca="false">N77-S77-T77</f>
        <v>123.051370612695</v>
      </c>
      <c r="V77" s="0" t="n">
        <f aca="false">IF(S77+T77&gt;N77,S77+T77-N77,0)</f>
        <v>0</v>
      </c>
      <c r="X77" s="0" t="n">
        <f aca="false">S77*$X$1</f>
        <v>1.19</v>
      </c>
      <c r="Y77" s="0" t="n">
        <f aca="false">T77*$Y$1</f>
        <v>0.155890350984375</v>
      </c>
      <c r="Z77" s="0" t="n">
        <f aca="false">U77*AG77</f>
        <v>7.38308223676172</v>
      </c>
      <c r="AA77" s="0" t="n">
        <f aca="false">V77*0.2</f>
        <v>0</v>
      </c>
      <c r="AB77" s="0" t="n">
        <f aca="false">SUM(X77:AA77)</f>
        <v>8.72897258774609</v>
      </c>
      <c r="AC77" s="0" t="n">
        <f aca="false">SUM($F$3:F77)</f>
        <v>51</v>
      </c>
      <c r="AD77" s="0" t="n">
        <f aca="false">SUM($AB$3:AB77)</f>
        <v>2594.18009157697</v>
      </c>
      <c r="AE77" s="0" t="n">
        <v>25</v>
      </c>
      <c r="AF77" s="0" t="n">
        <v>1.5</v>
      </c>
      <c r="AG77" s="0" t="n">
        <v>0.06</v>
      </c>
    </row>
    <row r="78" customFormat="false" ht="14.4" hidden="false" customHeight="false" outlineLevel="0" collapsed="false">
      <c r="A78" s="2" t="s">
        <v>42</v>
      </c>
      <c r="B78" s="0" t="n">
        <f aca="false">MID($A78,3,1)*1</f>
        <v>0</v>
      </c>
      <c r="C78" s="0" t="n">
        <f aca="false">MID($A78,5,1)*1</f>
        <v>0</v>
      </c>
      <c r="D78" s="0" t="n">
        <f aca="false">MID($A78,7,1)*1</f>
        <v>0</v>
      </c>
      <c r="E78" s="0" t="n">
        <f aca="false">MID($A78,9,1)*1</f>
        <v>0</v>
      </c>
      <c r="F78" s="0" t="n">
        <f aca="false">MID($A78,11,1)*1</f>
        <v>0</v>
      </c>
      <c r="H78" s="3" t="n">
        <f aca="false">B78*B$105*1000</f>
        <v>0</v>
      </c>
      <c r="I78" s="3" t="n">
        <f aca="false">C78*C$105*1000</f>
        <v>0</v>
      </c>
      <c r="J78" s="3" t="n">
        <f aca="false">D78*D$105*1000</f>
        <v>0</v>
      </c>
      <c r="K78" s="3" t="n">
        <f aca="false">E78*E$105*1000</f>
        <v>0</v>
      </c>
      <c r="L78" s="3" t="n">
        <f aca="false">F78*F$105*1000</f>
        <v>0</v>
      </c>
      <c r="N78" s="0" t="n">
        <f aca="false">SUM(H78:L78)</f>
        <v>0</v>
      </c>
      <c r="P78" s="0" t="n">
        <f aca="false">$AH$2*$AH$3*AE78/1000*1000*1000</f>
        <v>7</v>
      </c>
      <c r="Q78" s="0" t="n">
        <f aca="false">$AI$2*$AI$3*$AI$4*$AI$5*0.5*3.14*25^2*AF78^3/1000</f>
        <v>1.94862938730469</v>
      </c>
      <c r="S78" s="0" t="n">
        <f aca="false">IF(Q78&gt;=N78,0,MIN(P78,N78-Q78))</f>
        <v>0</v>
      </c>
      <c r="T78" s="0" t="n">
        <f aca="false">IF(Q78&gt;=N78,N78,Q78)</f>
        <v>0</v>
      </c>
      <c r="U78" s="0" t="n">
        <f aca="false">N78-S78-T78</f>
        <v>0</v>
      </c>
      <c r="V78" s="0" t="n">
        <f aca="false">IF(S78+T78&gt;N78,S78+T78-N78,0)</f>
        <v>0</v>
      </c>
      <c r="X78" s="0" t="n">
        <f aca="false">S78*$X$1</f>
        <v>0</v>
      </c>
      <c r="Y78" s="0" t="n">
        <f aca="false">T78*$Y$1</f>
        <v>0</v>
      </c>
      <c r="Z78" s="0" t="n">
        <f aca="false">U78*AG78</f>
        <v>0</v>
      </c>
      <c r="AA78" s="0" t="n">
        <f aca="false">V78*0.2</f>
        <v>0</v>
      </c>
      <c r="AB78" s="0" t="n">
        <f aca="false">SUM(X78:AA78)</f>
        <v>0</v>
      </c>
      <c r="AC78" s="0" t="n">
        <f aca="false">SUM($F$3:F78)</f>
        <v>51</v>
      </c>
      <c r="AD78" s="0" t="n">
        <f aca="false">SUM($AB$3:AB78)</f>
        <v>2594.18009157697</v>
      </c>
      <c r="AE78" s="0" t="n">
        <v>25</v>
      </c>
      <c r="AF78" s="0" t="n">
        <v>1.5</v>
      </c>
      <c r="AG78" s="0" t="n">
        <v>0.06</v>
      </c>
    </row>
    <row r="79" customFormat="false" ht="14.4" hidden="false" customHeight="false" outlineLevel="0" collapsed="false">
      <c r="A79" s="2" t="s">
        <v>42</v>
      </c>
      <c r="B79" s="0" t="n">
        <f aca="false">MID($A79,3,1)*1</f>
        <v>0</v>
      </c>
      <c r="C79" s="0" t="n">
        <f aca="false">MID($A79,5,1)*1</f>
        <v>0</v>
      </c>
      <c r="D79" s="0" t="n">
        <f aca="false">MID($A79,7,1)*1</f>
        <v>0</v>
      </c>
      <c r="E79" s="0" t="n">
        <f aca="false">MID($A79,9,1)*1</f>
        <v>0</v>
      </c>
      <c r="F79" s="0" t="n">
        <f aca="false">MID($A79,11,1)*1</f>
        <v>0</v>
      </c>
      <c r="H79" s="3" t="n">
        <f aca="false">B79*B$105*1000</f>
        <v>0</v>
      </c>
      <c r="I79" s="3" t="n">
        <f aca="false">C79*C$105*1000</f>
        <v>0</v>
      </c>
      <c r="J79" s="3" t="n">
        <f aca="false">D79*D$105*1000</f>
        <v>0</v>
      </c>
      <c r="K79" s="3" t="n">
        <f aca="false">E79*E$105*1000</f>
        <v>0</v>
      </c>
      <c r="L79" s="3" t="n">
        <f aca="false">F79*F$105*1000</f>
        <v>0</v>
      </c>
      <c r="N79" s="0" t="n">
        <f aca="false">SUM(H79:L79)</f>
        <v>0</v>
      </c>
      <c r="P79" s="0" t="n">
        <f aca="false">$AH$2*$AH$3*AE79/1000*1000*1000</f>
        <v>7</v>
      </c>
      <c r="Q79" s="0" t="n">
        <f aca="false">$AI$2*$AI$3*$AI$4*$AI$5*0.5*3.14*25^2*AF79^3/1000</f>
        <v>9.02143234863282</v>
      </c>
      <c r="S79" s="0" t="n">
        <f aca="false">IF(Q79&gt;=N79,0,MIN(P79,N79-Q79))</f>
        <v>0</v>
      </c>
      <c r="T79" s="0" t="n">
        <f aca="false">IF(Q79&gt;=N79,N79,Q79)</f>
        <v>0</v>
      </c>
      <c r="U79" s="0" t="n">
        <f aca="false">N79-S79-T79</f>
        <v>0</v>
      </c>
      <c r="V79" s="0" t="n">
        <f aca="false">IF(S79+T79&gt;N79,S79+T79-N79,0)</f>
        <v>0</v>
      </c>
      <c r="X79" s="0" t="n">
        <f aca="false">S79*$X$1</f>
        <v>0</v>
      </c>
      <c r="Y79" s="0" t="n">
        <f aca="false">T79*$Y$1</f>
        <v>0</v>
      </c>
      <c r="Z79" s="0" t="n">
        <f aca="false">U79*AG79</f>
        <v>0</v>
      </c>
      <c r="AA79" s="0" t="n">
        <f aca="false">V79*0.2</f>
        <v>0</v>
      </c>
      <c r="AB79" s="0" t="n">
        <f aca="false">SUM(X79:AA79)</f>
        <v>0</v>
      </c>
      <c r="AC79" s="0" t="n">
        <f aca="false">SUM($F$3:F79)</f>
        <v>51</v>
      </c>
      <c r="AD79" s="0" t="n">
        <f aca="false">SUM($AB$3:AB79)</f>
        <v>2594.18009157697</v>
      </c>
      <c r="AE79" s="0" t="n">
        <v>25</v>
      </c>
      <c r="AF79" s="0" t="n">
        <v>2.5</v>
      </c>
      <c r="AG79" s="0" t="n">
        <v>0.06</v>
      </c>
    </row>
    <row r="80" customFormat="false" ht="14.4" hidden="false" customHeight="false" outlineLevel="0" collapsed="false">
      <c r="A80" s="2" t="s">
        <v>42</v>
      </c>
      <c r="B80" s="0" t="n">
        <f aca="false">MID($A80,3,1)*1</f>
        <v>0</v>
      </c>
      <c r="C80" s="0" t="n">
        <f aca="false">MID($A80,5,1)*1</f>
        <v>0</v>
      </c>
      <c r="D80" s="0" t="n">
        <f aca="false">MID($A80,7,1)*1</f>
        <v>0</v>
      </c>
      <c r="E80" s="0" t="n">
        <f aca="false">MID($A80,9,1)*1</f>
        <v>0</v>
      </c>
      <c r="F80" s="0" t="n">
        <f aca="false">MID($A80,11,1)*1</f>
        <v>0</v>
      </c>
      <c r="H80" s="3" t="n">
        <f aca="false">B80*B$105*1000</f>
        <v>0</v>
      </c>
      <c r="I80" s="3" t="n">
        <f aca="false">C80*C$105*1000</f>
        <v>0</v>
      </c>
      <c r="J80" s="3" t="n">
        <f aca="false">D80*D$105*1000</f>
        <v>0</v>
      </c>
      <c r="K80" s="3" t="n">
        <f aca="false">E80*E$105*1000</f>
        <v>0</v>
      </c>
      <c r="L80" s="3" t="n">
        <f aca="false">F80*F$105*1000</f>
        <v>0</v>
      </c>
      <c r="N80" s="0" t="n">
        <f aca="false">SUM(H80:L80)</f>
        <v>0</v>
      </c>
      <c r="P80" s="0" t="n">
        <f aca="false">$AH$2*$AH$3*AE80/1000*1000*1000</f>
        <v>7</v>
      </c>
      <c r="Q80" s="0" t="n">
        <f aca="false">$AI$2*$AI$3*$AI$4*$AI$5*0.5*3.14*25^2*AF80^3/1000</f>
        <v>9.02143234863282</v>
      </c>
      <c r="S80" s="0" t="n">
        <f aca="false">IF(Q80&gt;=N80,0,MIN(P80,N80-Q80))</f>
        <v>0</v>
      </c>
      <c r="T80" s="0" t="n">
        <f aca="false">IF(Q80&gt;=N80,N80,Q80)</f>
        <v>0</v>
      </c>
      <c r="U80" s="0" t="n">
        <f aca="false">N80-S80-T80</f>
        <v>0</v>
      </c>
      <c r="V80" s="0" t="n">
        <f aca="false">IF(S80+T80&gt;N80,S80+T80-N80,0)</f>
        <v>0</v>
      </c>
      <c r="X80" s="0" t="n">
        <f aca="false">S80*$X$1</f>
        <v>0</v>
      </c>
      <c r="Y80" s="0" t="n">
        <f aca="false">T80*$Y$1</f>
        <v>0</v>
      </c>
      <c r="Z80" s="0" t="n">
        <f aca="false">U80*AG80</f>
        <v>0</v>
      </c>
      <c r="AA80" s="0" t="n">
        <f aca="false">V80*0.2</f>
        <v>0</v>
      </c>
      <c r="AB80" s="0" t="n">
        <f aca="false">SUM(X80:AA80)</f>
        <v>0</v>
      </c>
      <c r="AC80" s="0" t="n">
        <f aca="false">SUM($F$3:F80)</f>
        <v>51</v>
      </c>
      <c r="AD80" s="0" t="n">
        <f aca="false">SUM($AB$3:AB80)</f>
        <v>2594.18009157697</v>
      </c>
      <c r="AE80" s="0" t="n">
        <v>25</v>
      </c>
      <c r="AF80" s="0" t="n">
        <v>2.5</v>
      </c>
      <c r="AG80" s="0" t="n">
        <v>0.06</v>
      </c>
    </row>
    <row r="81" customFormat="false" ht="14.4" hidden="false" customHeight="false" outlineLevel="0" collapsed="false">
      <c r="A81" s="2" t="s">
        <v>42</v>
      </c>
      <c r="B81" s="0" t="n">
        <f aca="false">MID($A81,3,1)*1</f>
        <v>0</v>
      </c>
      <c r="C81" s="0" t="n">
        <f aca="false">MID($A81,5,1)*1</f>
        <v>0</v>
      </c>
      <c r="D81" s="0" t="n">
        <f aca="false">MID($A81,7,1)*1</f>
        <v>0</v>
      </c>
      <c r="E81" s="0" t="n">
        <f aca="false">MID($A81,9,1)*1</f>
        <v>0</v>
      </c>
      <c r="F81" s="0" t="n">
        <f aca="false">MID($A81,11,1)*1</f>
        <v>0</v>
      </c>
      <c r="H81" s="3" t="n">
        <f aca="false">B81*B$105*1000</f>
        <v>0</v>
      </c>
      <c r="I81" s="3" t="n">
        <f aca="false">C81*C$105*1000</f>
        <v>0</v>
      </c>
      <c r="J81" s="3" t="n">
        <f aca="false">D81*D$105*1000</f>
        <v>0</v>
      </c>
      <c r="K81" s="3" t="n">
        <f aca="false">E81*E$105*1000</f>
        <v>0</v>
      </c>
      <c r="L81" s="3" t="n">
        <f aca="false">F81*F$105*1000</f>
        <v>0</v>
      </c>
      <c r="N81" s="0" t="n">
        <f aca="false">SUM(H81:L81)</f>
        <v>0</v>
      </c>
      <c r="P81" s="0" t="n">
        <f aca="false">$AH$2*$AH$3*AE81/1000*1000*1000</f>
        <v>7</v>
      </c>
      <c r="Q81" s="0" t="n">
        <f aca="false">$AI$2*$AI$3*$AI$4*$AI$5*0.5*3.14*25^2*AF81^3/1000</f>
        <v>9.02143234863282</v>
      </c>
      <c r="S81" s="0" t="n">
        <f aca="false">IF(Q81&gt;=N81,0,MIN(P81,N81-Q81))</f>
        <v>0</v>
      </c>
      <c r="T81" s="0" t="n">
        <f aca="false">IF(Q81&gt;=N81,N81,Q81)</f>
        <v>0</v>
      </c>
      <c r="U81" s="0" t="n">
        <f aca="false">N81-S81-T81</f>
        <v>0</v>
      </c>
      <c r="V81" s="0" t="n">
        <f aca="false">IF(S81+T81&gt;N81,S81+T81-N81,0)</f>
        <v>0</v>
      </c>
      <c r="X81" s="0" t="n">
        <f aca="false">S81*$X$1</f>
        <v>0</v>
      </c>
      <c r="Y81" s="0" t="n">
        <f aca="false">T81*$Y$1</f>
        <v>0</v>
      </c>
      <c r="Z81" s="0" t="n">
        <f aca="false">U81*AG81</f>
        <v>0</v>
      </c>
      <c r="AA81" s="0" t="n">
        <f aca="false">V81*0.2</f>
        <v>0</v>
      </c>
      <c r="AB81" s="0" t="n">
        <f aca="false">SUM(X81:AA81)</f>
        <v>0</v>
      </c>
      <c r="AC81" s="0" t="n">
        <f aca="false">SUM($F$3:F81)</f>
        <v>51</v>
      </c>
      <c r="AD81" s="0" t="n">
        <f aca="false">SUM($AB$3:AB81)</f>
        <v>2594.18009157697</v>
      </c>
      <c r="AE81" s="0" t="n">
        <v>25</v>
      </c>
      <c r="AF81" s="0" t="n">
        <v>2.5</v>
      </c>
      <c r="AG81" s="0" t="n">
        <v>0.06</v>
      </c>
    </row>
    <row r="82" customFormat="false" ht="14.4" hidden="false" customHeight="false" outlineLevel="0" collapsed="false">
      <c r="A82" s="2" t="s">
        <v>38</v>
      </c>
      <c r="B82" s="0" t="n">
        <f aca="false">MID($A82,3,1)*1</f>
        <v>0</v>
      </c>
      <c r="C82" s="0" t="n">
        <f aca="false">MID($A82,5,1)*1</f>
        <v>0</v>
      </c>
      <c r="D82" s="0" t="n">
        <f aca="false">MID($A82,7,1)*1</f>
        <v>0</v>
      </c>
      <c r="E82" s="0" t="n">
        <f aca="false">MID($A82,9,1)*1</f>
        <v>1</v>
      </c>
      <c r="F82" s="0" t="n">
        <f aca="false">MID($A82,11,1)*1</f>
        <v>1</v>
      </c>
      <c r="H82" s="3" t="n">
        <f aca="false">B82*B$105*1000</f>
        <v>0</v>
      </c>
      <c r="I82" s="3" t="n">
        <f aca="false">C82*C$105*1000</f>
        <v>0</v>
      </c>
      <c r="J82" s="3" t="n">
        <f aca="false">D82*D$105*1000</f>
        <v>0</v>
      </c>
      <c r="K82" s="3" t="n">
        <f aca="false">E82*E$105*1000</f>
        <v>170.5</v>
      </c>
      <c r="L82" s="3" t="n">
        <f aca="false">F82*F$105*1000</f>
        <v>132</v>
      </c>
      <c r="N82" s="0" t="n">
        <f aca="false">SUM(H82:L82)</f>
        <v>302.5</v>
      </c>
      <c r="P82" s="0" t="n">
        <f aca="false">$AH$2*$AH$3*AE82/1000*1000*1000</f>
        <v>7</v>
      </c>
      <c r="Q82" s="0" t="n">
        <f aca="false">$AI$2*$AI$3*$AI$4*$AI$5*0.5*3.14*25^2*AF82^3/1000</f>
        <v>9.02143234863282</v>
      </c>
      <c r="S82" s="0" t="n">
        <f aca="false">IF(Q82&gt;=N82,0,MIN(P82,N82-Q82))</f>
        <v>7</v>
      </c>
      <c r="T82" s="0" t="n">
        <f aca="false">IF(Q82&gt;=N82,N82,Q82)</f>
        <v>9.02143234863282</v>
      </c>
      <c r="U82" s="0" t="n">
        <f aca="false">N82-S82-T82</f>
        <v>286.478567651367</v>
      </c>
      <c r="V82" s="0" t="n">
        <f aca="false">IF(S82+T82&gt;N82,S82+T82-N82,0)</f>
        <v>0</v>
      </c>
      <c r="X82" s="0" t="n">
        <f aca="false">S82*$X$1</f>
        <v>1.19</v>
      </c>
      <c r="Y82" s="0" t="n">
        <f aca="false">T82*$Y$1</f>
        <v>0.721714587890625</v>
      </c>
      <c r="Z82" s="0" t="n">
        <f aca="false">U82*AG82</f>
        <v>17.188714059082</v>
      </c>
      <c r="AA82" s="0" t="n">
        <f aca="false">V82*0.2</f>
        <v>0</v>
      </c>
      <c r="AB82" s="0" t="n">
        <f aca="false">SUM(X82:AA82)</f>
        <v>19.1004286469727</v>
      </c>
      <c r="AC82" s="0" t="n">
        <f aca="false">SUM($F$3:F82)</f>
        <v>52</v>
      </c>
      <c r="AD82" s="0" t="n">
        <f aca="false">SUM($AB$3:AB82)</f>
        <v>2613.28052022394</v>
      </c>
      <c r="AE82" s="0" t="n">
        <v>25</v>
      </c>
      <c r="AF82" s="0" t="n">
        <v>2.5</v>
      </c>
      <c r="AG82" s="0" t="n">
        <v>0.06</v>
      </c>
    </row>
    <row r="83" customFormat="false" ht="14.4" hidden="false" customHeight="false" outlineLevel="0" collapsed="false">
      <c r="A83" s="2" t="s">
        <v>26</v>
      </c>
      <c r="B83" s="0" t="n">
        <f aca="false">MID($A83,3,1)*1</f>
        <v>1</v>
      </c>
      <c r="C83" s="0" t="n">
        <f aca="false">MID($A83,5,1)*1</f>
        <v>1</v>
      </c>
      <c r="D83" s="0" t="n">
        <f aca="false">MID($A83,7,1)*1</f>
        <v>1</v>
      </c>
      <c r="E83" s="0" t="n">
        <f aca="false">MID($A83,9,1)*1</f>
        <v>1</v>
      </c>
      <c r="F83" s="0" t="n">
        <f aca="false">MID($A83,11,1)*1</f>
        <v>1</v>
      </c>
      <c r="H83" s="3" t="n">
        <f aca="false">B83*B$105*1000</f>
        <v>115.5</v>
      </c>
      <c r="I83" s="3" t="n">
        <f aca="false">C83*C$105*1000</f>
        <v>115.5</v>
      </c>
      <c r="J83" s="3" t="n">
        <f aca="false">D83*D$105*1000</f>
        <v>115.5</v>
      </c>
      <c r="K83" s="3" t="n">
        <f aca="false">E83*E$105*1000</f>
        <v>170.5</v>
      </c>
      <c r="L83" s="3" t="n">
        <f aca="false">F83*F$105*1000</f>
        <v>132</v>
      </c>
      <c r="N83" s="0" t="n">
        <f aca="false">SUM(H83:L83)</f>
        <v>649</v>
      </c>
      <c r="P83" s="0" t="n">
        <f aca="false">$AH$2*$AH$3*AE83/1000*1000*1000</f>
        <v>7</v>
      </c>
      <c r="Q83" s="0" t="n">
        <f aca="false">$AI$2*$AI$3*$AI$4*$AI$5*0.5*3.14*25^2*AF83^3/1000</f>
        <v>1.94862938730469</v>
      </c>
      <c r="S83" s="0" t="n">
        <f aca="false">IF(Q83&gt;=N83,0,MIN(P83,N83-Q83))</f>
        <v>7</v>
      </c>
      <c r="T83" s="0" t="n">
        <f aca="false">IF(Q83&gt;=N83,N83,Q83)</f>
        <v>1.94862938730469</v>
      </c>
      <c r="U83" s="0" t="n">
        <f aca="false">N83-S83-T83</f>
        <v>640.051370612695</v>
      </c>
      <c r="V83" s="0" t="n">
        <f aca="false">IF(S83+T83&gt;N83,S83+T83-N83,0)</f>
        <v>0</v>
      </c>
      <c r="X83" s="0" t="n">
        <f aca="false">S83*$X$1</f>
        <v>1.19</v>
      </c>
      <c r="Y83" s="0" t="n">
        <f aca="false">T83*$Y$1</f>
        <v>0.155890350984375</v>
      </c>
      <c r="Z83" s="0" t="n">
        <f aca="false">U83*AG83</f>
        <v>38.4030822367617</v>
      </c>
      <c r="AA83" s="0" t="n">
        <f aca="false">V83*0.2</f>
        <v>0</v>
      </c>
      <c r="AB83" s="0" t="n">
        <f aca="false">SUM(X83:AA83)</f>
        <v>39.7489725877461</v>
      </c>
      <c r="AC83" s="0" t="n">
        <f aca="false">SUM($F$3:F83)</f>
        <v>53</v>
      </c>
      <c r="AD83" s="0" t="n">
        <f aca="false">SUM($AB$3:AB83)</f>
        <v>2653.02949281169</v>
      </c>
      <c r="AE83" s="0" t="n">
        <v>25</v>
      </c>
      <c r="AF83" s="0" t="n">
        <v>1.5</v>
      </c>
      <c r="AG83" s="0" t="n">
        <v>0.06</v>
      </c>
    </row>
    <row r="84" customFormat="false" ht="14.4" hidden="false" customHeight="false" outlineLevel="0" collapsed="false">
      <c r="A84" s="2" t="s">
        <v>26</v>
      </c>
      <c r="B84" s="0" t="n">
        <f aca="false">MID($A84,3,1)*1</f>
        <v>1</v>
      </c>
      <c r="C84" s="0" t="n">
        <f aca="false">MID($A84,5,1)*1</f>
        <v>1</v>
      </c>
      <c r="D84" s="0" t="n">
        <f aca="false">MID($A84,7,1)*1</f>
        <v>1</v>
      </c>
      <c r="E84" s="0" t="n">
        <f aca="false">MID($A84,9,1)*1</f>
        <v>1</v>
      </c>
      <c r="F84" s="0" t="n">
        <f aca="false">MID($A84,11,1)*1</f>
        <v>1</v>
      </c>
      <c r="H84" s="3" t="n">
        <f aca="false">B84*B$105*1000</f>
        <v>115.5</v>
      </c>
      <c r="I84" s="3" t="n">
        <f aca="false">C84*C$105*1000</f>
        <v>115.5</v>
      </c>
      <c r="J84" s="3" t="n">
        <f aca="false">D84*D$105*1000</f>
        <v>115.5</v>
      </c>
      <c r="K84" s="3" t="n">
        <f aca="false">E84*E$105*1000</f>
        <v>170.5</v>
      </c>
      <c r="L84" s="3" t="n">
        <f aca="false">F84*F$105*1000</f>
        <v>132</v>
      </c>
      <c r="N84" s="0" t="n">
        <f aca="false">SUM(H84:L84)</f>
        <v>649</v>
      </c>
      <c r="P84" s="0" t="n">
        <f aca="false">$AH$2*$AH$3*AE84/1000*1000*1000</f>
        <v>35</v>
      </c>
      <c r="Q84" s="0" t="n">
        <f aca="false">$AI$2*$AI$3*$AI$4*$AI$5*0.5*3.14*25^2*AF84^3/1000</f>
        <v>1.94862938730469</v>
      </c>
      <c r="S84" s="0" t="n">
        <f aca="false">IF(Q84&gt;=N84,0,MIN(P84,N84-Q84))</f>
        <v>35</v>
      </c>
      <c r="T84" s="0" t="n">
        <f aca="false">IF(Q84&gt;=N84,N84,Q84)</f>
        <v>1.94862938730469</v>
      </c>
      <c r="U84" s="0" t="n">
        <f aca="false">N84-S84-T84</f>
        <v>612.051370612695</v>
      </c>
      <c r="V84" s="0" t="n">
        <f aca="false">IF(S84+T84&gt;N84,S84+T84-N84,0)</f>
        <v>0</v>
      </c>
      <c r="X84" s="0" t="n">
        <f aca="false">S84*$X$1</f>
        <v>5.95</v>
      </c>
      <c r="Y84" s="0" t="n">
        <f aca="false">T84*$Y$1</f>
        <v>0.155890350984375</v>
      </c>
      <c r="Z84" s="0" t="n">
        <f aca="false">U84*AG84</f>
        <v>36.7230822367617</v>
      </c>
      <c r="AA84" s="0" t="n">
        <f aca="false">V84*0.2</f>
        <v>0</v>
      </c>
      <c r="AB84" s="0" t="n">
        <f aca="false">SUM(X84:AA84)</f>
        <v>42.8289725877461</v>
      </c>
      <c r="AC84" s="0" t="n">
        <f aca="false">SUM($F$3:F84)</f>
        <v>54</v>
      </c>
      <c r="AD84" s="0" t="n">
        <f aca="false">SUM($AB$3:AB84)</f>
        <v>2695.85846539943</v>
      </c>
      <c r="AE84" s="0" t="n">
        <v>125</v>
      </c>
      <c r="AF84" s="0" t="n">
        <v>1.5</v>
      </c>
      <c r="AG84" s="0" t="n">
        <v>0.06</v>
      </c>
    </row>
    <row r="85" customFormat="false" ht="14.4" hidden="false" customHeight="false" outlineLevel="0" collapsed="false">
      <c r="A85" s="2" t="s">
        <v>26</v>
      </c>
      <c r="B85" s="0" t="n">
        <f aca="false">MID($A85,3,1)*1</f>
        <v>1</v>
      </c>
      <c r="C85" s="0" t="n">
        <f aca="false">MID($A85,5,1)*1</f>
        <v>1</v>
      </c>
      <c r="D85" s="0" t="n">
        <f aca="false">MID($A85,7,1)*1</f>
        <v>1</v>
      </c>
      <c r="E85" s="0" t="n">
        <f aca="false">MID($A85,9,1)*1</f>
        <v>1</v>
      </c>
      <c r="F85" s="0" t="n">
        <f aca="false">MID($A85,11,1)*1</f>
        <v>1</v>
      </c>
      <c r="H85" s="3" t="n">
        <f aca="false">B85*B$105*1000</f>
        <v>115.5</v>
      </c>
      <c r="I85" s="3" t="n">
        <f aca="false">C85*C$105*1000</f>
        <v>115.5</v>
      </c>
      <c r="J85" s="3" t="n">
        <f aca="false">D85*D$105*1000</f>
        <v>115.5</v>
      </c>
      <c r="K85" s="3" t="n">
        <f aca="false">E85*E$105*1000</f>
        <v>170.5</v>
      </c>
      <c r="L85" s="3" t="n">
        <f aca="false">F85*F$105*1000</f>
        <v>132</v>
      </c>
      <c r="N85" s="0" t="n">
        <f aca="false">SUM(H85:L85)</f>
        <v>649</v>
      </c>
      <c r="P85" s="0" t="n">
        <f aca="false">$AH$2*$AH$3*AE85/1000*1000*1000</f>
        <v>91</v>
      </c>
      <c r="Q85" s="0" t="n">
        <f aca="false">$AI$2*$AI$3*$AI$4*$AI$5*0.5*3.14*25^2*AF85^3/1000</f>
        <v>9.02143234863282</v>
      </c>
      <c r="S85" s="0" t="n">
        <f aca="false">IF(Q85&gt;=N85,0,MIN(P85,N85-Q85))</f>
        <v>91</v>
      </c>
      <c r="T85" s="0" t="n">
        <f aca="false">IF(Q85&gt;=N85,N85,Q85)</f>
        <v>9.02143234863282</v>
      </c>
      <c r="U85" s="0" t="n">
        <f aca="false">N85-S85-T85</f>
        <v>548.978567651367</v>
      </c>
      <c r="V85" s="0" t="n">
        <f aca="false">IF(S85+T85&gt;N85,S85+T85-N85,0)</f>
        <v>0</v>
      </c>
      <c r="X85" s="0" t="n">
        <f aca="false">S85*$X$1</f>
        <v>15.47</v>
      </c>
      <c r="Y85" s="0" t="n">
        <f aca="false">T85*$Y$1</f>
        <v>0.721714587890625</v>
      </c>
      <c r="Z85" s="0" t="n">
        <f aca="false">U85*AG85</f>
        <v>32.938714059082</v>
      </c>
      <c r="AA85" s="0" t="n">
        <f aca="false">V85*0.2</f>
        <v>0</v>
      </c>
      <c r="AB85" s="0" t="n">
        <f aca="false">SUM(X85:AA85)</f>
        <v>49.1304286469727</v>
      </c>
      <c r="AC85" s="0" t="n">
        <f aca="false">SUM($F$3:F85)</f>
        <v>55</v>
      </c>
      <c r="AD85" s="0" t="n">
        <f aca="false">SUM($AB$3:AB85)</f>
        <v>2744.9888940464</v>
      </c>
      <c r="AE85" s="0" t="n">
        <v>325</v>
      </c>
      <c r="AF85" s="0" t="n">
        <v>2.5</v>
      </c>
      <c r="AG85" s="0" t="n">
        <v>0.06</v>
      </c>
    </row>
    <row r="86" customFormat="false" ht="14.4" hidden="false" customHeight="false" outlineLevel="0" collapsed="false">
      <c r="A86" s="2" t="s">
        <v>26</v>
      </c>
      <c r="B86" s="0" t="n">
        <f aca="false">MID($A86,3,1)*1</f>
        <v>1</v>
      </c>
      <c r="C86" s="0" t="n">
        <f aca="false">MID($A86,5,1)*1</f>
        <v>1</v>
      </c>
      <c r="D86" s="0" t="n">
        <f aca="false">MID($A86,7,1)*1</f>
        <v>1</v>
      </c>
      <c r="E86" s="0" t="n">
        <f aca="false">MID($A86,9,1)*1</f>
        <v>1</v>
      </c>
      <c r="F86" s="0" t="n">
        <f aca="false">MID($A86,11,1)*1</f>
        <v>1</v>
      </c>
      <c r="H86" s="3" t="n">
        <f aca="false">B86*B$105*1000</f>
        <v>115.5</v>
      </c>
      <c r="I86" s="3" t="n">
        <f aca="false">C86*C$105*1000</f>
        <v>115.5</v>
      </c>
      <c r="J86" s="3" t="n">
        <f aca="false">D86*D$105*1000</f>
        <v>115.5</v>
      </c>
      <c r="K86" s="3" t="n">
        <f aca="false">E86*E$105*1000</f>
        <v>170.5</v>
      </c>
      <c r="L86" s="3" t="n">
        <f aca="false">F86*F$105*1000</f>
        <v>132</v>
      </c>
      <c r="N86" s="0" t="n">
        <f aca="false">SUM(H86:L86)</f>
        <v>649</v>
      </c>
      <c r="P86" s="0" t="n">
        <f aca="false">$AH$2*$AH$3*AE86/1000*1000*1000</f>
        <v>105</v>
      </c>
      <c r="Q86" s="0" t="n">
        <f aca="false">$AI$2*$AI$3*$AI$4*$AI$5*0.5*3.14*25^2*AF86^3/1000</f>
        <v>9.02143234863282</v>
      </c>
      <c r="S86" s="0" t="n">
        <f aca="false">IF(Q86&gt;=N86,0,MIN(P86,N86-Q86))</f>
        <v>105</v>
      </c>
      <c r="T86" s="0" t="n">
        <f aca="false">IF(Q86&gt;=N86,N86,Q86)</f>
        <v>9.02143234863282</v>
      </c>
      <c r="U86" s="0" t="n">
        <f aca="false">N86-S86-T86</f>
        <v>534.978567651367</v>
      </c>
      <c r="V86" s="0" t="n">
        <f aca="false">IF(S86+T86&gt;N86,S86+T86-N86,0)</f>
        <v>0</v>
      </c>
      <c r="X86" s="0" t="n">
        <f aca="false">S86*$X$1</f>
        <v>17.85</v>
      </c>
      <c r="Y86" s="0" t="n">
        <f aca="false">T86*$Y$1</f>
        <v>0.721714587890625</v>
      </c>
      <c r="Z86" s="0" t="n">
        <f aca="false">U86*AG86</f>
        <v>32.098714059082</v>
      </c>
      <c r="AA86" s="0" t="n">
        <f aca="false">V86*0.2</f>
        <v>0</v>
      </c>
      <c r="AB86" s="0" t="n">
        <f aca="false">SUM(X86:AA86)</f>
        <v>50.6704286469727</v>
      </c>
      <c r="AC86" s="0" t="n">
        <f aca="false">SUM($F$3:F86)</f>
        <v>56</v>
      </c>
      <c r="AD86" s="0" t="n">
        <f aca="false">SUM($AB$3:AB86)</f>
        <v>2795.65932269338</v>
      </c>
      <c r="AE86" s="0" t="n">
        <v>375</v>
      </c>
      <c r="AF86" s="0" t="n">
        <v>2.5</v>
      </c>
      <c r="AG86" s="0" t="n">
        <v>0.06</v>
      </c>
    </row>
    <row r="87" customFormat="false" ht="14.4" hidden="false" customHeight="false" outlineLevel="0" collapsed="false">
      <c r="A87" s="2" t="s">
        <v>26</v>
      </c>
      <c r="B87" s="0" t="n">
        <f aca="false">MID($A87,3,1)*1</f>
        <v>1</v>
      </c>
      <c r="C87" s="0" t="n">
        <f aca="false">MID($A87,5,1)*1</f>
        <v>1</v>
      </c>
      <c r="D87" s="0" t="n">
        <f aca="false">MID($A87,7,1)*1</f>
        <v>1</v>
      </c>
      <c r="E87" s="0" t="n">
        <f aca="false">MID($A87,9,1)*1</f>
        <v>1</v>
      </c>
      <c r="F87" s="0" t="n">
        <f aca="false">MID($A87,11,1)*1</f>
        <v>1</v>
      </c>
      <c r="H87" s="3" t="n">
        <f aca="false">B87*B$105*1000</f>
        <v>115.5</v>
      </c>
      <c r="I87" s="3" t="n">
        <f aca="false">C87*C$105*1000</f>
        <v>115.5</v>
      </c>
      <c r="J87" s="3" t="n">
        <f aca="false">D87*D$105*1000</f>
        <v>115.5</v>
      </c>
      <c r="K87" s="3" t="n">
        <f aca="false">E87*E$105*1000</f>
        <v>170.5</v>
      </c>
      <c r="L87" s="3" t="n">
        <f aca="false">F87*F$105*1000</f>
        <v>132</v>
      </c>
      <c r="N87" s="0" t="n">
        <f aca="false">SUM(H87:L87)</f>
        <v>649</v>
      </c>
      <c r="P87" s="0" t="n">
        <f aca="false">$AH$2*$AH$3*AE87/1000*1000*1000</f>
        <v>147</v>
      </c>
      <c r="Q87" s="0" t="n">
        <f aca="false">$AI$2*$AI$3*$AI$4*$AI$5*0.5*3.14*25^2*AF87^3/1000</f>
        <v>9.02143234863282</v>
      </c>
      <c r="S87" s="0" t="n">
        <f aca="false">IF(Q87&gt;=N87,0,MIN(P87,N87-Q87))</f>
        <v>147</v>
      </c>
      <c r="T87" s="0" t="n">
        <f aca="false">IF(Q87&gt;=N87,N87,Q87)</f>
        <v>9.02143234863282</v>
      </c>
      <c r="U87" s="0" t="n">
        <f aca="false">N87-S87-T87</f>
        <v>492.978567651367</v>
      </c>
      <c r="V87" s="0" t="n">
        <f aca="false">IF(S87+T87&gt;N87,S87+T87-N87,0)</f>
        <v>0</v>
      </c>
      <c r="X87" s="0" t="n">
        <f aca="false">S87*$X$1</f>
        <v>24.99</v>
      </c>
      <c r="Y87" s="0" t="n">
        <f aca="false">T87*$Y$1</f>
        <v>0.721714587890625</v>
      </c>
      <c r="Z87" s="0" t="n">
        <f aca="false">U87*AG87</f>
        <v>29.578714059082</v>
      </c>
      <c r="AA87" s="0" t="n">
        <f aca="false">V87*0.2</f>
        <v>0</v>
      </c>
      <c r="AB87" s="0" t="n">
        <f aca="false">SUM(X87:AA87)</f>
        <v>55.2904286469727</v>
      </c>
      <c r="AC87" s="0" t="n">
        <f aca="false">SUM($F$3:F87)</f>
        <v>57</v>
      </c>
      <c r="AD87" s="0" t="n">
        <f aca="false">SUM($AB$3:AB87)</f>
        <v>2850.94975134035</v>
      </c>
      <c r="AE87" s="0" t="n">
        <v>525</v>
      </c>
      <c r="AF87" s="0" t="n">
        <v>2.5</v>
      </c>
      <c r="AG87" s="0" t="n">
        <v>0.06</v>
      </c>
    </row>
    <row r="88" customFormat="false" ht="14.4" hidden="false" customHeight="false" outlineLevel="0" collapsed="false">
      <c r="A88" s="2" t="s">
        <v>26</v>
      </c>
      <c r="B88" s="0" t="n">
        <f aca="false">MID($A88,3,1)*1</f>
        <v>1</v>
      </c>
      <c r="C88" s="0" t="n">
        <f aca="false">MID($A88,5,1)*1</f>
        <v>1</v>
      </c>
      <c r="D88" s="0" t="n">
        <f aca="false">MID($A88,7,1)*1</f>
        <v>1</v>
      </c>
      <c r="E88" s="0" t="n">
        <f aca="false">MID($A88,9,1)*1</f>
        <v>1</v>
      </c>
      <c r="F88" s="0" t="n">
        <f aca="false">MID($A88,11,1)*1</f>
        <v>1</v>
      </c>
      <c r="H88" s="3" t="n">
        <f aca="false">B88*B$105*1000</f>
        <v>115.5</v>
      </c>
      <c r="I88" s="3" t="n">
        <f aca="false">C88*C$105*1000</f>
        <v>115.5</v>
      </c>
      <c r="J88" s="3" t="n">
        <f aca="false">D88*D$105*1000</f>
        <v>115.5</v>
      </c>
      <c r="K88" s="3" t="n">
        <f aca="false">E88*E$105*1000</f>
        <v>170.5</v>
      </c>
      <c r="L88" s="3" t="n">
        <f aca="false">F88*F$105*1000</f>
        <v>132</v>
      </c>
      <c r="N88" s="0" t="n">
        <f aca="false">SUM(H88:L88)</f>
        <v>649</v>
      </c>
      <c r="P88" s="0" t="n">
        <f aca="false">$AH$2*$AH$3*AE88/1000*1000*1000</f>
        <v>133</v>
      </c>
      <c r="Q88" s="0" t="n">
        <f aca="false">$AI$2*$AI$3*$AI$4*$AI$5*0.5*3.14*25^2*AF88^3/1000</f>
        <v>1.94862938730469</v>
      </c>
      <c r="S88" s="0" t="n">
        <f aca="false">IF(Q88&gt;=N88,0,MIN(P88,N88-Q88))</f>
        <v>133</v>
      </c>
      <c r="T88" s="0" t="n">
        <f aca="false">IF(Q88&gt;=N88,N88,Q88)</f>
        <v>1.94862938730469</v>
      </c>
      <c r="U88" s="0" t="n">
        <f aca="false">N88-S88-T88</f>
        <v>514.051370612695</v>
      </c>
      <c r="V88" s="0" t="n">
        <f aca="false">IF(S88+T88&gt;N88,S88+T88-N88,0)</f>
        <v>0</v>
      </c>
      <c r="X88" s="0" t="n">
        <f aca="false">S88*$X$1</f>
        <v>22.61</v>
      </c>
      <c r="Y88" s="0" t="n">
        <f aca="false">T88*$Y$1</f>
        <v>0.155890350984375</v>
      </c>
      <c r="Z88" s="0" t="n">
        <f aca="false">U88*AG88</f>
        <v>30.8430822367617</v>
      </c>
      <c r="AA88" s="0" t="n">
        <f aca="false">V88*0.2</f>
        <v>0</v>
      </c>
      <c r="AB88" s="0" t="n">
        <f aca="false">SUM(X88:AA88)</f>
        <v>53.6089725877461</v>
      </c>
      <c r="AC88" s="0" t="n">
        <f aca="false">SUM($F$3:F88)</f>
        <v>58</v>
      </c>
      <c r="AD88" s="0" t="n">
        <f aca="false">SUM($AB$3:AB88)</f>
        <v>2904.5587239281</v>
      </c>
      <c r="AE88" s="0" t="n">
        <v>475</v>
      </c>
      <c r="AF88" s="0" t="n">
        <v>1.5</v>
      </c>
      <c r="AG88" s="0" t="n">
        <v>0.06</v>
      </c>
    </row>
    <row r="89" customFormat="false" ht="14.4" hidden="false" customHeight="false" outlineLevel="0" collapsed="false">
      <c r="A89" s="2" t="s">
        <v>26</v>
      </c>
      <c r="B89" s="0" t="n">
        <f aca="false">MID($A89,3,1)*1</f>
        <v>1</v>
      </c>
      <c r="C89" s="0" t="n">
        <f aca="false">MID($A89,5,1)*1</f>
        <v>1</v>
      </c>
      <c r="D89" s="0" t="n">
        <f aca="false">MID($A89,7,1)*1</f>
        <v>1</v>
      </c>
      <c r="E89" s="0" t="n">
        <f aca="false">MID($A89,9,1)*1</f>
        <v>1</v>
      </c>
      <c r="F89" s="0" t="n">
        <f aca="false">MID($A89,11,1)*1</f>
        <v>1</v>
      </c>
      <c r="H89" s="3" t="n">
        <f aca="false">B89*B$105*1000</f>
        <v>115.5</v>
      </c>
      <c r="I89" s="3" t="n">
        <f aca="false">C89*C$105*1000</f>
        <v>115.5</v>
      </c>
      <c r="J89" s="3" t="n">
        <f aca="false">D89*D$105*1000</f>
        <v>115.5</v>
      </c>
      <c r="K89" s="3" t="n">
        <f aca="false">E89*E$105*1000</f>
        <v>170.5</v>
      </c>
      <c r="L89" s="3" t="n">
        <f aca="false">F89*F$105*1000</f>
        <v>132</v>
      </c>
      <c r="N89" s="0" t="n">
        <f aca="false">SUM(H89:L89)</f>
        <v>649</v>
      </c>
      <c r="P89" s="0" t="n">
        <f aca="false">$AH$2*$AH$3*AE89/1000*1000*1000</f>
        <v>133</v>
      </c>
      <c r="Q89" s="0" t="n">
        <f aca="false">$AI$2*$AI$3*$AI$4*$AI$5*0.5*3.14*25^2*AF89^3/1000</f>
        <v>9.02143234863282</v>
      </c>
      <c r="S89" s="0" t="n">
        <f aca="false">IF(Q89&gt;=N89,0,MIN(P89,N89-Q89))</f>
        <v>133</v>
      </c>
      <c r="T89" s="0" t="n">
        <f aca="false">IF(Q89&gt;=N89,N89,Q89)</f>
        <v>9.02143234863282</v>
      </c>
      <c r="U89" s="0" t="n">
        <f aca="false">N89-S89-T89</f>
        <v>506.978567651367</v>
      </c>
      <c r="V89" s="0" t="n">
        <f aca="false">IF(S89+T89&gt;N89,S89+T89-N89,0)</f>
        <v>0</v>
      </c>
      <c r="X89" s="0" t="n">
        <f aca="false">S89*$X$1</f>
        <v>22.61</v>
      </c>
      <c r="Y89" s="0" t="n">
        <f aca="false">T89*$Y$1</f>
        <v>0.721714587890625</v>
      </c>
      <c r="Z89" s="0" t="n">
        <f aca="false">U89*AG89</f>
        <v>30.418714059082</v>
      </c>
      <c r="AA89" s="0" t="n">
        <f aca="false">V89*0.2</f>
        <v>0</v>
      </c>
      <c r="AB89" s="0" t="n">
        <f aca="false">SUM(X89:AA89)</f>
        <v>53.7504286469727</v>
      </c>
      <c r="AC89" s="0" t="n">
        <f aca="false">SUM($F$3:F89)</f>
        <v>59</v>
      </c>
      <c r="AD89" s="0" t="n">
        <f aca="false">SUM($AB$3:AB89)</f>
        <v>2958.30915257507</v>
      </c>
      <c r="AE89" s="0" t="n">
        <v>475</v>
      </c>
      <c r="AF89" s="0" t="n">
        <v>2.5</v>
      </c>
      <c r="AG89" s="0" t="n">
        <v>0.06</v>
      </c>
    </row>
    <row r="90" customFormat="false" ht="14.4" hidden="false" customHeight="false" outlineLevel="0" collapsed="false">
      <c r="A90" s="2" t="s">
        <v>26</v>
      </c>
      <c r="B90" s="0" t="n">
        <f aca="false">MID($A90,3,1)*1</f>
        <v>1</v>
      </c>
      <c r="C90" s="0" t="n">
        <f aca="false">MID($A90,5,1)*1</f>
        <v>1</v>
      </c>
      <c r="D90" s="0" t="n">
        <f aca="false">MID($A90,7,1)*1</f>
        <v>1</v>
      </c>
      <c r="E90" s="0" t="n">
        <f aca="false">MID($A90,9,1)*1</f>
        <v>1</v>
      </c>
      <c r="F90" s="0" t="n">
        <f aca="false">MID($A90,11,1)*1</f>
        <v>1</v>
      </c>
      <c r="H90" s="3" t="n">
        <f aca="false">B90*B$105*1000</f>
        <v>115.5</v>
      </c>
      <c r="I90" s="3" t="n">
        <f aca="false">C90*C$105*1000</f>
        <v>115.5</v>
      </c>
      <c r="J90" s="3" t="n">
        <f aca="false">D90*D$105*1000</f>
        <v>115.5</v>
      </c>
      <c r="K90" s="3" t="n">
        <f aca="false">E90*E$105*1000</f>
        <v>170.5</v>
      </c>
      <c r="L90" s="3" t="n">
        <f aca="false">F90*F$105*1000</f>
        <v>132</v>
      </c>
      <c r="N90" s="0" t="n">
        <f aca="false">SUM(H90:L90)</f>
        <v>649</v>
      </c>
      <c r="P90" s="0" t="n">
        <f aca="false">$AH$2*$AH$3*AE90/1000*1000*1000</f>
        <v>105</v>
      </c>
      <c r="Q90" s="0" t="n">
        <f aca="false">$AI$2*$AI$3*$AI$4*$AI$5*0.5*3.14*25^2*AF90^3/1000</f>
        <v>9.02143234863282</v>
      </c>
      <c r="S90" s="0" t="n">
        <f aca="false">IF(Q90&gt;=N90,0,MIN(P90,N90-Q90))</f>
        <v>105</v>
      </c>
      <c r="T90" s="0" t="n">
        <f aca="false">IF(Q90&gt;=N90,N90,Q90)</f>
        <v>9.02143234863282</v>
      </c>
      <c r="U90" s="0" t="n">
        <f aca="false">N90-S90-T90</f>
        <v>534.978567651367</v>
      </c>
      <c r="V90" s="0" t="n">
        <f aca="false">IF(S90+T90&gt;N90,S90+T90-N90,0)</f>
        <v>0</v>
      </c>
      <c r="X90" s="0" t="n">
        <f aca="false">S90*$X$1</f>
        <v>17.85</v>
      </c>
      <c r="Y90" s="0" t="n">
        <f aca="false">T90*$Y$1</f>
        <v>0.721714587890625</v>
      </c>
      <c r="Z90" s="0" t="n">
        <f aca="false">U90*AG90</f>
        <v>32.098714059082</v>
      </c>
      <c r="AA90" s="0" t="n">
        <f aca="false">V90*0.2</f>
        <v>0</v>
      </c>
      <c r="AB90" s="0" t="n">
        <f aca="false">SUM(X90:AA90)</f>
        <v>50.6704286469727</v>
      </c>
      <c r="AC90" s="0" t="n">
        <f aca="false">SUM($F$3:F90)</f>
        <v>60</v>
      </c>
      <c r="AD90" s="0" t="n">
        <f aca="false">SUM($AB$3:AB90)</f>
        <v>3008.97958122204</v>
      </c>
      <c r="AE90" s="0" t="n">
        <v>375</v>
      </c>
      <c r="AF90" s="0" t="n">
        <v>2.5</v>
      </c>
      <c r="AG90" s="0" t="n">
        <v>0.06</v>
      </c>
    </row>
    <row r="91" customFormat="false" ht="14.4" hidden="false" customHeight="false" outlineLevel="0" collapsed="false">
      <c r="A91" s="2" t="s">
        <v>26</v>
      </c>
      <c r="B91" s="0" t="n">
        <f aca="false">MID($A91,3,1)*1</f>
        <v>1</v>
      </c>
      <c r="C91" s="0" t="n">
        <f aca="false">MID($A91,5,1)*1</f>
        <v>1</v>
      </c>
      <c r="D91" s="0" t="n">
        <f aca="false">MID($A91,7,1)*1</f>
        <v>1</v>
      </c>
      <c r="E91" s="0" t="n">
        <f aca="false">MID($A91,9,1)*1</f>
        <v>1</v>
      </c>
      <c r="F91" s="0" t="n">
        <f aca="false">MID($A91,11,1)*1</f>
        <v>1</v>
      </c>
      <c r="H91" s="3" t="n">
        <f aca="false">B91*B$105*1000</f>
        <v>115.5</v>
      </c>
      <c r="I91" s="3" t="n">
        <f aca="false">C91*C$105*1000</f>
        <v>115.5</v>
      </c>
      <c r="J91" s="3" t="n">
        <f aca="false">D91*D$105*1000</f>
        <v>115.5</v>
      </c>
      <c r="K91" s="3" t="n">
        <f aca="false">E91*E$105*1000</f>
        <v>170.5</v>
      </c>
      <c r="L91" s="3" t="n">
        <f aca="false">F91*F$105*1000</f>
        <v>132</v>
      </c>
      <c r="N91" s="0" t="n">
        <f aca="false">SUM(H91:L91)</f>
        <v>649</v>
      </c>
      <c r="P91" s="0" t="n">
        <f aca="false">$AH$2*$AH$3*AE91/1000*1000*1000</f>
        <v>63</v>
      </c>
      <c r="Q91" s="0" t="n">
        <f aca="false">$AI$2*$AI$3*$AI$4*$AI$5*0.5*3.14*25^2*AF91^3/1000</f>
        <v>9.02143234863282</v>
      </c>
      <c r="S91" s="0" t="n">
        <f aca="false">IF(Q91&gt;=N91,0,MIN(P91,N91-Q91))</f>
        <v>63</v>
      </c>
      <c r="T91" s="0" t="n">
        <f aca="false">IF(Q91&gt;=N91,N91,Q91)</f>
        <v>9.02143234863282</v>
      </c>
      <c r="U91" s="0" t="n">
        <f aca="false">N91-S91-T91</f>
        <v>576.978567651367</v>
      </c>
      <c r="V91" s="0" t="n">
        <f aca="false">IF(S91+T91&gt;N91,S91+T91-N91,0)</f>
        <v>0</v>
      </c>
      <c r="X91" s="0" t="n">
        <f aca="false">S91*$X$1</f>
        <v>10.71</v>
      </c>
      <c r="Y91" s="0" t="n">
        <f aca="false">T91*$Y$1</f>
        <v>0.721714587890625</v>
      </c>
      <c r="Z91" s="0" t="n">
        <f aca="false">U91*AG91</f>
        <v>34.618714059082</v>
      </c>
      <c r="AA91" s="0" t="n">
        <f aca="false">V91*0.2</f>
        <v>0</v>
      </c>
      <c r="AB91" s="0" t="n">
        <f aca="false">SUM(X91:AA91)</f>
        <v>46.0504286469727</v>
      </c>
      <c r="AC91" s="0" t="n">
        <f aca="false">SUM($F$3:F91)</f>
        <v>61</v>
      </c>
      <c r="AD91" s="0" t="n">
        <f aca="false">SUM($AB$3:AB91)</f>
        <v>3055.03000986901</v>
      </c>
      <c r="AE91" s="0" t="n">
        <v>225</v>
      </c>
      <c r="AF91" s="0" t="n">
        <v>2.5</v>
      </c>
      <c r="AG91" s="0" t="n">
        <v>0.06</v>
      </c>
    </row>
    <row r="92" customFormat="false" ht="14.4" hidden="false" customHeight="false" outlineLevel="0" collapsed="false">
      <c r="A92" s="2" t="s">
        <v>26</v>
      </c>
      <c r="B92" s="0" t="n">
        <f aca="false">MID($A92,3,1)*1</f>
        <v>1</v>
      </c>
      <c r="C92" s="0" t="n">
        <f aca="false">MID($A92,5,1)*1</f>
        <v>1</v>
      </c>
      <c r="D92" s="0" t="n">
        <f aca="false">MID($A92,7,1)*1</f>
        <v>1</v>
      </c>
      <c r="E92" s="0" t="n">
        <f aca="false">MID($A92,9,1)*1</f>
        <v>1</v>
      </c>
      <c r="F92" s="0" t="n">
        <f aca="false">MID($A92,11,1)*1</f>
        <v>1</v>
      </c>
      <c r="H92" s="3" t="n">
        <f aca="false">B92*B$105*1000</f>
        <v>115.5</v>
      </c>
      <c r="I92" s="3" t="n">
        <f aca="false">C92*C$105*1000</f>
        <v>115.5</v>
      </c>
      <c r="J92" s="3" t="n">
        <f aca="false">D92*D$105*1000</f>
        <v>115.5</v>
      </c>
      <c r="K92" s="3" t="n">
        <f aca="false">E92*E$105*1000</f>
        <v>170.5</v>
      </c>
      <c r="L92" s="3" t="n">
        <f aca="false">F92*F$105*1000</f>
        <v>132</v>
      </c>
      <c r="N92" s="0" t="n">
        <f aca="false">SUM(H92:L92)</f>
        <v>649</v>
      </c>
      <c r="P92" s="0" t="n">
        <f aca="false">$AH$2*$AH$3*AE92/1000*1000*1000</f>
        <v>21</v>
      </c>
      <c r="Q92" s="0" t="n">
        <f aca="false">$AI$2*$AI$3*$AI$4*$AI$5*0.5*3.14*25^2*AF92^3/1000</f>
        <v>9.02143234863282</v>
      </c>
      <c r="S92" s="0" t="n">
        <f aca="false">IF(Q92&gt;=N92,0,MIN(P92,N92-Q92))</f>
        <v>21</v>
      </c>
      <c r="T92" s="0" t="n">
        <f aca="false">IF(Q92&gt;=N92,N92,Q92)</f>
        <v>9.02143234863282</v>
      </c>
      <c r="U92" s="0" t="n">
        <f aca="false">N92-S92-T92</f>
        <v>618.978567651367</v>
      </c>
      <c r="V92" s="0" t="n">
        <f aca="false">IF(S92+T92&gt;N92,S92+T92-N92,0)</f>
        <v>0</v>
      </c>
      <c r="X92" s="0" t="n">
        <f aca="false">S92*$X$1</f>
        <v>3.57</v>
      </c>
      <c r="Y92" s="0" t="n">
        <f aca="false">T92*$Y$1</f>
        <v>0.721714587890625</v>
      </c>
      <c r="Z92" s="0" t="n">
        <f aca="false">U92*AG92</f>
        <v>55.708071088623</v>
      </c>
      <c r="AA92" s="0" t="n">
        <f aca="false">V92*0.2</f>
        <v>0</v>
      </c>
      <c r="AB92" s="0" t="n">
        <f aca="false">SUM(X92:AA92)</f>
        <v>59.9997856765137</v>
      </c>
      <c r="AC92" s="0" t="n">
        <f aca="false">SUM($F$3:F92)</f>
        <v>62</v>
      </c>
      <c r="AD92" s="0" t="n">
        <f aca="false">SUM($AB$3:AB92)</f>
        <v>3115.02979554553</v>
      </c>
      <c r="AE92" s="0" t="n">
        <v>75</v>
      </c>
      <c r="AF92" s="0" t="n">
        <v>2.5</v>
      </c>
      <c r="AG92" s="0" t="n">
        <v>0.09</v>
      </c>
    </row>
    <row r="93" customFormat="false" ht="14.4" hidden="false" customHeight="false" outlineLevel="0" collapsed="false">
      <c r="A93" s="2" t="s">
        <v>26</v>
      </c>
      <c r="B93" s="0" t="n">
        <f aca="false">MID($A93,3,1)*1</f>
        <v>1</v>
      </c>
      <c r="C93" s="0" t="n">
        <f aca="false">MID($A93,5,1)*1</f>
        <v>1</v>
      </c>
      <c r="D93" s="0" t="n">
        <f aca="false">MID($A93,7,1)*1</f>
        <v>1</v>
      </c>
      <c r="E93" s="0" t="n">
        <f aca="false">MID($A93,9,1)*1</f>
        <v>1</v>
      </c>
      <c r="F93" s="0" t="n">
        <f aca="false">MID($A93,11,1)*1</f>
        <v>1</v>
      </c>
      <c r="H93" s="3" t="n">
        <f aca="false">B93*B$105*1000</f>
        <v>115.5</v>
      </c>
      <c r="I93" s="3" t="n">
        <f aca="false">C93*C$105*1000</f>
        <v>115.5</v>
      </c>
      <c r="J93" s="3" t="n">
        <f aca="false">D93*D$105*1000</f>
        <v>115.5</v>
      </c>
      <c r="K93" s="3" t="n">
        <f aca="false">E93*E$105*1000</f>
        <v>170.5</v>
      </c>
      <c r="L93" s="3" t="n">
        <f aca="false">F93*F$105*1000</f>
        <v>132</v>
      </c>
      <c r="N93" s="0" t="n">
        <f aca="false">SUM(H93:L93)</f>
        <v>649</v>
      </c>
      <c r="P93" s="0" t="n">
        <f aca="false">$AH$2*$AH$3*AE93/1000*1000*1000</f>
        <v>7</v>
      </c>
      <c r="Q93" s="0" t="n">
        <f aca="false">$AI$2*$AI$3*$AI$4*$AI$5*0.5*3.14*25^2*AF93^3/1000</f>
        <v>158.56069495957</v>
      </c>
      <c r="S93" s="0" t="n">
        <f aca="false">IF(Q93&gt;=N93,0,MIN(P93,N93-Q93))</f>
        <v>7</v>
      </c>
      <c r="T93" s="0" t="n">
        <f aca="false">IF(Q93&gt;=N93,N93,Q93)</f>
        <v>158.56069495957</v>
      </c>
      <c r="U93" s="0" t="n">
        <f aca="false">N93-S93-T93</f>
        <v>483.43930504043</v>
      </c>
      <c r="V93" s="0" t="n">
        <f aca="false">IF(S93+T93&gt;N93,S93+T93-N93,0)</f>
        <v>0</v>
      </c>
      <c r="X93" s="0" t="n">
        <f aca="false">S93*$X$1</f>
        <v>1.19</v>
      </c>
      <c r="Y93" s="0" t="n">
        <f aca="false">T93*$Y$1</f>
        <v>12.6848555967656</v>
      </c>
      <c r="Z93" s="0" t="n">
        <f aca="false">U93*AG93</f>
        <v>43.5095374536387</v>
      </c>
      <c r="AA93" s="0" t="n">
        <f aca="false">V93*0.2</f>
        <v>0</v>
      </c>
      <c r="AB93" s="0" t="n">
        <f aca="false">SUM(X93:AA93)</f>
        <v>57.3843930504043</v>
      </c>
      <c r="AC93" s="0" t="n">
        <f aca="false">SUM($F$3:F93)</f>
        <v>63</v>
      </c>
      <c r="AD93" s="0" t="n">
        <f aca="false">SUM($AB$3:AB93)</f>
        <v>3172.41418859593</v>
      </c>
      <c r="AE93" s="0" t="n">
        <v>25</v>
      </c>
      <c r="AF93" s="0" t="n">
        <v>6.5</v>
      </c>
      <c r="AG93" s="0" t="n">
        <v>0.09</v>
      </c>
    </row>
    <row r="94" customFormat="false" ht="14.4" hidden="false" customHeight="false" outlineLevel="0" collapsed="false">
      <c r="A94" s="2" t="s">
        <v>26</v>
      </c>
      <c r="B94" s="0" t="n">
        <f aca="false">MID($A94,3,1)*1</f>
        <v>1</v>
      </c>
      <c r="C94" s="0" t="n">
        <f aca="false">MID($A94,5,1)*1</f>
        <v>1</v>
      </c>
      <c r="D94" s="0" t="n">
        <f aca="false">MID($A94,7,1)*1</f>
        <v>1</v>
      </c>
      <c r="E94" s="0" t="n">
        <f aca="false">MID($A94,9,1)*1</f>
        <v>1</v>
      </c>
      <c r="F94" s="0" t="n">
        <f aca="false">MID($A94,11,1)*1</f>
        <v>1</v>
      </c>
      <c r="H94" s="3" t="n">
        <f aca="false">B94*B$105*1000</f>
        <v>115.5</v>
      </c>
      <c r="I94" s="3" t="n">
        <f aca="false">C94*C$105*1000</f>
        <v>115.5</v>
      </c>
      <c r="J94" s="3" t="n">
        <f aca="false">D94*D$105*1000</f>
        <v>115.5</v>
      </c>
      <c r="K94" s="3" t="n">
        <f aca="false">E94*E$105*1000</f>
        <v>170.5</v>
      </c>
      <c r="L94" s="3" t="n">
        <f aca="false">F94*F$105*1000</f>
        <v>132</v>
      </c>
      <c r="N94" s="0" t="n">
        <f aca="false">SUM(H94:L94)</f>
        <v>649</v>
      </c>
      <c r="P94" s="0" t="n">
        <f aca="false">$AH$2*$AH$3*AE94/1000*1000*1000</f>
        <v>7</v>
      </c>
      <c r="Q94" s="0" t="n">
        <f aca="false">$AI$2*$AI$3*$AI$4*$AI$5*0.5*3.14*25^2*AF94^3/1000</f>
        <v>158.56069495957</v>
      </c>
      <c r="S94" s="0" t="n">
        <f aca="false">IF(Q94&gt;=N94,0,MIN(P94,N94-Q94))</f>
        <v>7</v>
      </c>
      <c r="T94" s="0" t="n">
        <f aca="false">IF(Q94&gt;=N94,N94,Q94)</f>
        <v>158.56069495957</v>
      </c>
      <c r="U94" s="0" t="n">
        <f aca="false">N94-S94-T94</f>
        <v>483.43930504043</v>
      </c>
      <c r="V94" s="0" t="n">
        <f aca="false">IF(S94+T94&gt;N94,S94+T94-N94,0)</f>
        <v>0</v>
      </c>
      <c r="X94" s="0" t="n">
        <f aca="false">S94*$X$1</f>
        <v>1.19</v>
      </c>
      <c r="Y94" s="0" t="n">
        <f aca="false">T94*$Y$1</f>
        <v>12.6848555967656</v>
      </c>
      <c r="Z94" s="0" t="n">
        <f aca="false">U94*AG94</f>
        <v>43.5095374536387</v>
      </c>
      <c r="AA94" s="0" t="n">
        <f aca="false">V94*0.2</f>
        <v>0</v>
      </c>
      <c r="AB94" s="0" t="n">
        <f aca="false">SUM(X94:AA94)</f>
        <v>57.3843930504043</v>
      </c>
      <c r="AC94" s="0" t="n">
        <f aca="false">SUM($F$3:F94)</f>
        <v>64</v>
      </c>
      <c r="AD94" s="0" t="n">
        <f aca="false">SUM($AB$3:AB94)</f>
        <v>3229.79858164634</v>
      </c>
      <c r="AE94" s="0" t="n">
        <v>25</v>
      </c>
      <c r="AF94" s="0" t="n">
        <v>6.5</v>
      </c>
      <c r="AG94" s="0" t="n">
        <v>0.09</v>
      </c>
    </row>
    <row r="95" customFormat="false" ht="14.4" hidden="false" customHeight="false" outlineLevel="0" collapsed="false">
      <c r="A95" s="2" t="s">
        <v>26</v>
      </c>
      <c r="B95" s="0" t="n">
        <f aca="false">MID($A95,3,1)*1</f>
        <v>1</v>
      </c>
      <c r="C95" s="0" t="n">
        <f aca="false">MID($A95,5,1)*1</f>
        <v>1</v>
      </c>
      <c r="D95" s="0" t="n">
        <f aca="false">MID($A95,7,1)*1</f>
        <v>1</v>
      </c>
      <c r="E95" s="0" t="n">
        <f aca="false">MID($A95,9,1)*1</f>
        <v>1</v>
      </c>
      <c r="F95" s="0" t="n">
        <f aca="false">MID($A95,11,1)*1</f>
        <v>1</v>
      </c>
      <c r="H95" s="3" t="n">
        <f aca="false">B95*B$105*1000</f>
        <v>115.5</v>
      </c>
      <c r="I95" s="3" t="n">
        <f aca="false">C95*C$105*1000</f>
        <v>115.5</v>
      </c>
      <c r="J95" s="3" t="n">
        <f aca="false">D95*D$105*1000</f>
        <v>115.5</v>
      </c>
      <c r="K95" s="3" t="n">
        <f aca="false">E95*E$105*1000</f>
        <v>170.5</v>
      </c>
      <c r="L95" s="3" t="n">
        <f aca="false">F95*F$105*1000</f>
        <v>132</v>
      </c>
      <c r="N95" s="0" t="n">
        <f aca="false">SUM(H95:L95)</f>
        <v>649</v>
      </c>
      <c r="P95" s="0" t="n">
        <f aca="false">$AH$2*$AH$3*AE95/1000*1000*1000</f>
        <v>7</v>
      </c>
      <c r="Q95" s="0" t="n">
        <f aca="false">$AI$2*$AI$3*$AI$4*$AI$5*0.5*3.14*25^2*AF95^3/1000</f>
        <v>158.56069495957</v>
      </c>
      <c r="S95" s="0" t="n">
        <f aca="false">IF(Q95&gt;=N95,0,MIN(P95,N95-Q95))</f>
        <v>7</v>
      </c>
      <c r="T95" s="0" t="n">
        <f aca="false">IF(Q95&gt;=N95,N95,Q95)</f>
        <v>158.56069495957</v>
      </c>
      <c r="U95" s="0" t="n">
        <f aca="false">N95-S95-T95</f>
        <v>483.43930504043</v>
      </c>
      <c r="V95" s="0" t="n">
        <f aca="false">IF(S95+T95&gt;N95,S95+T95-N95,0)</f>
        <v>0</v>
      </c>
      <c r="X95" s="0" t="n">
        <f aca="false">S95*$X$1</f>
        <v>1.19</v>
      </c>
      <c r="Y95" s="0" t="n">
        <f aca="false">T95*$Y$1</f>
        <v>12.6848555967656</v>
      </c>
      <c r="Z95" s="0" t="n">
        <f aca="false">U95*AG95</f>
        <v>43.5095374536387</v>
      </c>
      <c r="AA95" s="0" t="n">
        <f aca="false">V95*0.2</f>
        <v>0</v>
      </c>
      <c r="AB95" s="0" t="n">
        <f aca="false">SUM(X95:AA95)</f>
        <v>57.3843930504043</v>
      </c>
      <c r="AC95" s="0" t="n">
        <f aca="false">SUM($F$3:F95)</f>
        <v>65</v>
      </c>
      <c r="AD95" s="0" t="n">
        <f aca="false">SUM($AB$3:AB95)</f>
        <v>3287.18297469674</v>
      </c>
      <c r="AE95" s="0" t="n">
        <v>25</v>
      </c>
      <c r="AF95" s="0" t="n">
        <v>6.5</v>
      </c>
      <c r="AG95" s="0" t="n">
        <v>0.09</v>
      </c>
    </row>
    <row r="96" customFormat="false" ht="14.4" hidden="false" customHeight="false" outlineLevel="0" collapsed="false">
      <c r="A96" s="2" t="s">
        <v>26</v>
      </c>
      <c r="B96" s="0" t="n">
        <f aca="false">MID($A96,3,1)*1</f>
        <v>1</v>
      </c>
      <c r="C96" s="0" t="n">
        <f aca="false">MID($A96,5,1)*1</f>
        <v>1</v>
      </c>
      <c r="D96" s="0" t="n">
        <f aca="false">MID($A96,7,1)*1</f>
        <v>1</v>
      </c>
      <c r="E96" s="0" t="n">
        <f aca="false">MID($A96,9,1)*1</f>
        <v>1</v>
      </c>
      <c r="F96" s="0" t="n">
        <f aca="false">MID($A96,11,1)*1</f>
        <v>1</v>
      </c>
      <c r="H96" s="3" t="n">
        <f aca="false">B96*B$105*1000</f>
        <v>115.5</v>
      </c>
      <c r="I96" s="3" t="n">
        <f aca="false">C96*C$105*1000</f>
        <v>115.5</v>
      </c>
      <c r="J96" s="3" t="n">
        <f aca="false">D96*D$105*1000</f>
        <v>115.5</v>
      </c>
      <c r="K96" s="3" t="n">
        <f aca="false">E96*E$105*1000</f>
        <v>170.5</v>
      </c>
      <c r="L96" s="3" t="n">
        <f aca="false">F96*F$105*1000</f>
        <v>132</v>
      </c>
      <c r="N96" s="0" t="n">
        <f aca="false">SUM(H96:L96)</f>
        <v>649</v>
      </c>
      <c r="P96" s="0" t="n">
        <f aca="false">$AH$2*$AH$3*AE96/1000*1000*1000</f>
        <v>7</v>
      </c>
      <c r="Q96" s="0" t="n">
        <f aca="false">$AI$2*$AI$3*$AI$4*$AI$5*0.5*3.14*25^2*AF96^3/1000</f>
        <v>52.6129934572266</v>
      </c>
      <c r="S96" s="0" t="n">
        <f aca="false">IF(Q96&gt;=N96,0,MIN(P96,N96-Q96))</f>
        <v>7</v>
      </c>
      <c r="T96" s="0" t="n">
        <f aca="false">IF(Q96&gt;=N96,N96,Q96)</f>
        <v>52.6129934572266</v>
      </c>
      <c r="U96" s="0" t="n">
        <f aca="false">N96-S96-T96</f>
        <v>589.387006542773</v>
      </c>
      <c r="V96" s="0" t="n">
        <f aca="false">IF(S96+T96&gt;N96,S96+T96-N96,0)</f>
        <v>0</v>
      </c>
      <c r="X96" s="0" t="n">
        <f aca="false">S96*$X$1</f>
        <v>1.19</v>
      </c>
      <c r="Y96" s="0" t="n">
        <f aca="false">T96*$Y$1</f>
        <v>4.20903947657813</v>
      </c>
      <c r="Z96" s="0" t="n">
        <f aca="false">U96*AG96</f>
        <v>53.0448305888496</v>
      </c>
      <c r="AA96" s="0" t="n">
        <f aca="false">V96*0.2</f>
        <v>0</v>
      </c>
      <c r="AB96" s="0" t="n">
        <f aca="false">SUM(X96:AA96)</f>
        <v>58.4438700654277</v>
      </c>
      <c r="AC96" s="0" t="n">
        <f aca="false">SUM($F$3:F96)</f>
        <v>66</v>
      </c>
      <c r="AD96" s="0" t="n">
        <f aca="false">SUM($AB$3:AB96)</f>
        <v>3345.62684476217</v>
      </c>
      <c r="AE96" s="0" t="n">
        <v>25</v>
      </c>
      <c r="AF96" s="0" t="n">
        <v>4.5</v>
      </c>
      <c r="AG96" s="0" t="n">
        <v>0.09</v>
      </c>
    </row>
    <row r="97" customFormat="false" ht="14.4" hidden="false" customHeight="false" outlineLevel="0" collapsed="false">
      <c r="A97" s="2" t="s">
        <v>26</v>
      </c>
      <c r="B97" s="0" t="n">
        <f aca="false">MID($A97,3,1)*1</f>
        <v>1</v>
      </c>
      <c r="C97" s="0" t="n">
        <f aca="false">MID($A97,5,1)*1</f>
        <v>1</v>
      </c>
      <c r="D97" s="0" t="n">
        <f aca="false">MID($A97,7,1)*1</f>
        <v>1</v>
      </c>
      <c r="E97" s="0" t="n">
        <f aca="false">MID($A97,9,1)*1</f>
        <v>1</v>
      </c>
      <c r="F97" s="0" t="n">
        <f aca="false">MID($A97,11,1)*1</f>
        <v>1</v>
      </c>
      <c r="H97" s="3" t="n">
        <f aca="false">B97*B$105*1000</f>
        <v>115.5</v>
      </c>
      <c r="I97" s="3" t="n">
        <f aca="false">C97*C$105*1000</f>
        <v>115.5</v>
      </c>
      <c r="J97" s="3" t="n">
        <f aca="false">D97*D$105*1000</f>
        <v>115.5</v>
      </c>
      <c r="K97" s="3" t="n">
        <f aca="false">E97*E$105*1000</f>
        <v>170.5</v>
      </c>
      <c r="L97" s="3" t="n">
        <f aca="false">F97*F$105*1000</f>
        <v>132</v>
      </c>
      <c r="N97" s="0" t="n">
        <f aca="false">SUM(H97:L97)</f>
        <v>649</v>
      </c>
      <c r="P97" s="0" t="n">
        <f aca="false">$AH$2*$AH$3*AE97/1000*1000*1000</f>
        <v>7</v>
      </c>
      <c r="Q97" s="0" t="n">
        <f aca="false">$AI$2*$AI$3*$AI$4*$AI$5*0.5*3.14*25^2*AF97^3/1000</f>
        <v>24.7548103646484</v>
      </c>
      <c r="S97" s="0" t="n">
        <f aca="false">IF(Q97&gt;=N97,0,MIN(P97,N97-Q97))</f>
        <v>7</v>
      </c>
      <c r="T97" s="0" t="n">
        <f aca="false">IF(Q97&gt;=N97,N97,Q97)</f>
        <v>24.7548103646484</v>
      </c>
      <c r="U97" s="0" t="n">
        <f aca="false">N97-S97-T97</f>
        <v>617.245189635352</v>
      </c>
      <c r="V97" s="0" t="n">
        <f aca="false">IF(S97+T97&gt;N97,S97+T97-N97,0)</f>
        <v>0</v>
      </c>
      <c r="X97" s="0" t="n">
        <f aca="false">S97*$X$1</f>
        <v>1.19</v>
      </c>
      <c r="Y97" s="0" t="n">
        <f aca="false">T97*$Y$1</f>
        <v>1.98038482917188</v>
      </c>
      <c r="Z97" s="0" t="n">
        <f aca="false">U97*AG97</f>
        <v>37.0347113781211</v>
      </c>
      <c r="AA97" s="0" t="n">
        <f aca="false">V97*0.2</f>
        <v>0</v>
      </c>
      <c r="AB97" s="0" t="n">
        <f aca="false">SUM(X97:AA97)</f>
        <v>40.205096207293</v>
      </c>
      <c r="AC97" s="0" t="n">
        <f aca="false">SUM($F$3:F97)</f>
        <v>67</v>
      </c>
      <c r="AD97" s="0" t="n">
        <f aca="false">SUM($AB$3:AB97)</f>
        <v>3385.83194096946</v>
      </c>
      <c r="AE97" s="0" t="n">
        <v>25</v>
      </c>
      <c r="AF97" s="0" t="n">
        <v>3.5</v>
      </c>
      <c r="AG97" s="0" t="n">
        <v>0.06</v>
      </c>
    </row>
    <row r="98" customFormat="false" ht="14.4" hidden="false" customHeight="false" outlineLevel="0" collapsed="false">
      <c r="A98" s="2" t="s">
        <v>26</v>
      </c>
      <c r="B98" s="0" t="n">
        <f aca="false">MID($A98,3,1)*1</f>
        <v>1</v>
      </c>
      <c r="C98" s="0" t="n">
        <f aca="false">MID($A98,5,1)*1</f>
        <v>1</v>
      </c>
      <c r="D98" s="0" t="n">
        <f aca="false">MID($A98,7,1)*1</f>
        <v>1</v>
      </c>
      <c r="E98" s="0" t="n">
        <f aca="false">MID($A98,9,1)*1</f>
        <v>1</v>
      </c>
      <c r="F98" s="0" t="n">
        <f aca="false">MID($A98,11,1)*1</f>
        <v>1</v>
      </c>
      <c r="H98" s="3" t="n">
        <f aca="false">B98*B$105*1000</f>
        <v>115.5</v>
      </c>
      <c r="I98" s="3" t="n">
        <f aca="false">C98*C$105*1000</f>
        <v>115.5</v>
      </c>
      <c r="J98" s="3" t="n">
        <f aca="false">D98*D$105*1000</f>
        <v>115.5</v>
      </c>
      <c r="K98" s="3" t="n">
        <f aca="false">E98*E$105*1000</f>
        <v>170.5</v>
      </c>
      <c r="L98" s="3" t="n">
        <f aca="false">F98*F$105*1000</f>
        <v>132</v>
      </c>
      <c r="N98" s="0" t="n">
        <f aca="false">SUM(H98:L98)</f>
        <v>649</v>
      </c>
      <c r="P98" s="0" t="n">
        <f aca="false">$AH$2*$AH$3*AE98/1000*1000*1000</f>
        <v>7</v>
      </c>
      <c r="Q98" s="0" t="n">
        <f aca="false">$AI$2*$AI$3*$AI$4*$AI$5*0.5*3.14*25^2*AF98^3/1000</f>
        <v>9.02143234863282</v>
      </c>
      <c r="S98" s="0" t="n">
        <f aca="false">IF(Q98&gt;=N98,0,MIN(P98,N98-Q98))</f>
        <v>7</v>
      </c>
      <c r="T98" s="0" t="n">
        <f aca="false">IF(Q98&gt;=N98,N98,Q98)</f>
        <v>9.02143234863282</v>
      </c>
      <c r="U98" s="0" t="n">
        <f aca="false">N98-S98-T98</f>
        <v>632.978567651367</v>
      </c>
      <c r="V98" s="0" t="n">
        <f aca="false">IF(S98+T98&gt;N98,S98+T98-N98,0)</f>
        <v>0</v>
      </c>
      <c r="X98" s="0" t="n">
        <f aca="false">S98*$X$1</f>
        <v>1.19</v>
      </c>
      <c r="Y98" s="0" t="n">
        <f aca="false">T98*$Y$1</f>
        <v>0.721714587890625</v>
      </c>
      <c r="Z98" s="0" t="n">
        <f aca="false">U98*AG98</f>
        <v>37.978714059082</v>
      </c>
      <c r="AA98" s="0" t="n">
        <f aca="false">V98*0.2</f>
        <v>0</v>
      </c>
      <c r="AB98" s="0" t="n">
        <f aca="false">SUM(X98:AA98)</f>
        <v>39.8904286469727</v>
      </c>
      <c r="AC98" s="0" t="n">
        <f aca="false">SUM($F$3:F98)</f>
        <v>68</v>
      </c>
      <c r="AD98" s="0" t="n">
        <f aca="false">SUM($AB$3:AB98)</f>
        <v>3425.72236961643</v>
      </c>
      <c r="AE98" s="0" t="n">
        <v>25</v>
      </c>
      <c r="AF98" s="0" t="n">
        <v>2.5</v>
      </c>
      <c r="AG98" s="0" t="n">
        <v>0.06</v>
      </c>
    </row>
    <row r="99" customFormat="false" ht="14.4" hidden="false" customHeight="false" outlineLevel="0" collapsed="false">
      <c r="A99" s="2" t="s">
        <v>26</v>
      </c>
      <c r="B99" s="0" t="n">
        <f aca="false">MID($A99,3,1)*1</f>
        <v>1</v>
      </c>
      <c r="C99" s="0" t="n">
        <f aca="false">MID($A99,5,1)*1</f>
        <v>1</v>
      </c>
      <c r="D99" s="0" t="n">
        <f aca="false">MID($A99,7,1)*1</f>
        <v>1</v>
      </c>
      <c r="E99" s="0" t="n">
        <f aca="false">MID($A99,9,1)*1</f>
        <v>1</v>
      </c>
      <c r="F99" s="0" t="n">
        <f aca="false">MID($A99,11,1)*1</f>
        <v>1</v>
      </c>
      <c r="H99" s="3" t="n">
        <f aca="false">B99*B$105*1000</f>
        <v>115.5</v>
      </c>
      <c r="I99" s="3" t="n">
        <f aca="false">C99*C$105*1000</f>
        <v>115.5</v>
      </c>
      <c r="J99" s="3" t="n">
        <f aca="false">D99*D$105*1000</f>
        <v>115.5</v>
      </c>
      <c r="K99" s="3" t="n">
        <f aca="false">E99*E$105*1000</f>
        <v>170.5</v>
      </c>
      <c r="L99" s="3" t="n">
        <f aca="false">F99*F$105*1000</f>
        <v>132</v>
      </c>
      <c r="N99" s="0" t="n">
        <f aca="false">SUM(H99:L99)</f>
        <v>649</v>
      </c>
      <c r="P99" s="0" t="n">
        <f aca="false">$AH$2*$AH$3*AE99/1000*1000*1000</f>
        <v>7</v>
      </c>
      <c r="Q99" s="0" t="n">
        <f aca="false">$AI$2*$AI$3*$AI$4*$AI$5*0.5*3.14*25^2*AF99^3/1000</f>
        <v>9.02143234863282</v>
      </c>
      <c r="S99" s="0" t="n">
        <f aca="false">IF(Q99&gt;=N99,0,MIN(P99,N99-Q99))</f>
        <v>7</v>
      </c>
      <c r="T99" s="0" t="n">
        <f aca="false">IF(Q99&gt;=N99,N99,Q99)</f>
        <v>9.02143234863282</v>
      </c>
      <c r="U99" s="0" t="n">
        <f aca="false">N99-S99-T99</f>
        <v>632.978567651367</v>
      </c>
      <c r="V99" s="0" t="n">
        <f aca="false">IF(S99+T99&gt;N99,S99+T99-N99,0)</f>
        <v>0</v>
      </c>
      <c r="X99" s="0" t="n">
        <f aca="false">S99*$X$1</f>
        <v>1.19</v>
      </c>
      <c r="Y99" s="0" t="n">
        <f aca="false">T99*$Y$1</f>
        <v>0.721714587890625</v>
      </c>
      <c r="Z99" s="0" t="n">
        <f aca="false">U99*AG99</f>
        <v>37.978714059082</v>
      </c>
      <c r="AA99" s="0" t="n">
        <f aca="false">V99*0.2</f>
        <v>0</v>
      </c>
      <c r="AB99" s="0" t="n">
        <f aca="false">SUM(X99:AA99)</f>
        <v>39.8904286469727</v>
      </c>
      <c r="AC99" s="0" t="n">
        <f aca="false">SUM($F$3:F99)</f>
        <v>69</v>
      </c>
      <c r="AD99" s="0" t="n">
        <f aca="false">SUM($AB$3:AB99)</f>
        <v>3465.61279826341</v>
      </c>
      <c r="AE99" s="0" t="n">
        <v>25</v>
      </c>
      <c r="AF99" s="0" t="n">
        <v>2.5</v>
      </c>
      <c r="AG99" s="0" t="n">
        <v>0.06</v>
      </c>
    </row>
    <row r="100" customFormat="false" ht="14.4" hidden="false" customHeight="false" outlineLevel="0" collapsed="false">
      <c r="A100" s="2" t="s">
        <v>26</v>
      </c>
      <c r="B100" s="0" t="n">
        <f aca="false">MID($A100,3,1)*1</f>
        <v>1</v>
      </c>
      <c r="C100" s="0" t="n">
        <f aca="false">MID($A100,5,1)*1</f>
        <v>1</v>
      </c>
      <c r="D100" s="0" t="n">
        <f aca="false">MID($A100,7,1)*1</f>
        <v>1</v>
      </c>
      <c r="E100" s="0" t="n">
        <f aca="false">MID($A100,9,1)*1</f>
        <v>1</v>
      </c>
      <c r="F100" s="0" t="n">
        <f aca="false">MID($A100,11,1)*1</f>
        <v>1</v>
      </c>
      <c r="H100" s="3" t="n">
        <f aca="false">B100*B$105*1000</f>
        <v>115.5</v>
      </c>
      <c r="I100" s="3" t="n">
        <f aca="false">C100*C$105*1000</f>
        <v>115.5</v>
      </c>
      <c r="J100" s="3" t="n">
        <f aca="false">D100*D$105*1000</f>
        <v>115.5</v>
      </c>
      <c r="K100" s="3" t="n">
        <f aca="false">E100*E$105*1000</f>
        <v>170.5</v>
      </c>
      <c r="L100" s="3" t="n">
        <f aca="false">F100*F$105*1000</f>
        <v>132</v>
      </c>
      <c r="N100" s="0" t="n">
        <f aca="false">SUM(H100:L100)</f>
        <v>649</v>
      </c>
      <c r="P100" s="0" t="n">
        <f aca="false">$AH$2*$AH$3*AE100/1000*1000*1000</f>
        <v>7</v>
      </c>
      <c r="Q100" s="0" t="n">
        <f aca="false">$AI$2*$AI$3*$AI$4*$AI$5*0.5*3.14*25^2*AF100^3/1000</f>
        <v>1.94862938730469</v>
      </c>
      <c r="S100" s="0" t="n">
        <f aca="false">IF(Q100&gt;=N100,0,MIN(P100,N100-Q100))</f>
        <v>7</v>
      </c>
      <c r="T100" s="0" t="n">
        <f aca="false">IF(Q100&gt;=N100,N100,Q100)</f>
        <v>1.94862938730469</v>
      </c>
      <c r="U100" s="0" t="n">
        <f aca="false">N100-S100-T100</f>
        <v>640.051370612695</v>
      </c>
      <c r="V100" s="0" t="n">
        <f aca="false">IF(S100+T100&gt;N100,S100+T100-N100,0)</f>
        <v>0</v>
      </c>
      <c r="X100" s="0" t="n">
        <f aca="false">S100*$X$1</f>
        <v>1.19</v>
      </c>
      <c r="Y100" s="0" t="n">
        <f aca="false">T100*$Y$1</f>
        <v>0.155890350984375</v>
      </c>
      <c r="Z100" s="0" t="n">
        <f aca="false">U100*AG100</f>
        <v>38.4030822367617</v>
      </c>
      <c r="AA100" s="0" t="n">
        <f aca="false">V100*0.2</f>
        <v>0</v>
      </c>
      <c r="AB100" s="0" t="n">
        <f aca="false">SUM(X100:AA100)</f>
        <v>39.7489725877461</v>
      </c>
      <c r="AC100" s="0" t="n">
        <f aca="false">SUM($F$3:F100)</f>
        <v>70</v>
      </c>
      <c r="AD100" s="0" t="n">
        <f aca="false">SUM($AB$3:AB100)</f>
        <v>3505.36177085115</v>
      </c>
      <c r="AE100" s="0" t="n">
        <v>25</v>
      </c>
      <c r="AF100" s="0" t="n">
        <v>1.5</v>
      </c>
      <c r="AG100" s="0" t="n">
        <v>0.06</v>
      </c>
    </row>
    <row r="101" customFormat="false" ht="14.4" hidden="false" customHeight="false" outlineLevel="0" collapsed="false">
      <c r="A101" s="2" t="s">
        <v>26</v>
      </c>
      <c r="B101" s="0" t="n">
        <f aca="false">MID($A101,3,1)*1</f>
        <v>1</v>
      </c>
      <c r="C101" s="0" t="n">
        <f aca="false">MID($A101,5,1)*1</f>
        <v>1</v>
      </c>
      <c r="D101" s="0" t="n">
        <f aca="false">MID($A101,7,1)*1</f>
        <v>1</v>
      </c>
      <c r="E101" s="0" t="n">
        <f aca="false">MID($A101,9,1)*1</f>
        <v>1</v>
      </c>
      <c r="F101" s="0" t="n">
        <f aca="false">MID($A101,11,1)*1</f>
        <v>1</v>
      </c>
      <c r="H101" s="3" t="n">
        <f aca="false">B101*B$105*1000</f>
        <v>115.5</v>
      </c>
      <c r="I101" s="3" t="n">
        <f aca="false">C101*C$105*1000</f>
        <v>115.5</v>
      </c>
      <c r="J101" s="3" t="n">
        <f aca="false">D101*D$105*1000</f>
        <v>115.5</v>
      </c>
      <c r="K101" s="3" t="n">
        <f aca="false">E101*E$105*1000</f>
        <v>170.5</v>
      </c>
      <c r="L101" s="3" t="n">
        <f aca="false">F101*F$105*1000</f>
        <v>132</v>
      </c>
      <c r="N101" s="0" t="n">
        <f aca="false">SUM(H101:L101)</f>
        <v>649</v>
      </c>
      <c r="P101" s="0" t="n">
        <f aca="false">$AH$2*$AH$3*AE101/1000*1000*1000</f>
        <v>7</v>
      </c>
      <c r="Q101" s="0" t="n">
        <f aca="false">$AI$2*$AI$3*$AI$4*$AI$5*0.5*3.14*25^2*AF101^3/1000</f>
        <v>1.94862938730469</v>
      </c>
      <c r="S101" s="0" t="n">
        <f aca="false">IF(Q101&gt;=N101,0,MIN(P101,N101-Q101))</f>
        <v>7</v>
      </c>
      <c r="T101" s="0" t="n">
        <f aca="false">IF(Q101&gt;=N101,N101,Q101)</f>
        <v>1.94862938730469</v>
      </c>
      <c r="U101" s="0" t="n">
        <f aca="false">N101-S101-T101</f>
        <v>640.051370612695</v>
      </c>
      <c r="V101" s="0" t="n">
        <f aca="false">IF(S101+T101&gt;N101,S101+T101-N101,0)</f>
        <v>0</v>
      </c>
      <c r="X101" s="0" t="n">
        <f aca="false">S101*$X$1</f>
        <v>1.19</v>
      </c>
      <c r="Y101" s="0" t="n">
        <f aca="false">T101*$Y$1</f>
        <v>0.155890350984375</v>
      </c>
      <c r="Z101" s="0" t="n">
        <f aca="false">U101*AG101</f>
        <v>38.4030822367617</v>
      </c>
      <c r="AA101" s="0" t="n">
        <f aca="false">V101*0.2</f>
        <v>0</v>
      </c>
      <c r="AB101" s="0" t="n">
        <f aca="false">SUM(X101:AA101)</f>
        <v>39.7489725877461</v>
      </c>
      <c r="AC101" s="0" t="n">
        <f aca="false">SUM($F$3:F101)</f>
        <v>71</v>
      </c>
      <c r="AD101" s="0" t="n">
        <f aca="false">SUM($AB$3:AB101)</f>
        <v>3545.1107434389</v>
      </c>
      <c r="AE101" s="0" t="n">
        <v>25</v>
      </c>
      <c r="AF101" s="0" t="n">
        <v>1.5</v>
      </c>
      <c r="AG101" s="0" t="n">
        <v>0.06</v>
      </c>
    </row>
    <row r="102" customFormat="false" ht="14.4" hidden="false" customHeight="false" outlineLevel="0" collapsed="false">
      <c r="A102" s="2" t="s">
        <v>26</v>
      </c>
      <c r="B102" s="0" t="n">
        <f aca="false">MID($A102,3,1)*1</f>
        <v>1</v>
      </c>
      <c r="C102" s="0" t="n">
        <f aca="false">MID($A102,5,1)*1</f>
        <v>1</v>
      </c>
      <c r="D102" s="0" t="n">
        <f aca="false">MID($A102,7,1)*1</f>
        <v>1</v>
      </c>
      <c r="E102" s="0" t="n">
        <f aca="false">MID($A102,9,1)*1</f>
        <v>1</v>
      </c>
      <c r="F102" s="0" t="n">
        <f aca="false">MID($A102,11,1)*1</f>
        <v>1</v>
      </c>
      <c r="H102" s="3" t="n">
        <f aca="false">B102*B$105*1000</f>
        <v>115.5</v>
      </c>
      <c r="I102" s="3" t="n">
        <f aca="false">C102*C$105*1000</f>
        <v>115.5</v>
      </c>
      <c r="J102" s="3" t="n">
        <f aca="false">D102*D$105*1000</f>
        <v>115.5</v>
      </c>
      <c r="K102" s="3" t="n">
        <f aca="false">E102*E$105*1000</f>
        <v>170.5</v>
      </c>
      <c r="L102" s="3" t="n">
        <f aca="false">F102*F$105*1000</f>
        <v>132</v>
      </c>
      <c r="N102" s="0" t="n">
        <f aca="false">SUM(H102:L102)</f>
        <v>649</v>
      </c>
      <c r="P102" s="0" t="n">
        <f aca="false">$AH$2*$AH$3*AE102/1000*1000*1000</f>
        <v>7</v>
      </c>
      <c r="Q102" s="0" t="n">
        <f aca="false">$AI$2*$AI$3*$AI$4*$AI$5*0.5*3.14*25^2*AF102^3/1000</f>
        <v>0.0721714587890625</v>
      </c>
      <c r="S102" s="0" t="n">
        <f aca="false">IF(Q102&gt;=N102,0,MIN(P102,N102-Q102))</f>
        <v>7</v>
      </c>
      <c r="T102" s="0" t="n">
        <f aca="false">IF(Q102&gt;=N102,N102,Q102)</f>
        <v>0.0721714587890625</v>
      </c>
      <c r="U102" s="0" t="n">
        <f aca="false">N102-S102-T102</f>
        <v>641.927828541211</v>
      </c>
      <c r="V102" s="0" t="n">
        <f aca="false">IF(S102+T102&gt;N102,S102+T102-N102,0)</f>
        <v>0</v>
      </c>
      <c r="X102" s="0" t="n">
        <f aca="false">S102*$X$1</f>
        <v>1.19</v>
      </c>
      <c r="Y102" s="0" t="n">
        <f aca="false">T102*$Y$1</f>
        <v>0.005773716703125</v>
      </c>
      <c r="Z102" s="0" t="n">
        <f aca="false">U102*AG102</f>
        <v>38.5156697124727</v>
      </c>
      <c r="AA102" s="0" t="n">
        <f aca="false">V102*0.2</f>
        <v>0</v>
      </c>
      <c r="AB102" s="0" t="n">
        <f aca="false">SUM(X102:AA102)</f>
        <v>39.7114434291758</v>
      </c>
      <c r="AC102" s="0" t="n">
        <f aca="false">SUM($F$3:F102)</f>
        <v>72</v>
      </c>
      <c r="AD102" s="0" t="n">
        <f aca="false">SUM($AB$3:AB102)</f>
        <v>3584.82218686808</v>
      </c>
      <c r="AE102" s="0" t="n">
        <v>25</v>
      </c>
      <c r="AF102" s="0" t="n">
        <v>0.5</v>
      </c>
      <c r="AG102" s="0" t="n">
        <v>0.06</v>
      </c>
    </row>
    <row r="103" customFormat="false" ht="14.4" hidden="false" customHeight="false" outlineLevel="0" collapsed="false">
      <c r="AB103" s="6" t="n">
        <f aca="false">SUM(AB3:AB102)</f>
        <v>3584.82218686808</v>
      </c>
    </row>
    <row r="105" customFormat="false" ht="14.4" hidden="false" customHeight="false" outlineLevel="0" collapsed="false">
      <c r="B105" s="0" t="n">
        <v>0.1155</v>
      </c>
      <c r="C105" s="0" t="n">
        <v>0.1155</v>
      </c>
      <c r="D105" s="0" t="n">
        <v>0.1155</v>
      </c>
      <c r="E105" s="0" t="n">
        <v>0.1705</v>
      </c>
      <c r="F105" s="0" t="n">
        <v>0.132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zh-CN</dc:language>
  <cp:lastModifiedBy/>
  <dcterms:modified xsi:type="dcterms:W3CDTF">2020-04-11T20:59:40Z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7cf67412-3eba-411a-845f-c42e3aefc609</vt:lpwstr>
  </property>
</Properties>
</file>