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xia\OneDrive - University of Denver\2020Winter\R\project\"/>
    </mc:Choice>
  </mc:AlternateContent>
  <xr:revisionPtr revIDLastSave="0" documentId="13_ncr:1_{C3D452E2-067D-4279-904F-0C851E54B73B}" xr6:coauthVersionLast="44" xr6:coauthVersionMax="44" xr10:uidLastSave="{00000000-0000-0000-0000-000000000000}"/>
  <bookViews>
    <workbookView xWindow="-96" yWindow="-96" windowWidth="23232" windowHeight="12552" xr2:uid="{F8FFEDAC-6AC0-4351-AE2F-49D9A2E08E96}"/>
  </bookViews>
  <sheets>
    <sheet name="Initial Reg" sheetId="8" r:id="rId1"/>
    <sheet name="Summary-nonzero" sheetId="6" r:id="rId2"/>
    <sheet name="Summary" sheetId="1" r:id="rId3"/>
    <sheet name="Schools" sheetId="2" r:id="rId4"/>
    <sheet name="Rankings" sheetId="5" r:id="rId5"/>
    <sheet name="StudentsTeachers" sheetId="4" r:id="rId6"/>
    <sheet name="TestScores" sheetId="3" r:id="rId7"/>
  </sheets>
  <definedNames>
    <definedName name="_xlnm._FilterDatabase" localSheetId="4" hidden="1">Rankings!$A$1:$I$285</definedName>
    <definedName name="_xlnm._FilterDatabase" localSheetId="3" hidden="1">Schools!$A$1:$J$284</definedName>
    <definedName name="_xlnm._FilterDatabase" localSheetId="2" hidden="1">Summary!$A$1:$H$285</definedName>
    <definedName name="_xlnm._FilterDatabase" localSheetId="1" hidden="1">'Summary-nonzero'!$A$1:$V$120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'Summary-nonzero'!$C$55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U2" i="1"/>
  <c r="T2" i="1"/>
  <c r="S2" i="1"/>
  <c r="L3" i="1" l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R2" i="1"/>
  <c r="Q2" i="1"/>
  <c r="P2" i="1"/>
  <c r="O2" i="1"/>
  <c r="N2" i="1"/>
  <c r="M2" i="1"/>
  <c r="L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K2" i="1"/>
  <c r="J2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" i="1"/>
</calcChain>
</file>

<file path=xl/sharedStrings.xml><?xml version="1.0" encoding="utf-8"?>
<sst xmlns="http://schemas.openxmlformats.org/spreadsheetml/2006/main" count="5546" uniqueCount="1154">
  <si>
    <t>School</t>
  </si>
  <si>
    <t>Name</t>
  </si>
  <si>
    <t>Type</t>
  </si>
  <si>
    <t>Grades</t>
  </si>
  <si>
    <t>District</t>
  </si>
  <si>
    <t>Enrollment</t>
  </si>
  <si>
    <t>Adventure Elementary</t>
  </si>
  <si>
    <t>PK, KG-6</t>
  </si>
  <si>
    <t>Mapleton School District No. 1</t>
  </si>
  <si>
    <t>Challenge School</t>
  </si>
  <si>
    <t>PK, KG-8</t>
  </si>
  <si>
    <t>Cherry Creek School District No. 5</t>
  </si>
  <si>
    <t>Denver Center For International Studies</t>
  </si>
  <si>
    <t>School District No. 1</t>
  </si>
  <si>
    <t>Farrell B. Howell Ece-8 School</t>
  </si>
  <si>
    <t>Monterey Community School</t>
  </si>
  <si>
    <t>K-8</t>
  </si>
  <si>
    <t>Welby Community School</t>
  </si>
  <si>
    <t>Dsst: Byers High School</t>
  </si>
  <si>
    <t>Dsst: Conservatory Green High School</t>
  </si>
  <si>
    <t>Strive Prep - Rise</t>
  </si>
  <si>
    <t>5280 High School</t>
  </si>
  <si>
    <t>Academy 360</t>
  </si>
  <si>
    <t>PK, KG-5</t>
  </si>
  <si>
    <t>Academy Of Urban Learning</t>
  </si>
  <si>
    <t>Colorado High School Charter</t>
  </si>
  <si>
    <t>Colorado High School Charter - Ges</t>
  </si>
  <si>
    <t>Compass Academy</t>
  </si>
  <si>
    <t>Denver Justice High School</t>
  </si>
  <si>
    <t>Denver Language School</t>
  </si>
  <si>
    <t>Downtown Denver Expeditionary School</t>
  </si>
  <si>
    <t>K-5</t>
  </si>
  <si>
    <t>Dsst Middle School @ Noel Campus</t>
  </si>
  <si>
    <t>Dsst: Byers Middle School</t>
  </si>
  <si>
    <t>Dsst: Cole High School</t>
  </si>
  <si>
    <t>Dsst: Cole Middle School</t>
  </si>
  <si>
    <t>Dsst: College View High School</t>
  </si>
  <si>
    <t>Dsst: College View Middle School</t>
  </si>
  <si>
    <t>Dsst: Conservatory Green Middle School</t>
  </si>
  <si>
    <t>Dsst: Green Valley Ranch High School</t>
  </si>
  <si>
    <t>Dsst: Green Valley Ranch Middle School</t>
  </si>
  <si>
    <t>Dsst: Henry Middle School</t>
  </si>
  <si>
    <t>Dsst: Stapleton High School</t>
  </si>
  <si>
    <t>Dsst: Stapleton Middle School</t>
  </si>
  <si>
    <t>Early College Of Denver</t>
  </si>
  <si>
    <t>Girls Athletic Leadership School High School</t>
  </si>
  <si>
    <t>Girls Athletic Leadership School Middle School</t>
  </si>
  <si>
    <t>Highline Academy Northeast</t>
  </si>
  <si>
    <t>Highline Academy Southeast</t>
  </si>
  <si>
    <t>KIPP Denver Collegiate High School</t>
  </si>
  <si>
    <t>KIPP Northeast Denver Leadership Academy</t>
  </si>
  <si>
    <t>KIPP Northeast Denver Middle School</t>
  </si>
  <si>
    <t>KIPP Northeast Elementary</t>
  </si>
  <si>
    <t>PK, KG-4</t>
  </si>
  <si>
    <t>KIPP Sunshine Peak Academy</t>
  </si>
  <si>
    <t>KIPP Sunshine Peak Elementary</t>
  </si>
  <si>
    <t>PK-K</t>
  </si>
  <si>
    <t>Monarch Montessori</t>
  </si>
  <si>
    <t>New America School - Lowry</t>
  </si>
  <si>
    <t>State Charter School Institute</t>
  </si>
  <si>
    <t>Odyssey School Of Denver</t>
  </si>
  <si>
    <t>Omar D Blair Charter School</t>
  </si>
  <si>
    <t>Reach Charter School</t>
  </si>
  <si>
    <t>Ricardo Flores Magon Academy</t>
  </si>
  <si>
    <t>Riseup Community School</t>
  </si>
  <si>
    <t>Rocky Mountain Prep Berkeley</t>
  </si>
  <si>
    <t>Rocky Mountain Prep: Creekside</t>
  </si>
  <si>
    <t>Rocky Mountain Prep: Southwest</t>
  </si>
  <si>
    <t>Roots Elementary</t>
  </si>
  <si>
    <t>K-4</t>
  </si>
  <si>
    <t>Soar At Green Valley Ranch</t>
  </si>
  <si>
    <t>Strive Prep - Excel</t>
  </si>
  <si>
    <t>Strive Prep - Federal</t>
  </si>
  <si>
    <t>Strive Prep - Gvr</t>
  </si>
  <si>
    <t>Strive Prep - Kepner</t>
  </si>
  <si>
    <t>Strive Prep - Lake</t>
  </si>
  <si>
    <t>Strive Prep - Montbello</t>
  </si>
  <si>
    <t>Strive Prep - Ruby Hill</t>
  </si>
  <si>
    <t>Strive Prep - Smart Academy</t>
  </si>
  <si>
    <t>Strive Prep - Sunnyside</t>
  </si>
  <si>
    <t>Strive Prep - Westwood</t>
  </si>
  <si>
    <t>The Boys School Of Denver</t>
  </si>
  <si>
    <t>University Prep - Arapahoe St.</t>
  </si>
  <si>
    <t>University Prep - Steele St.</t>
  </si>
  <si>
    <t>Vanguard Classical School - West</t>
  </si>
  <si>
    <t>Aurora Joint District No. 28</t>
  </si>
  <si>
    <t>Wyatt Academy</t>
  </si>
  <si>
    <t>Kunsmiller Creative Arts Academy</t>
  </si>
  <si>
    <t>K-12</t>
  </si>
  <si>
    <t>Rocky Mountain School Of Expeditionary Learning</t>
  </si>
  <si>
    <t>Denver 1</t>
  </si>
  <si>
    <t>Abraham Lincoln High School</t>
  </si>
  <si>
    <t>Public</t>
  </si>
  <si>
    <t>Academia Ana Marie Sandoval</t>
  </si>
  <si>
    <t>Asbury Elementary School</t>
  </si>
  <si>
    <t>Ashley Elementary School</t>
  </si>
  <si>
    <t>Barnum Elementary School</t>
  </si>
  <si>
    <t>Beach Court Elementary School</t>
  </si>
  <si>
    <t>Bear Valley International School</t>
  </si>
  <si>
    <t>Betty K Marler Youth Services Center</t>
  </si>
  <si>
    <t>Division Of Youth Services</t>
  </si>
  <si>
    <t>Big Picture College And Career Academy</t>
  </si>
  <si>
    <t>Bradley International School</t>
  </si>
  <si>
    <t>Bromwell Elementary School</t>
  </si>
  <si>
    <t>Brown International Academy</t>
  </si>
  <si>
    <t>Bruce Randolph School</t>
  </si>
  <si>
    <t>Bryant Webster Dual Language Ece-8 School</t>
  </si>
  <si>
    <t>Career Education Center Early College</t>
  </si>
  <si>
    <t>Carson Elementary School</t>
  </si>
  <si>
    <t>Castro Elementary School</t>
  </si>
  <si>
    <t>Centennial A School For Expeditionary Learning</t>
  </si>
  <si>
    <t>Center For Talent Development At Greenlee</t>
  </si>
  <si>
    <t>Charles M. Schenck (Cms) Community School</t>
  </si>
  <si>
    <t>Cheltenham Elementary School</t>
  </si>
  <si>
    <t>Clara E. Metz Elementary School</t>
  </si>
  <si>
    <t>Westminster Public Schools</t>
  </si>
  <si>
    <t>Cole Arts And Science Academy</t>
  </si>
  <si>
    <t>Colfax Elementary School</t>
  </si>
  <si>
    <t>College View Elementary School</t>
  </si>
  <si>
    <t>Collegiate Preparatory Academy</t>
  </si>
  <si>
    <t>Columbian Elementary School</t>
  </si>
  <si>
    <t>Columbine Elementary School</t>
  </si>
  <si>
    <t>Compassion Road Academy</t>
  </si>
  <si>
    <t>Contemporary Learning Academy</t>
  </si>
  <si>
    <t>Cory Elementary School</t>
  </si>
  <si>
    <t>Cowell Elementary School</t>
  </si>
  <si>
    <t>Creativity Challenge Community</t>
  </si>
  <si>
    <t>D'Evelyn Junior/Senior High School</t>
  </si>
  <si>
    <t>Jefferson County School District No. R-1</t>
  </si>
  <si>
    <t>Dcis At Ford</t>
  </si>
  <si>
    <t>Dcis At Montbello</t>
  </si>
  <si>
    <t>Delta High School</t>
  </si>
  <si>
    <t>Denison Montessori School</t>
  </si>
  <si>
    <t>Denver Center For 21st-Century Learning At Wyman</t>
  </si>
  <si>
    <t>Denver Center For International Studies At Fairmon</t>
  </si>
  <si>
    <t>Denver Discovery School</t>
  </si>
  <si>
    <t>Denver Green School</t>
  </si>
  <si>
    <t>Denver Montessori Junior/Senior High School</t>
  </si>
  <si>
    <t>Denver Online High School</t>
  </si>
  <si>
    <t>Denver School Of Innovation And Sustainable Design</t>
  </si>
  <si>
    <t>Denver School Of The Arts</t>
  </si>
  <si>
    <t>Dora Moore Ece-8 School</t>
  </si>
  <si>
    <t>Doull Elementary School</t>
  </si>
  <si>
    <t>Dr. Martin Luther King Junior Early College</t>
  </si>
  <si>
    <t>Eagleton Elementary School</t>
  </si>
  <si>
    <t>East High School</t>
  </si>
  <si>
    <t>Edison Elementary School</t>
  </si>
  <si>
    <t>Ellis Elementary School</t>
  </si>
  <si>
    <t>Emily Griffith High School</t>
  </si>
  <si>
    <t>Escalante-Biggs Academy</t>
  </si>
  <si>
    <t>Excel Academy</t>
  </si>
  <si>
    <t>Fairview Elementary School</t>
  </si>
  <si>
    <t>Federal Heights Elementary School</t>
  </si>
  <si>
    <t>Adams 12 Five Star Schools</t>
  </si>
  <si>
    <t>Florence Crittenton High School</t>
  </si>
  <si>
    <t>Florida Pitt-Waller Ece-8 School</t>
  </si>
  <si>
    <t>Force Elementary School</t>
  </si>
  <si>
    <t>Francis M. Day Elementary School</t>
  </si>
  <si>
    <t>Garden Place Academy</t>
  </si>
  <si>
    <t>George Washington High School</t>
  </si>
  <si>
    <t>Gilliam School</t>
  </si>
  <si>
    <t>Global Intermediate Academy</t>
  </si>
  <si>
    <t>Global Leadership Academy</t>
  </si>
  <si>
    <t>Global Primary Academy</t>
  </si>
  <si>
    <t>PK, KG-3</t>
  </si>
  <si>
    <t>Godsman Elementary School</t>
  </si>
  <si>
    <t>Goldrick Elementary School</t>
  </si>
  <si>
    <t>Grant Beacon Middle School</t>
  </si>
  <si>
    <t>Grant Ranch Ece-8 School</t>
  </si>
  <si>
    <t>Green Valley Elementary School</t>
  </si>
  <si>
    <t>Gust Elementary School</t>
  </si>
  <si>
    <t>Hallett Academy</t>
  </si>
  <si>
    <t>Hamilton Middle School</t>
  </si>
  <si>
    <t>High Technical Early College</t>
  </si>
  <si>
    <t>High Technical Elementary School</t>
  </si>
  <si>
    <t>Hill Campus Of Arts And Sciences</t>
  </si>
  <si>
    <t>Holly Hills Elementary School</t>
  </si>
  <si>
    <t>Holm Elementary School</t>
  </si>
  <si>
    <t>Inspire Elementary</t>
  </si>
  <si>
    <t>K-3</t>
  </si>
  <si>
    <t>International Academy Of Denver At Harrington</t>
  </si>
  <si>
    <t>Isabella Bird Community School</t>
  </si>
  <si>
    <t>Iver C. Ranum Middle School</t>
  </si>
  <si>
    <t>Joe Shoemaker School</t>
  </si>
  <si>
    <t>John F Kennedy High School</t>
  </si>
  <si>
    <t>John H. Amesse Elementary</t>
  </si>
  <si>
    <t>Johnson Elementary School</t>
  </si>
  <si>
    <t>Josephine Hodgkins Elementary School</t>
  </si>
  <si>
    <t>Kaiser Elementary School</t>
  </si>
  <si>
    <t>Kepner Beacon Middle School</t>
  </si>
  <si>
    <t>Knapp Elementary School</t>
  </si>
  <si>
    <t>Lake Middle School</t>
  </si>
  <si>
    <t>Legacy Options High School</t>
  </si>
  <si>
    <t>Lena Archuleta Elementary School</t>
  </si>
  <si>
    <t>Lincoln Elementary School</t>
  </si>
  <si>
    <t>Lowry Elementary School</t>
  </si>
  <si>
    <t>M. Scott Carpenter Middle School</t>
  </si>
  <si>
    <t>Manual High School</t>
  </si>
  <si>
    <t>Marie L. Greenwood Academy</t>
  </si>
  <si>
    <t>Marrama Elementary School</t>
  </si>
  <si>
    <t>Mathematics And Science Leadership Academy</t>
  </si>
  <si>
    <t>Maxwell Elementary School</t>
  </si>
  <si>
    <t>McAuliffe International School</t>
  </si>
  <si>
    <t>McAuliffe Manual Middle School</t>
  </si>
  <si>
    <t>McGlone Academy</t>
  </si>
  <si>
    <t>McKinley-Thatcher Elementary School</t>
  </si>
  <si>
    <t>McMeen Elementary School</t>
  </si>
  <si>
    <t>Merrill Middle School</t>
  </si>
  <si>
    <t>Montbello Career And Technical High School</t>
  </si>
  <si>
    <t>Montclair School Of Academics And Enrichment</t>
  </si>
  <si>
    <t>Morey Middle School</t>
  </si>
  <si>
    <t>Mount View Youth Services Center</t>
  </si>
  <si>
    <t>Mountview Youth Service Center</t>
  </si>
  <si>
    <t>Munroe Elementary School</t>
  </si>
  <si>
    <t>Newlon Elementary School</t>
  </si>
  <si>
    <t>Noel Community Arts School</t>
  </si>
  <si>
    <t>North High School</t>
  </si>
  <si>
    <t>North High School Engagement Center</t>
  </si>
  <si>
    <t>North Star Elementary School</t>
  </si>
  <si>
    <t>Northfield High School</t>
  </si>
  <si>
    <t>Oakland Elementary</t>
  </si>
  <si>
    <t>Palmer Elementary School</t>
  </si>
  <si>
    <t>Park Hill School</t>
  </si>
  <si>
    <t>Pascual Ledoux Academy</t>
  </si>
  <si>
    <t>PK</t>
  </si>
  <si>
    <t>Place Bridge Academy</t>
  </si>
  <si>
    <t>Polaris Elementary School</t>
  </si>
  <si>
    <t>Prep Academy</t>
  </si>
  <si>
    <t>Respect Academy</t>
  </si>
  <si>
    <t>Sabin World School</t>
  </si>
  <si>
    <t>Samuels Elementary School</t>
  </si>
  <si>
    <t>Sandra Todd-Williams Academy</t>
  </si>
  <si>
    <t>Schmitt Elementary School</t>
  </si>
  <si>
    <t>Sheridan High School</t>
  </si>
  <si>
    <t>Sheridan School District No. 2</t>
  </si>
  <si>
    <t>Sherrelwood Elementary School</t>
  </si>
  <si>
    <t>Skinner Middle School</t>
  </si>
  <si>
    <t>Skyline Vista Elementary School</t>
  </si>
  <si>
    <t>Slavens K-8 School</t>
  </si>
  <si>
    <t>Smith Elementary School</t>
  </si>
  <si>
    <t>Soar Academy</t>
  </si>
  <si>
    <t>South High School</t>
  </si>
  <si>
    <t>Southmoor Elementary School</t>
  </si>
  <si>
    <t>Steck Elementary School</t>
  </si>
  <si>
    <t>Stedman Elementary School</t>
  </si>
  <si>
    <t>Steele Elementary School</t>
  </si>
  <si>
    <t>Stephen Knight Center For Early Education</t>
  </si>
  <si>
    <t>Summit Academy</t>
  </si>
  <si>
    <t>Swansea Elementary School</t>
  </si>
  <si>
    <t>Swigert International School</t>
  </si>
  <si>
    <t>Teller Elementary School</t>
  </si>
  <si>
    <t>The Cottage At Holly Ridge</t>
  </si>
  <si>
    <t>Thomas Jefferson High School</t>
  </si>
  <si>
    <t>Traylor Academy</t>
  </si>
  <si>
    <t>Trevista At Horace Mann</t>
  </si>
  <si>
    <t>University Park Elementary School</t>
  </si>
  <si>
    <t>Valdez Elementary School</t>
  </si>
  <si>
    <t>Valley View K-8</t>
  </si>
  <si>
    <t>Valverde Elementary School</t>
  </si>
  <si>
    <t>Vista Academy</t>
  </si>
  <si>
    <t>West Early College</t>
  </si>
  <si>
    <t>West Leadership Academy</t>
  </si>
  <si>
    <t>Westerly Creek Elementary</t>
  </si>
  <si>
    <t>Westminster Public Schools Early Learning Center</t>
  </si>
  <si>
    <t>Whittier Ece-8 School</t>
  </si>
  <si>
    <t>William (Bill) Roberts Ece-8 School</t>
  </si>
  <si>
    <t>Annunciation</t>
  </si>
  <si>
    <t>Arrupe Jesuit High School</t>
  </si>
  <si>
    <t>Assumption Catholic School</t>
  </si>
  <si>
    <t>Christ The King Roman Catholic School</t>
  </si>
  <si>
    <t>Escuela De Guadalupe</t>
  </si>
  <si>
    <t>PK, KG-7</t>
  </si>
  <si>
    <t>Good Shepherd Catholic School</t>
  </si>
  <si>
    <t>Most Precious Blood School</t>
  </si>
  <si>
    <t>Mullen High School</t>
  </si>
  <si>
    <t>Notre Dame Parish School</t>
  </si>
  <si>
    <t>St Catherine Of Siena Catholic School</t>
  </si>
  <si>
    <t>St Rose Of Lima Catholic Academy</t>
  </si>
  <si>
    <t>St Vincent De Paul Catholic School</t>
  </si>
  <si>
    <t>Accelerated Schools</t>
  </si>
  <si>
    <t>Auraria Early Learning Center</t>
  </si>
  <si>
    <t>Bansbach Academy At Denver Childrens Home</t>
  </si>
  <si>
    <t>Childrens Garden Montessori</t>
  </si>
  <si>
    <t>Colorado Academy</t>
  </si>
  <si>
    <t>PK, KG-12</t>
  </si>
  <si>
    <t>Colorado International School</t>
  </si>
  <si>
    <t>Denver Waldorf School</t>
  </si>
  <si>
    <t>Garfield Montessori School</t>
  </si>
  <si>
    <t>Hope Center</t>
  </si>
  <si>
    <t>Iliff Preschool, Inc.</t>
  </si>
  <si>
    <t>La Academia At The Denver Inner City Parish</t>
  </si>
  <si>
    <t>Montessori Academy Of Colorado</t>
  </si>
  <si>
    <t>Montessori At The Marina</t>
  </si>
  <si>
    <t>Montview Community Preschool &amp; Kindergarten</t>
  </si>
  <si>
    <t>Paddington Station</t>
  </si>
  <si>
    <t>Parzival Shield Waldorf Preschool Kindergarten</t>
  </si>
  <si>
    <t>Primrose School At Lowry</t>
  </si>
  <si>
    <t>Ricks Center For Gifted Children</t>
  </si>
  <si>
    <t>Savio House</t>
  </si>
  <si>
    <t>Stanley British Primary School</t>
  </si>
  <si>
    <t>Tennyson Center For Children At Cch</t>
  </si>
  <si>
    <t>The Montessori School Of Washington Park</t>
  </si>
  <si>
    <t>Three Bears Learning Center</t>
  </si>
  <si>
    <t>Thw Logan School For Creative Learning</t>
  </si>
  <si>
    <t>St John's Lutheran School</t>
  </si>
  <si>
    <t>Zion Lutheran School</t>
  </si>
  <si>
    <t>Beth Jacob High School</t>
  </si>
  <si>
    <t>Yeshiva Toras Chaim High School</t>
  </si>
  <si>
    <t>Denver Academy Of Torah</t>
  </si>
  <si>
    <t>Denver Jewish Day School</t>
  </si>
  <si>
    <t>Hillel Academy</t>
  </si>
  <si>
    <t>St Elizabeth School</t>
  </si>
  <si>
    <t>Inner-City School</t>
  </si>
  <si>
    <t>Mile High Baptist School</t>
  </si>
  <si>
    <t>K-11</t>
  </si>
  <si>
    <t>Address</t>
  </si>
  <si>
    <t>City</t>
  </si>
  <si>
    <t>Zip</t>
  </si>
  <si>
    <t>County</t>
  </si>
  <si>
    <t>Is Charter</t>
  </si>
  <si>
    <t>Is Magnet</t>
  </si>
  <si>
    <t>Is Title I</t>
  </si>
  <si>
    <t>Phone</t>
  </si>
  <si>
    <t>7700 Delta St.</t>
  </si>
  <si>
    <t>Denver</t>
  </si>
  <si>
    <t>Adams</t>
  </si>
  <si>
    <t>No</t>
  </si>
  <si>
    <t>Yes</t>
  </si>
  <si>
    <t>(303) 853-1410</t>
  </si>
  <si>
    <t>9659 East Mississippi Avenue</t>
  </si>
  <si>
    <t>Arapahoe</t>
  </si>
  <si>
    <t>(720) 747-2100</t>
  </si>
  <si>
    <t>574 West 6th Ave</t>
  </si>
  <si>
    <t>(720) 423-9000</t>
  </si>
  <si>
    <t>14250 East Albrook Drive</t>
  </si>
  <si>
    <t>(720) 424-2740</t>
  </si>
  <si>
    <t>2210 McElwain Blvd</t>
  </si>
  <si>
    <t>(303) 853-1360</t>
  </si>
  <si>
    <t>1200 E 78th Ave</t>
  </si>
  <si>
    <t>(303) 853-1700</t>
  </si>
  <si>
    <t>150 South Pearl Street</t>
  </si>
  <si>
    <t>(303) 524-6350</t>
  </si>
  <si>
    <t>11200 East 45th Avenue</t>
  </si>
  <si>
    <t>(303) 802-4127</t>
  </si>
  <si>
    <t>18250 East 51st Avenue</t>
  </si>
  <si>
    <t>(720) 485-6393</t>
  </si>
  <si>
    <t>899 Broadway</t>
  </si>
  <si>
    <t>(n/a)</t>
  </si>
  <si>
    <t>(720) 919-1056</t>
  </si>
  <si>
    <t>12000 E. 47th Ave</t>
  </si>
  <si>
    <t>(303) 574-1360</t>
  </si>
  <si>
    <t>2417 W. 29th Ave</t>
  </si>
  <si>
    <t>(303) 282-0900</t>
  </si>
  <si>
    <t>1175 Osage Street #100</t>
  </si>
  <si>
    <t>(303) 892-8475</t>
  </si>
  <si>
    <t>646 Mariposa Ave.</t>
  </si>
  <si>
    <t>(303) 955-5309</t>
  </si>
  <si>
    <t>911 South Hazel Court</t>
  </si>
  <si>
    <t>(720) 424-0096</t>
  </si>
  <si>
    <t>300 E. 9th Ave.</t>
  </si>
  <si>
    <t>(303) 480-5610</t>
  </si>
  <si>
    <t>451 Newport Street</t>
  </si>
  <si>
    <t>(303) 557-0852</t>
  </si>
  <si>
    <t>1860 Lincoln St</t>
  </si>
  <si>
    <t>(720) 424-2350</t>
  </si>
  <si>
    <t>5290 Kittredge Street</t>
  </si>
  <si>
    <t>(303) 524-6324</t>
  </si>
  <si>
    <t>150 S. Pearl St.</t>
  </si>
  <si>
    <t>3240 Humboldt Street</t>
  </si>
  <si>
    <t>(720) 524-6354</t>
  </si>
  <si>
    <t>1350 E. 3rd Ave</t>
  </si>
  <si>
    <t>(303) 524-6354</t>
  </si>
  <si>
    <t>3111 West Dartmouth Avenue</t>
  </si>
  <si>
    <t>(303) 524-6320</t>
  </si>
  <si>
    <t>3111 W Dartmouth Ave</t>
  </si>
  <si>
    <t>8499 East Stoll Place</t>
  </si>
  <si>
    <t>(303) 802-4120</t>
  </si>
  <si>
    <t>4800 Telluride Street #2</t>
  </si>
  <si>
    <t>(303) 524-6300</t>
  </si>
  <si>
    <t>4800 Telluride Street Buildin</t>
  </si>
  <si>
    <t>3005 South Golden Way</t>
  </si>
  <si>
    <t>(303) 802-4130</t>
  </si>
  <si>
    <t>2000 Valentia Street</t>
  </si>
  <si>
    <t>(303) 320-5570</t>
  </si>
  <si>
    <t>3001 South Federal Boulevard</t>
  </si>
  <si>
    <t>(303) 935-5473</t>
  </si>
  <si>
    <t>750 Galapago Street</t>
  </si>
  <si>
    <t>(303) 282-6437</t>
  </si>
  <si>
    <t>750 Galapago St.</t>
  </si>
  <si>
    <t>19451 East Maxwell Place</t>
  </si>
  <si>
    <t>(720) 485-5172</t>
  </si>
  <si>
    <t>2170 South Dahlia Street</t>
  </si>
  <si>
    <t>(303) 759-7808</t>
  </si>
  <si>
    <t>451 South Tejon Street</t>
  </si>
  <si>
    <t>(303) 922-5324</t>
  </si>
  <si>
    <t>(720) 452-2570</t>
  </si>
  <si>
    <t>4636 Walden St</t>
  </si>
  <si>
    <t>(303) 307-1970</t>
  </si>
  <si>
    <t>(720) 452-2551</t>
  </si>
  <si>
    <t>375 S Tejon Street</t>
  </si>
  <si>
    <t>(303) 623-5772</t>
  </si>
  <si>
    <t>3400 West Nevada Place</t>
  </si>
  <si>
    <t>(303) 934-3245</t>
  </si>
  <si>
    <t>4895 Peoria Street</t>
  </si>
  <si>
    <t>(303) 712-2001</t>
  </si>
  <si>
    <t>9125 E Seventh Place Building</t>
  </si>
  <si>
    <t>(303) 320-9854</t>
  </si>
  <si>
    <t>6550 East 21st Avenue</t>
  </si>
  <si>
    <t>(303) 316-3944</t>
  </si>
  <si>
    <t>4905 Cathay Street</t>
  </si>
  <si>
    <t>(303) 371-9570</t>
  </si>
  <si>
    <t>940 Fillmore Street</t>
  </si>
  <si>
    <t>(720) 668-9691</t>
  </si>
  <si>
    <t>5301 Lowell Boulevard</t>
  </si>
  <si>
    <t>(303) 412-7601</t>
  </si>
  <si>
    <t>2342 Broadway St</t>
  </si>
  <si>
    <t>(303) 292-1018</t>
  </si>
  <si>
    <t>3752 Tennyson Street</t>
  </si>
  <si>
    <t>(303) 455-0848</t>
  </si>
  <si>
    <t>7808 Cherry Creek South Dr</t>
  </si>
  <si>
    <t>(720) 863-8920</t>
  </si>
  <si>
    <t>3475 Holly Street</t>
  </si>
  <si>
    <t>(720) 593-1338</t>
  </si>
  <si>
    <t>4800 Telluride Street #4</t>
  </si>
  <si>
    <t>(720) 287-5100</t>
  </si>
  <si>
    <t>2960 N Speer Blvd Building 19</t>
  </si>
  <si>
    <t>(303) 630-0360</t>
  </si>
  <si>
    <t>1825 South Federal Blvd</t>
  </si>
  <si>
    <t>(303) 573-2017</t>
  </si>
  <si>
    <t>4800 Telluride St</t>
  </si>
  <si>
    <t>(303) 999-2893</t>
  </si>
  <si>
    <t>(720) 485-6394</t>
  </si>
  <si>
    <t>1820 Lowell Blvd</t>
  </si>
  <si>
    <t>(303) 551-7200</t>
  </si>
  <si>
    <t>11200 East 45th Ave</t>
  </si>
  <si>
    <t>(303) 999-3825</t>
  </si>
  <si>
    <t>2626 West Evans Avenue</t>
  </si>
  <si>
    <t>(720) 460-2800</t>
  </si>
  <si>
    <t>3201 W. Arizona Ave</t>
  </si>
  <si>
    <t>(303) 962-9880</t>
  </si>
  <si>
    <t>4735 Pecos St</t>
  </si>
  <si>
    <t>(720) 723-2000</t>
  </si>
  <si>
    <t>3201 W Arizona Ave.</t>
  </si>
  <si>
    <t>2401 Alcott Street</t>
  </si>
  <si>
    <t>(720) 688-3842</t>
  </si>
  <si>
    <t>2409 Arapahoe Street</t>
  </si>
  <si>
    <t>(303) 292-0463</t>
  </si>
  <si>
    <t>3230 East 38th Avenue</t>
  </si>
  <si>
    <t>(303) 329-8412</t>
  </si>
  <si>
    <t>801 Yosemite Street</t>
  </si>
  <si>
    <t>(303) 691-2384</t>
  </si>
  <si>
    <t>3620 Franklin Street</t>
  </si>
  <si>
    <t>(303) 292-5515</t>
  </si>
  <si>
    <t>2250 South Quitman Way</t>
  </si>
  <si>
    <t>(720) 424-0200</t>
  </si>
  <si>
    <t>1700 South Holly Street</t>
  </si>
  <si>
    <t>(303) 759-2076</t>
  </si>
  <si>
    <t>2285 South Federal Boulevard</t>
  </si>
  <si>
    <t>(720) 423-5000</t>
  </si>
  <si>
    <t>3655 Wyandot Street</t>
  </si>
  <si>
    <t>(720) 424-4370</t>
  </si>
  <si>
    <t>1320 East Asbury Avenue</t>
  </si>
  <si>
    <t>(720) 424-9750</t>
  </si>
  <si>
    <t>1914 Syracuse Street</t>
  </si>
  <si>
    <t>(720) 424-9748</t>
  </si>
  <si>
    <t>85 Hooker Street</t>
  </si>
  <si>
    <t>(720) 424-9590</t>
  </si>
  <si>
    <t>4950 Beach Court</t>
  </si>
  <si>
    <t>(720) 424-9470</t>
  </si>
  <si>
    <t>(720) 423-9600</t>
  </si>
  <si>
    <t>7862 West Mansfield Parkway</t>
  </si>
  <si>
    <t>Jefferson</t>
  </si>
  <si>
    <t>(720) 220-1246</t>
  </si>
  <si>
    <t>7350 N. Broadway</t>
  </si>
  <si>
    <t>(303) 853-1690</t>
  </si>
  <si>
    <t>3051 South Elm Street</t>
  </si>
  <si>
    <t>(720) 424-9468</t>
  </si>
  <si>
    <t>2500 East 4th Avenue</t>
  </si>
  <si>
    <t>(720) 424-9330</t>
  </si>
  <si>
    <t>2550 Lowell Blvd</t>
  </si>
  <si>
    <t>(720) 424-9250</t>
  </si>
  <si>
    <t>3955 Steele Street</t>
  </si>
  <si>
    <t>(720) 424-1080</t>
  </si>
  <si>
    <t>3635 Quivas St</t>
  </si>
  <si>
    <t>(720) 424-9170</t>
  </si>
  <si>
    <t>2650 Eliot Street</t>
  </si>
  <si>
    <t>(720) 423-6600</t>
  </si>
  <si>
    <t>5420 East 1st Avenue</t>
  </si>
  <si>
    <t>(720) 424-9090</t>
  </si>
  <si>
    <t>845 South Lowell Boulevard</t>
  </si>
  <si>
    <t>(720) 424-8990</t>
  </si>
  <si>
    <t>4665 Raleigh Street</t>
  </si>
  <si>
    <t>(720) 424-8900</t>
  </si>
  <si>
    <t>1150 Lipan Street</t>
  </si>
  <si>
    <t>(720) 424-6800</t>
  </si>
  <si>
    <t>1300 South Lowell Boulevard</t>
  </si>
  <si>
    <t>(720) 424-4300</t>
  </si>
  <si>
    <t>1580 Julian Street</t>
  </si>
  <si>
    <t>(720) 424-8810</t>
  </si>
  <si>
    <t>2341 Sherrelwood Drive</t>
  </si>
  <si>
    <t>(303) 428-1884</t>
  </si>
  <si>
    <t>(720) 423-9120</t>
  </si>
  <si>
    <t>1526 Tennyson Street</t>
  </si>
  <si>
    <t>(720) 424-8740</t>
  </si>
  <si>
    <t>2675 South Decatur Street</t>
  </si>
  <si>
    <t>(720) 424-8660</t>
  </si>
  <si>
    <t>(720) 423-0850</t>
  </si>
  <si>
    <t>2925 West 40th Avenue</t>
  </si>
  <si>
    <t>(720) 424-8580</t>
  </si>
  <si>
    <t>2540 East 29th Ave</t>
  </si>
  <si>
    <t>(720) 424-8510</t>
  </si>
  <si>
    <t>1000 Cherokee Street</t>
  </si>
  <si>
    <t>(720) 424-2200</t>
  </si>
  <si>
    <t>200 E. 9th Ave.</t>
  </si>
  <si>
    <t>(720) 423-6900</t>
  </si>
  <si>
    <t>1550 South Steele Street</t>
  </si>
  <si>
    <t>(720) 424-8380</t>
  </si>
  <si>
    <t>4540 West 10th Avenue</t>
  </si>
  <si>
    <t>(720) 424-8300</t>
  </si>
  <si>
    <t>1551 S. Monroe St</t>
  </si>
  <si>
    <t>(720) 424-0630</t>
  </si>
  <si>
    <t>10359 W Nassau Avenue</t>
  </si>
  <si>
    <t>(303) 982-2600</t>
  </si>
  <si>
    <t>14500 Maxwell Place</t>
  </si>
  <si>
    <t>(720) 424-7300</t>
  </si>
  <si>
    <t>5000 Crown Blvd</t>
  </si>
  <si>
    <t>(720) 423-5900</t>
  </si>
  <si>
    <t>655 South Monaco Parkway</t>
  </si>
  <si>
    <t>(720) 423-8740</t>
  </si>
  <si>
    <t>1821 South Yates Street</t>
  </si>
  <si>
    <t>(720) 424-8080</t>
  </si>
  <si>
    <t>1690 Williams Street</t>
  </si>
  <si>
    <t>(720) 424-2980</t>
  </si>
  <si>
    <t>520 West 3rd Avenue</t>
  </si>
  <si>
    <t>(720) 424-7620</t>
  </si>
  <si>
    <t>3480 Syracuse Street</t>
  </si>
  <si>
    <t>(720) 424-4790</t>
  </si>
  <si>
    <t>6700 East Virginia Avenue</t>
  </si>
  <si>
    <t>(720) 424-7480</t>
  </si>
  <si>
    <t>4250 Shoshone Street</t>
  </si>
  <si>
    <t>(720) 424-2600</t>
  </si>
  <si>
    <t>4250 Shoshone St</t>
  </si>
  <si>
    <t>(720) 424-8281</t>
  </si>
  <si>
    <t>(720) 424-2000</t>
  </si>
  <si>
    <t>7111 Montview Blvd</t>
  </si>
  <si>
    <t>(720) 424-1700</t>
  </si>
  <si>
    <t>846 Corona Street</t>
  </si>
  <si>
    <t>(720) 424-5300</t>
  </si>
  <si>
    <t>2520 South Utica Street</t>
  </si>
  <si>
    <t>(720) 424-8000</t>
  </si>
  <si>
    <t>19535 East 46th Avenue</t>
  </si>
  <si>
    <t>(720) 424-0420</t>
  </si>
  <si>
    <t>880 Hooker Street</t>
  </si>
  <si>
    <t>(720) 424-7930</t>
  </si>
  <si>
    <t>1600 City Park Esplanade</t>
  </si>
  <si>
    <t>(720) 423-8300</t>
  </si>
  <si>
    <t>3350 Quitman Street</t>
  </si>
  <si>
    <t>(720) 424-7780</t>
  </si>
  <si>
    <t>1651 South Dahlia Street</t>
  </si>
  <si>
    <t>(720) 424-7700</t>
  </si>
  <si>
    <t>1860 Lincoln St.</t>
  </si>
  <si>
    <t>(720) 423-4901</t>
  </si>
  <si>
    <t>5300 Crown Blvd</t>
  </si>
  <si>
    <t>(720) 424-4620</t>
  </si>
  <si>
    <t>1825 S. Federal Blvd.</t>
  </si>
  <si>
    <t>(720) 424-2250</t>
  </si>
  <si>
    <t>2715 West 11th Avenue</t>
  </si>
  <si>
    <t>(720) 424-7540</t>
  </si>
  <si>
    <t>7826 Fairview Drive</t>
  </si>
  <si>
    <t>(303) 428-1405</t>
  </si>
  <si>
    <t>2500 W 96th Avenue</t>
  </si>
  <si>
    <t>(720) 972-5360</t>
  </si>
  <si>
    <t>55 South Zuni</t>
  </si>
  <si>
    <t>(720) 423-7900</t>
  </si>
  <si>
    <t>21601 East 51st Place</t>
  </si>
  <si>
    <t>(720) 424-2840</t>
  </si>
  <si>
    <t>1550 South Wolff Street</t>
  </si>
  <si>
    <t>(720) 424-7400</t>
  </si>
  <si>
    <t>1740 Jordan Drive</t>
  </si>
  <si>
    <t>(303) 428-1330</t>
  </si>
  <si>
    <t>4425 Lincoln Street</t>
  </si>
  <si>
    <t>(720) 424-7220</t>
  </si>
  <si>
    <t>655 South Monaco Pkwy</t>
  </si>
  <si>
    <t>(720) 423-8600</t>
  </si>
  <si>
    <t>2844 Downing</t>
  </si>
  <si>
    <t>(303) 294-8930</t>
  </si>
  <si>
    <t>7480 Conifer Road</t>
  </si>
  <si>
    <t>(303) 853-1930</t>
  </si>
  <si>
    <t>(303) 853-1170</t>
  </si>
  <si>
    <t>2120 West Arkansas Avenue</t>
  </si>
  <si>
    <t>(720) 424-7060</t>
  </si>
  <si>
    <t>1050 South Zuni Street</t>
  </si>
  <si>
    <t>(720) 424-6980</t>
  </si>
  <si>
    <t>1751 South Washington Street</t>
  </si>
  <si>
    <t>(720) 423-9360</t>
  </si>
  <si>
    <t>5400 South Jay Circle</t>
  </si>
  <si>
    <t>(720) 424-6880</t>
  </si>
  <si>
    <t>4100 Jericho St</t>
  </si>
  <si>
    <t>(720) 424-6710</t>
  </si>
  <si>
    <t>3440 West Yale Avenue</t>
  </si>
  <si>
    <t>(720) 424-6560</t>
  </si>
  <si>
    <t>2950 Jasmine Street</t>
  </si>
  <si>
    <t>(720) 424-6070</t>
  </si>
  <si>
    <t>8600 East Dartmouth Avenue</t>
  </si>
  <si>
    <t>(720) 423-9500</t>
  </si>
  <si>
    <t>11200 E 45th Ave</t>
  </si>
  <si>
    <t>(720) 424-2450</t>
  </si>
  <si>
    <t>8499 E Stoll Place</t>
  </si>
  <si>
    <t>(720) 424-2100</t>
  </si>
  <si>
    <t>451 Clermont Street</t>
  </si>
  <si>
    <t>(720) 423-9680</t>
  </si>
  <si>
    <t>6161 East Cornell Avenue</t>
  </si>
  <si>
    <t>(720) 747-2500</t>
  </si>
  <si>
    <t>3185 South Willow Court</t>
  </si>
  <si>
    <t>(720) 424-6350</t>
  </si>
  <si>
    <t>5500 Central Park Blvd</t>
  </si>
  <si>
    <t>(720) 424-4850</t>
  </si>
  <si>
    <t>2401 East 37th Avenue</t>
  </si>
  <si>
    <t>(720) 424-6420</t>
  </si>
  <si>
    <t>2701 N. Lima St.</t>
  </si>
  <si>
    <t>(720) 423-9900</t>
  </si>
  <si>
    <t>2401 West 80th Avenue</t>
  </si>
  <si>
    <t>(303) 428-9577</t>
  </si>
  <si>
    <t>3333 South Havana Street</t>
  </si>
  <si>
    <t>(720) 423-9333</t>
  </si>
  <si>
    <t>2855 South Lamar Street</t>
  </si>
  <si>
    <t>(720) 423-4300</t>
  </si>
  <si>
    <t>5440 Scranton Street</t>
  </si>
  <si>
    <t>(720) 424-9988</t>
  </si>
  <si>
    <t>1850 South Irving Street</t>
  </si>
  <si>
    <t>(720) 424-6290</t>
  </si>
  <si>
    <t>3475 West 67th Avenue</t>
  </si>
  <si>
    <t>(303) 428-1121</t>
  </si>
  <si>
    <t>4500 South Quitman Street</t>
  </si>
  <si>
    <t>(720) 424-6210</t>
  </si>
  <si>
    <t>(720) 424-0027</t>
  </si>
  <si>
    <t>500 South Utica Street</t>
  </si>
  <si>
    <t>(720) 424-6130</t>
  </si>
  <si>
    <t>(720) 424-0260</t>
  </si>
  <si>
    <t>6850 North Argonne Street</t>
  </si>
  <si>
    <t>(720) 424-3100</t>
  </si>
  <si>
    <t>16000 Maxwell Place</t>
  </si>
  <si>
    <t>(720) 424-9888</t>
  </si>
  <si>
    <t>710 South Pennsylvania Street</t>
  </si>
  <si>
    <t>(720) 424-5990</t>
  </si>
  <si>
    <t>8001 East Cedar Avenue</t>
  </si>
  <si>
    <t>(720) 424-5910</t>
  </si>
  <si>
    <t>7001 Lipan Street</t>
  </si>
  <si>
    <t>(303) 428-8583</t>
  </si>
  <si>
    <t>1700 East 28th Avenue</t>
  </si>
  <si>
    <t>(720) 423-6300</t>
  </si>
  <si>
    <t>5130 Durham Court</t>
  </si>
  <si>
    <t>(720) 424-6630</t>
  </si>
  <si>
    <t>19100 East 40th Avenue</t>
  </si>
  <si>
    <t>(720) 424-5820</t>
  </si>
  <si>
    <t>(720) 424-1310</t>
  </si>
  <si>
    <t>14390 East Bolling Drive</t>
  </si>
  <si>
    <t>(720) 424-5740</t>
  </si>
  <si>
    <t>2540 Holly St</t>
  </si>
  <si>
    <t>(720) 424-1540</t>
  </si>
  <si>
    <t>2540 Holly Street</t>
  </si>
  <si>
    <t>(720) 423-6550</t>
  </si>
  <si>
    <t>4500 Crown Boulevard</t>
  </si>
  <si>
    <t>(720) 424-5660</t>
  </si>
  <si>
    <t>1230 South Grant Street</t>
  </si>
  <si>
    <t>(720) 424-5600</t>
  </si>
  <si>
    <t>1000 South Holly Street</t>
  </si>
  <si>
    <t>(720) 424-5520</t>
  </si>
  <si>
    <t>1551 South Monroe Street</t>
  </si>
  <si>
    <t>(720) 424-0600</t>
  </si>
  <si>
    <t>4501 Airport Way</t>
  </si>
  <si>
    <t>(720) 423-7200</t>
  </si>
  <si>
    <t>1151 Newport Street</t>
  </si>
  <si>
    <t>(720) 424-5380</t>
  </si>
  <si>
    <t>840 East 14th Avenue</t>
  </si>
  <si>
    <t>(720) 424-0700</t>
  </si>
  <si>
    <t>(303) 866-6600</t>
  </si>
  <si>
    <t>(303) 987-4575</t>
  </si>
  <si>
    <t>3440 West Virginia Avenue</t>
  </si>
  <si>
    <t>(720) 424-5230</t>
  </si>
  <si>
    <t>361 Vrain Street</t>
  </si>
  <si>
    <t>(720) 424-5150</t>
  </si>
  <si>
    <t>5000 Crown Boulevard</t>
  </si>
  <si>
    <t>(720) 423-5840</t>
  </si>
  <si>
    <t>2960 North Speer Boulevard</t>
  </si>
  <si>
    <t>(720) 423-2700</t>
  </si>
  <si>
    <t>2960 Speer Blvd</t>
  </si>
  <si>
    <t>8740 North Star Drive</t>
  </si>
  <si>
    <t>(720) 972-5560</t>
  </si>
  <si>
    <t>(720) 423-8000</t>
  </si>
  <si>
    <t>4580 Dearborn Street</t>
  </si>
  <si>
    <t>(720) 424-5070</t>
  </si>
  <si>
    <t>995 Grape Street</t>
  </si>
  <si>
    <t>(720) 424-5000</t>
  </si>
  <si>
    <t>5050 East 19th Avenue</t>
  </si>
  <si>
    <t>(720) 424-4910</t>
  </si>
  <si>
    <t>1055 South Hazel Court</t>
  </si>
  <si>
    <t>(720) 423-9240</t>
  </si>
  <si>
    <t>7125 Cherry Creek Drive North</t>
  </si>
  <si>
    <t>(720) 424-0960</t>
  </si>
  <si>
    <t>410 Park Avenue West</t>
  </si>
  <si>
    <t>(720) 424-7860</t>
  </si>
  <si>
    <t>2727 Columbine Street</t>
  </si>
  <si>
    <t>(720) 424-8451</t>
  </si>
  <si>
    <t>2285 South Federal Blvd</t>
  </si>
  <si>
    <t>(720) 423-5203</t>
  </si>
  <si>
    <t>3050 South Vrain Street</t>
  </si>
  <si>
    <t>(720) 424-4520</t>
  </si>
  <si>
    <t>3985 South Vincennes Court</t>
  </si>
  <si>
    <t>(720) 424-4450</t>
  </si>
  <si>
    <t>4909 Cathay Street</t>
  </si>
  <si>
    <t>(720) 424-8240</t>
  </si>
  <si>
    <t>1820 South Vallejo Street</t>
  </si>
  <si>
    <t>(720) 424-4230</t>
  </si>
  <si>
    <t>3201 West Oxford Avenue</t>
  </si>
  <si>
    <t>(720) 833-6987</t>
  </si>
  <si>
    <t>8095 Kalamath Drive</t>
  </si>
  <si>
    <t>(303) 428-5353</t>
  </si>
  <si>
    <t>3435 West 40th Avenue</t>
  </si>
  <si>
    <t>(720) 424-1420</t>
  </si>
  <si>
    <t>7395 Zuni Street</t>
  </si>
  <si>
    <t>(303) 428-2300</t>
  </si>
  <si>
    <t>3000 South Clayton Street</t>
  </si>
  <si>
    <t>(720) 424-4150</t>
  </si>
  <si>
    <t>3590 Jasmine Street</t>
  </si>
  <si>
    <t>(720) 424-4000</t>
  </si>
  <si>
    <t>(720) 833-6825</t>
  </si>
  <si>
    <t>1700 East Louisiana Avenue</t>
  </si>
  <si>
    <t>(720) 423-6000</t>
  </si>
  <si>
    <t>3755 South Magnolia Way</t>
  </si>
  <si>
    <t>(720) 424-3930</t>
  </si>
  <si>
    <t>450 Albion Street</t>
  </si>
  <si>
    <t>(720) 424-3870</t>
  </si>
  <si>
    <t>2940 Dexter Street</t>
  </si>
  <si>
    <t>(720) 424-3800</t>
  </si>
  <si>
    <t>320 South Marion Parkway</t>
  </si>
  <si>
    <t>(720) 424-3720</t>
  </si>
  <si>
    <t>3245 East Exposition Avenue</t>
  </si>
  <si>
    <t>(720) 424-6500</t>
  </si>
  <si>
    <t>5590 W Evans Ave.</t>
  </si>
  <si>
    <t>(720) 424-2400</t>
  </si>
  <si>
    <t>4650 Columbine Street</t>
  </si>
  <si>
    <t>(720) 424-3630</t>
  </si>
  <si>
    <t>(720) 424-4800</t>
  </si>
  <si>
    <t>1150 Garfield Street</t>
  </si>
  <si>
    <t>(720) 424-3560</t>
  </si>
  <si>
    <t>3301 South Monaco Parkway</t>
  </si>
  <si>
    <t>(720) 554-3280</t>
  </si>
  <si>
    <t>3950 South Holly Street</t>
  </si>
  <si>
    <t>(720) 423-7000</t>
  </si>
  <si>
    <t>2900 South Ivan Way</t>
  </si>
  <si>
    <t>(720) 424-3480</t>
  </si>
  <si>
    <t>4130 Navajo Street</t>
  </si>
  <si>
    <t>(720) 423-9800</t>
  </si>
  <si>
    <t>2300 South St Paul Street</t>
  </si>
  <si>
    <t>(720) 424-3410</t>
  </si>
  <si>
    <t>2525 West 29th Avenue</t>
  </si>
  <si>
    <t>(720) 424-3310</t>
  </si>
  <si>
    <t>660 West 70th Avenue</t>
  </si>
  <si>
    <t>(303) 853-1560</t>
  </si>
  <si>
    <t>2030 West Alameda Avenue</t>
  </si>
  <si>
    <t>(720) 424-3250</t>
  </si>
  <si>
    <t>4800 Telluride Street Bldg. 6</t>
  </si>
  <si>
    <t>(720) 423-7650</t>
  </si>
  <si>
    <t>951 Elati St</t>
  </si>
  <si>
    <t>(720) 423-5300</t>
  </si>
  <si>
    <t>(720) 423-5460</t>
  </si>
  <si>
    <t>8800 East 28th Avenue</t>
  </si>
  <si>
    <t>(720) 424-3160</t>
  </si>
  <si>
    <t>7125 Mariposa Street</t>
  </si>
  <si>
    <t>(720) 542-5093</t>
  </si>
  <si>
    <t>2480 Downing Street</t>
  </si>
  <si>
    <t>(720) 424-3040</t>
  </si>
  <si>
    <t>2100 Akron Way</t>
  </si>
  <si>
    <t>(720) 424-2640</t>
  </si>
  <si>
    <t>3536 N Lafayette St</t>
  </si>
  <si>
    <t>(303) 295-2515</t>
  </si>
  <si>
    <t>4343 Utica St</t>
  </si>
  <si>
    <t>(303) 815-0475</t>
  </si>
  <si>
    <t>2341 E 78th Ave</t>
  </si>
  <si>
    <t>(303) 288-2159</t>
  </si>
  <si>
    <t>860 Elm St</t>
  </si>
  <si>
    <t>(303) 321-2123</t>
  </si>
  <si>
    <t>660 Julian St</t>
  </si>
  <si>
    <t>(303) 964-8456</t>
  </si>
  <si>
    <t>620 Elizabeth St</t>
  </si>
  <si>
    <t>(303) 321-6231</t>
  </si>
  <si>
    <t>3959 E Iliff Ave</t>
  </si>
  <si>
    <t>(303) 757-1279</t>
  </si>
  <si>
    <t>3601 S Lowell Blvd</t>
  </si>
  <si>
    <t>(303) 761-1764</t>
  </si>
  <si>
    <t>2165 S Zenobia St</t>
  </si>
  <si>
    <t>(303) 935-3549</t>
  </si>
  <si>
    <t>4200 Federal Blvd</t>
  </si>
  <si>
    <t>(303) 477-8035</t>
  </si>
  <si>
    <t>1345 W Dakota Ave</t>
  </si>
  <si>
    <t>(303) 733-5806</t>
  </si>
  <si>
    <t>1164 S Josephine St</t>
  </si>
  <si>
    <t>(303) 777-3812</t>
  </si>
  <si>
    <t>2160 S Cook St</t>
  </si>
  <si>
    <t>(303) 758-2003</t>
  </si>
  <si>
    <t>950 9th St Park</t>
  </si>
  <si>
    <t>(303) 556-3188</t>
  </si>
  <si>
    <t>1501 Albion St</t>
  </si>
  <si>
    <t>(303) 399-4890</t>
  </si>
  <si>
    <t>444 Detroit St</t>
  </si>
  <si>
    <t>(303) 322-0972</t>
  </si>
  <si>
    <t>3800 S Pierce St</t>
  </si>
  <si>
    <t>(303) 914-2517</t>
  </si>
  <si>
    <t>2443 S University Blvd, #208</t>
  </si>
  <si>
    <t>Broomfield</t>
  </si>
  <si>
    <t>(303) 282-6666</t>
  </si>
  <si>
    <t>2100 S Pennsylvania St</t>
  </si>
  <si>
    <t>(303) 777-0531</t>
  </si>
  <si>
    <t>3617 Martin Luther King Blvd</t>
  </si>
  <si>
    <t>(303) 388-8828</t>
  </si>
  <si>
    <t>3400 N Elizabeth St</t>
  </si>
  <si>
    <t>(303) 388-4801</t>
  </si>
  <si>
    <t>4140 E Iliff Ave</t>
  </si>
  <si>
    <t>(303) 757-3551</t>
  </si>
  <si>
    <t>910 Galapago St</t>
  </si>
  <si>
    <t>(303) 629-0637</t>
  </si>
  <si>
    <t>2500 Curtis St</t>
  </si>
  <si>
    <t>(303) 623-2609</t>
  </si>
  <si>
    <t>8101 E Belleview Ave Unit T-20</t>
  </si>
  <si>
    <t>(303) 290-8843</t>
  </si>
  <si>
    <t>1980 Dahlia St</t>
  </si>
  <si>
    <t>(303) 322-7296</t>
  </si>
  <si>
    <t>1301 Quebec St</t>
  </si>
  <si>
    <t>(303) 333-9154</t>
  </si>
  <si>
    <t>2180 S Madison St</t>
  </si>
  <si>
    <t>(303) 757-5102</t>
  </si>
  <si>
    <t>150 Spruce St</t>
  </si>
  <si>
    <t>(303) 341-7000</t>
  </si>
  <si>
    <t>2040 S York St</t>
  </si>
  <si>
    <t>(303) 871-2982</t>
  </si>
  <si>
    <t>325 King St</t>
  </si>
  <si>
    <t>(303) 225-4060</t>
  </si>
  <si>
    <t>350 Quebec St</t>
  </si>
  <si>
    <t>(303) 761-1742</t>
  </si>
  <si>
    <t>2950 Tennyson St</t>
  </si>
  <si>
    <t>(303) 433-2541</t>
  </si>
  <si>
    <t>320 S Sherman St</t>
  </si>
  <si>
    <t>(303) 722-7708</t>
  </si>
  <si>
    <t>1461 S Dayton St</t>
  </si>
  <si>
    <t>(303) 369-6464</t>
  </si>
  <si>
    <t>1005 Yosemite St</t>
  </si>
  <si>
    <t>(303) 340-2444</t>
  </si>
  <si>
    <t>700 S Franklin St</t>
  </si>
  <si>
    <t>(303) 733-3777</t>
  </si>
  <si>
    <t>2600 S Wadsworth Blvd</t>
  </si>
  <si>
    <t>(303) 985-2334</t>
  </si>
  <si>
    <t>5100 W 14th Ave</t>
  </si>
  <si>
    <t>(303) 893-1333</t>
  </si>
  <si>
    <t>1555 Stuart St</t>
  </si>
  <si>
    <t>(720) 881-2749</t>
  </si>
  <si>
    <t>6825 E Alameda Ave</t>
  </si>
  <si>
    <t>(720) 859-6806</t>
  </si>
  <si>
    <t>2450 S Wabash St</t>
  </si>
  <si>
    <t>(303) 369-0663</t>
  </si>
  <si>
    <t>450 S Hudson St</t>
  </si>
  <si>
    <t>(303) 333-1511</t>
  </si>
  <si>
    <t>2350 Gaylord St</t>
  </si>
  <si>
    <t>(303) 322-4209</t>
  </si>
  <si>
    <t>3560 N Josephine St</t>
  </si>
  <si>
    <t>(303) 316-4533</t>
  </si>
  <si>
    <t>8100 W Hampden Ave</t>
  </si>
  <si>
    <t>(303) 986-2183</t>
  </si>
  <si>
    <t>Full-time Teachers</t>
  </si>
  <si>
    <t>White</t>
  </si>
  <si>
    <t>Black</t>
  </si>
  <si>
    <t>Hispanic</t>
  </si>
  <si>
    <t>Asian</t>
  </si>
  <si>
    <t>Average Standard Score (2019)</t>
  </si>
  <si>
    <t>Statewide Rank (2019)</t>
  </si>
  <si>
    <t>State Percentile (2019)</t>
  </si>
  <si>
    <r>
      <t>738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</si>
  <si>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11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</si>
  <si>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115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</si>
  <si>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955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</si>
  <si>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754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</si>
  <si>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572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</si>
  <si>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373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411 public high schools</t>
    </r>
  </si>
  <si>
    <r>
      <t>389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</si>
  <si>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399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</si>
  <si>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408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</si>
  <si>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453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458 public middle schools</t>
    </r>
  </si>
  <si>
    <r>
      <t>380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</si>
  <si>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114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</si>
  <si>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371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</si>
  <si>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17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</si>
  <si>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202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411 public high schools</t>
    </r>
  </si>
  <si>
    <r>
      <t>416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</si>
  <si>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191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411 public high schools</t>
    </r>
  </si>
  <si>
    <r>
      <t>253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458 public middle schools</t>
    </r>
  </si>
  <si>
    <r>
      <t>196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</si>
  <si>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109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</si>
  <si>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191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458 public middle schools</t>
    </r>
  </si>
  <si>
    <r>
      <t>324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</si>
  <si>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40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</si>
  <si>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146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</si>
  <si>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204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</si>
  <si>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245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</si>
  <si>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123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458 public middle schools</t>
    </r>
  </si>
  <si>
    <r>
      <t>782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</si>
  <si>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212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</si>
  <si>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235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</si>
  <si>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228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</si>
  <si>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339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</si>
  <si>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476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</si>
  <si>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280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</si>
  <si>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868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</si>
  <si>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405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</si>
  <si>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229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</si>
  <si>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631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</si>
  <si>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961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</si>
  <si>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404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</si>
  <si>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366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</si>
  <si>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727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</si>
  <si>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625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</si>
  <si>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325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</si>
  <si>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359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</si>
  <si>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362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458 public middle schools</t>
    </r>
  </si>
  <si>
    <r>
      <t>454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</si>
  <si>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390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</si>
  <si>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422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458 public middle schools</t>
    </r>
  </si>
  <si>
    <r>
      <t>552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</si>
  <si>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309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</si>
  <si>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421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458 public middle schools</t>
    </r>
  </si>
  <si>
    <r>
      <t>442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458 public middle schools</t>
    </r>
  </si>
  <si>
    <r>
      <t>220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</si>
  <si>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575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</si>
  <si>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656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</si>
  <si>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801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</si>
  <si>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779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</si>
  <si>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358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</si>
  <si>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525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</si>
  <si>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162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</si>
  <si>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835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</si>
  <si>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724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</si>
  <si>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892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</si>
  <si>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288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</si>
  <si>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362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411 public high schools</t>
    </r>
  </si>
  <si>
    <r>
      <t>130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</si>
  <si>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45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</si>
  <si>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320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</si>
  <si>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346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</si>
  <si>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630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</si>
  <si>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270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</si>
  <si>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17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</si>
  <si>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904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</si>
  <si>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764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</si>
  <si>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770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</si>
  <si>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744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</si>
  <si>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865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</si>
  <si>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842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</si>
  <si>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965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</si>
  <si>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823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965 public elementary schools</t>
    </r>
  </si>
  <si>
    <r>
      <t>958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</si>
  <si>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327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</si>
  <si>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778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</si>
  <si>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893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965 public elementary schools</t>
    </r>
  </si>
  <si>
    <r>
      <t>345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</si>
  <si>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388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</si>
  <si>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</si>
  <si>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688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</si>
  <si>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66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</si>
  <si>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411 public high schools</t>
    </r>
  </si>
  <si>
    <r>
      <t>790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</si>
  <si>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360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</si>
  <si>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383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411 public high schools</t>
    </r>
  </si>
  <si>
    <r>
      <t>605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</si>
  <si>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403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411 public high schools</t>
    </r>
  </si>
  <si>
    <r>
      <t>704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</si>
  <si>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226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</si>
  <si>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512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</si>
  <si>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261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411 public high schools</t>
    </r>
  </si>
  <si>
    <r>
      <t>161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411 public high schools</t>
    </r>
  </si>
  <si>
    <r>
      <t>166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</si>
  <si>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11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</si>
  <si>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647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</si>
  <si>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832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</si>
  <si>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332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411 public high schools</t>
    </r>
  </si>
  <si>
    <r>
      <t>808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</si>
  <si>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411 public high schools</t>
    </r>
  </si>
  <si>
    <r>
      <t>178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</si>
  <si>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936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</si>
  <si>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354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</si>
  <si>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406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</si>
  <si>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878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</si>
  <si>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880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</si>
  <si>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915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</si>
  <si>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340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</si>
  <si>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889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</si>
  <si>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670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</si>
  <si>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906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</si>
  <si>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860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</si>
  <si>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93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411 public high schools</t>
    </r>
  </si>
  <si>
    <r>
      <t>428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</si>
  <si>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352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411 public high schools</t>
    </r>
  </si>
  <si>
    <r>
      <t>652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</si>
  <si>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943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965 public elementary schools</t>
    </r>
  </si>
  <si>
    <r>
      <t>254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</si>
  <si>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720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</si>
  <si>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791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</si>
  <si>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748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</si>
  <si>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292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458 public middle schools</t>
    </r>
  </si>
  <si>
    <r>
      <t>322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411 public high schools</t>
    </r>
  </si>
  <si>
    <r>
      <t>170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</si>
  <si>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168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</si>
  <si>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657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</si>
  <si>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546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</si>
  <si>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230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</si>
  <si>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440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</si>
  <si>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765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</si>
  <si>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318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</si>
  <si>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919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</si>
  <si>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918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</si>
  <si>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829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</si>
  <si>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949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</si>
  <si>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407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</si>
  <si>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643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965 public elementary schools</t>
    </r>
  </si>
  <si>
    <r>
      <t>432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458 public middle schools</t>
    </r>
  </si>
  <si>
    <r>
      <t>390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</si>
  <si>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391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</si>
  <si>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250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</si>
  <si>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487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</si>
  <si>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444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</si>
  <si>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350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</si>
  <si>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951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</si>
  <si>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783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965 public elementary schools</t>
    </r>
  </si>
  <si>
    <r>
      <t>807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</si>
  <si>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862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</si>
  <si>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13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</si>
  <si>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259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</si>
  <si>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920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</si>
  <si>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138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</si>
  <si>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593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965 public elementary schools</t>
    </r>
  </si>
  <si>
    <r>
      <t>100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</si>
  <si>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329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</si>
  <si>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687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</si>
  <si>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51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458 public middle schools</t>
    </r>
  </si>
  <si>
    <r>
      <t>901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</si>
  <si>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733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965 public elementary schools</t>
    </r>
  </si>
  <si>
    <r>
      <t>348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</si>
  <si>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254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</si>
  <si>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369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</si>
  <si>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886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</si>
  <si>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136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</si>
  <si>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885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</si>
  <si>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577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</si>
  <si>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26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</si>
  <si>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948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</si>
  <si>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</si>
  <si>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387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</si>
  <si>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751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</si>
  <si>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r>
      <t>956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</si>
  <si>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333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411 public high schools</t>
    </r>
  </si>
  <si>
    <r>
      <t>803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965 public elementary schools</t>
    </r>
  </si>
  <si>
    <r>
      <t>144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458 public middle schools</t>
    </r>
  </si>
  <si>
    <r>
      <t>692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</si>
  <si>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</si>
  <si>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866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</si>
  <si>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396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</si>
  <si>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131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411 public high schools</t>
    </r>
  </si>
  <si>
    <r>
      <t>113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</si>
  <si>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</si>
  <si>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792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965 public elementary schools</t>
    </r>
  </si>
  <si>
    <r>
      <t>60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</si>
  <si>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374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</si>
  <si>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857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</si>
  <si>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40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</si>
  <si>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156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</si>
  <si>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116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</si>
  <si>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699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</si>
  <si>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927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</si>
  <si>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112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</si>
  <si>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370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</si>
  <si>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818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</si>
  <si>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884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</si>
  <si>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392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of 411 public high schools</t>
    </r>
  </si>
  <si>
    <r>
      <t>341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411 public high schools</t>
    </r>
  </si>
  <si>
    <r>
      <t>336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411 public high schools</t>
    </r>
  </si>
  <si>
    <r>
      <t>23</t>
    </r>
    <r>
      <rPr>
        <sz val="6"/>
        <color rgb="FF333333"/>
        <rFont val="Arial"/>
        <family val="2"/>
      </rPr>
      <t>rd</t>
    </r>
    <r>
      <rPr>
        <sz val="8"/>
        <color rgb="FF333333"/>
        <rFont val="Arial"/>
        <family val="2"/>
      </rPr>
      <t> of 965 public elementary schools</t>
    </r>
  </si>
  <si>
    <r>
      <t>736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of 965 public elementary schools</t>
    </r>
  </si>
  <si>
    <r>
      <t>31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 of 965 public elementary schools</t>
    </r>
  </si>
  <si>
    <t>PSAT10 Reading and Writing (2019)</t>
  </si>
  <si>
    <t>PSAT10 Mathematics (2019)</t>
  </si>
  <si>
    <t>PSAT9 Reading and Writing (2019)</t>
  </si>
  <si>
    <t>PSAT9 Mathematics (2019)</t>
  </si>
  <si>
    <t>SAT Reading and Writing (2019)</t>
  </si>
  <si>
    <t>SAT Mathematics (2019)</t>
  </si>
  <si>
    <t>CMAS English Language Arts (2019)</t>
  </si>
  <si>
    <t>CMAS Math (2019)</t>
  </si>
  <si>
    <t>CMAS Science (2019)</t>
  </si>
  <si>
    <t>10th</t>
  </si>
  <si>
    <t>Grade</t>
  </si>
  <si>
    <t>9th</t>
  </si>
  <si>
    <t>11th</t>
  </si>
  <si>
    <t>3rd</t>
  </si>
  <si>
    <t>4th</t>
  </si>
  <si>
    <t>5th</t>
  </si>
  <si>
    <t>6th</t>
  </si>
  <si>
    <t>7th</t>
  </si>
  <si>
    <t>8th</t>
  </si>
  <si>
    <t>All</t>
  </si>
  <si>
    <t>End</t>
  </si>
  <si>
    <t>of</t>
  </si>
  <si>
    <t>Course</t>
  </si>
  <si>
    <t>Private</t>
  </si>
  <si>
    <t>Free/Discounted Lunch Recipients</t>
  </si>
  <si>
    <t>Student/Teacher Ratio</t>
  </si>
  <si>
    <t>Rating</t>
  </si>
  <si>
    <t>Pacific Islander</t>
  </si>
  <si>
    <t>Two or More Races</t>
  </si>
  <si>
    <t>White Percentage</t>
  </si>
  <si>
    <t>Black Percentage</t>
  </si>
  <si>
    <t>Hispanic Percentage</t>
  </si>
  <si>
    <t>Asian Percentage</t>
  </si>
  <si>
    <t>American Indian Percentage</t>
  </si>
  <si>
    <t>Pacific Islander Percentage</t>
  </si>
  <si>
    <t>Two or More Races Percentage</t>
  </si>
  <si>
    <t xml:space="preserve">American Indian </t>
  </si>
  <si>
    <t>1-5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</si>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</sst>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6"/>
      <color rgb="FF33333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3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AA476"/>
        <bgColor indexed="64"/>
      </patternFill>
    </fill>
    <fill>
      <patternFill patternType="solid">
        <fgColor rgb="FFF98870"/>
        <bgColor indexed="64"/>
      </patternFill>
    </fill>
    <fill>
      <patternFill patternType="solid">
        <fgColor rgb="FFF98C71"/>
        <bgColor indexed="64"/>
      </patternFill>
    </fill>
    <fill>
      <patternFill patternType="solid">
        <fgColor rgb="FFFBBC7A"/>
        <bgColor indexed="64"/>
      </patternFill>
    </fill>
    <fill>
      <patternFill patternType="solid">
        <fgColor rgb="FFF98570"/>
        <bgColor indexed="64"/>
      </patternFill>
    </fill>
    <fill>
      <patternFill patternType="solid">
        <fgColor rgb="FFBED880"/>
        <bgColor indexed="64"/>
      </patternFill>
    </fill>
    <fill>
      <patternFill patternType="solid">
        <fgColor rgb="FFECE582"/>
        <bgColor indexed="64"/>
      </patternFill>
    </fill>
    <fill>
      <patternFill patternType="solid">
        <fgColor rgb="FFF87E6E"/>
        <bgColor indexed="64"/>
      </patternFill>
    </fill>
    <fill>
      <patternFill patternType="solid">
        <fgColor rgb="FFF8706C"/>
        <bgColor indexed="64"/>
      </patternFill>
    </fill>
    <fill>
      <patternFill patternType="solid">
        <fgColor rgb="FFFDE081"/>
        <bgColor indexed="64"/>
      </patternFill>
    </fill>
    <fill>
      <patternFill patternType="solid">
        <fgColor rgb="FFF86B6B"/>
        <bgColor indexed="64"/>
      </patternFill>
    </fill>
    <fill>
      <patternFill patternType="solid">
        <fgColor rgb="FFFDE782"/>
        <bgColor indexed="64"/>
      </patternFill>
    </fill>
    <fill>
      <patternFill patternType="solid">
        <fgColor rgb="FFE7E482"/>
        <bgColor indexed="64"/>
      </patternFill>
    </fill>
    <fill>
      <patternFill patternType="solid">
        <fgColor rgb="FFF8726C"/>
        <bgColor indexed="64"/>
      </patternFill>
    </fill>
    <fill>
      <patternFill patternType="solid">
        <fgColor rgb="FFC9DB80"/>
        <bgColor indexed="64"/>
      </patternFill>
    </fill>
    <fill>
      <patternFill patternType="solid">
        <fgColor rgb="FFFCBF7B"/>
        <bgColor indexed="64"/>
      </patternFill>
    </fill>
    <fill>
      <patternFill patternType="solid">
        <fgColor rgb="FFE0E282"/>
        <bgColor indexed="64"/>
      </patternFill>
    </fill>
    <fill>
      <patternFill patternType="solid">
        <fgColor rgb="FFFAA776"/>
        <bgColor indexed="64"/>
      </patternFill>
    </fill>
    <fill>
      <patternFill patternType="solid">
        <fgColor rgb="FFB6D67F"/>
        <bgColor indexed="64"/>
      </patternFill>
    </fill>
    <fill>
      <patternFill patternType="solid">
        <fgColor rgb="FFF1E783"/>
        <bgColor indexed="64"/>
      </patternFill>
    </fill>
    <fill>
      <patternFill patternType="solid">
        <fgColor rgb="FFFAA175"/>
        <bgColor indexed="64"/>
      </patternFill>
    </fill>
    <fill>
      <patternFill patternType="solid">
        <fgColor rgb="FFBBD780"/>
        <bgColor indexed="64"/>
      </patternFill>
    </fill>
    <fill>
      <patternFill patternType="solid">
        <fgColor rgb="FFF8776D"/>
        <bgColor indexed="64"/>
      </patternFill>
    </fill>
    <fill>
      <patternFill patternType="solid">
        <fgColor rgb="FF96CC7D"/>
        <bgColor indexed="64"/>
      </patternFill>
    </fill>
    <fill>
      <patternFill patternType="solid">
        <fgColor rgb="FFDAE081"/>
        <bgColor indexed="64"/>
      </patternFill>
    </fill>
    <fill>
      <patternFill patternType="solid">
        <fgColor rgb="FFA1D07E"/>
        <bgColor indexed="64"/>
      </patternFill>
    </fill>
    <fill>
      <patternFill patternType="solid">
        <fgColor rgb="FFCEDD81"/>
        <bgColor indexed="64"/>
      </patternFill>
    </fill>
    <fill>
      <patternFill patternType="solid">
        <fgColor rgb="FFFBB679"/>
        <bgColor indexed="64"/>
      </patternFill>
    </fill>
    <fill>
      <patternFill patternType="solid">
        <fgColor rgb="FFFCD17E"/>
        <bgColor indexed="64"/>
      </patternFill>
    </fill>
    <fill>
      <patternFill patternType="solid">
        <fgColor rgb="FFAED37F"/>
        <bgColor indexed="64"/>
      </patternFill>
    </fill>
    <fill>
      <patternFill patternType="solid">
        <fgColor rgb="FFF86C6B"/>
        <bgColor indexed="64"/>
      </patternFill>
    </fill>
    <fill>
      <patternFill patternType="solid">
        <fgColor rgb="FFC5DA80"/>
        <bgColor indexed="64"/>
      </patternFill>
    </fill>
    <fill>
      <patternFill patternType="solid">
        <fgColor rgb="FFF98770"/>
        <bgColor indexed="64"/>
      </patternFill>
    </fill>
    <fill>
      <patternFill patternType="solid">
        <fgColor rgb="FF89C97D"/>
        <bgColor indexed="64"/>
      </patternFill>
    </fill>
    <fill>
      <patternFill patternType="solid">
        <fgColor rgb="FFFDE382"/>
        <bgColor indexed="64"/>
      </patternFill>
    </fill>
    <fill>
      <patternFill patternType="solid">
        <fgColor rgb="FFF86F6C"/>
        <bgColor indexed="64"/>
      </patternFill>
    </fill>
    <fill>
      <patternFill patternType="solid">
        <fgColor rgb="FFFCC17B"/>
        <bgColor indexed="64"/>
      </patternFill>
    </fill>
    <fill>
      <patternFill patternType="solid">
        <fgColor rgb="FF8AC97D"/>
        <bgColor indexed="64"/>
      </patternFill>
    </fill>
    <fill>
      <patternFill patternType="solid">
        <fgColor rgb="FF9DCE7E"/>
        <bgColor indexed="64"/>
      </patternFill>
    </fill>
    <fill>
      <patternFill patternType="solid">
        <fgColor rgb="FFB1D47F"/>
        <bgColor indexed="64"/>
      </patternFill>
    </fill>
    <fill>
      <patternFill patternType="solid">
        <fgColor rgb="FF8BC97D"/>
        <bgColor indexed="64"/>
      </patternFill>
    </fill>
    <fill>
      <patternFill patternType="solid">
        <fgColor rgb="FF8DCA7D"/>
        <bgColor indexed="64"/>
      </patternFill>
    </fill>
    <fill>
      <patternFill patternType="solid">
        <fgColor rgb="FF9ACE7E"/>
        <bgColor indexed="64"/>
      </patternFill>
    </fill>
    <fill>
      <patternFill patternType="solid">
        <fgColor rgb="FF94CC7D"/>
        <bgColor indexed="64"/>
      </patternFill>
    </fill>
    <fill>
      <patternFill patternType="solid">
        <fgColor rgb="FF92CB7D"/>
        <bgColor indexed="64"/>
      </patternFill>
    </fill>
    <fill>
      <patternFill patternType="solid">
        <fgColor rgb="FF84C77C"/>
        <bgColor indexed="64"/>
      </patternFill>
    </fill>
    <fill>
      <patternFill patternType="solid">
        <fgColor rgb="FFF98F72"/>
        <bgColor indexed="64"/>
      </patternFill>
    </fill>
    <fill>
      <patternFill patternType="solid">
        <fgColor rgb="FFF6E883"/>
        <bgColor indexed="64"/>
      </patternFill>
    </fill>
    <fill>
      <patternFill patternType="solid">
        <fgColor rgb="FFF87A6E"/>
        <bgColor indexed="64"/>
      </patternFill>
    </fill>
    <fill>
      <patternFill patternType="solid">
        <fgColor rgb="FFFDD77F"/>
        <bgColor indexed="64"/>
      </patternFill>
    </fill>
    <fill>
      <patternFill patternType="solid">
        <fgColor rgb="FFF8756D"/>
        <bgColor indexed="64"/>
      </patternFill>
    </fill>
    <fill>
      <patternFill patternType="solid">
        <fgColor rgb="FFF9816F"/>
        <bgColor indexed="64"/>
      </patternFill>
    </fill>
    <fill>
      <patternFill patternType="solid">
        <fgColor rgb="FFFCC87C"/>
        <bgColor indexed="64"/>
      </patternFill>
    </fill>
    <fill>
      <patternFill patternType="solid">
        <fgColor rgb="FFFBAA77"/>
        <bgColor indexed="64"/>
      </patternFill>
    </fill>
    <fill>
      <patternFill patternType="solid">
        <fgColor rgb="FFC6DA80"/>
        <bgColor indexed="64"/>
      </patternFill>
    </fill>
    <fill>
      <patternFill patternType="solid">
        <fgColor rgb="FFF5E883"/>
        <bgColor indexed="64"/>
      </patternFill>
    </fill>
    <fill>
      <patternFill patternType="solid">
        <fgColor rgb="FFF98370"/>
        <bgColor indexed="64"/>
      </patternFill>
    </fill>
    <fill>
      <patternFill patternType="solid">
        <fgColor rgb="FFFA9D74"/>
        <bgColor indexed="64"/>
      </patternFill>
    </fill>
    <fill>
      <patternFill patternType="solid">
        <fgColor rgb="FF81C67C"/>
        <bgColor indexed="64"/>
      </patternFill>
    </fill>
    <fill>
      <patternFill patternType="solid">
        <fgColor rgb="FFFBB278"/>
        <bgColor indexed="64"/>
      </patternFill>
    </fill>
    <fill>
      <patternFill patternType="solid">
        <fgColor rgb="FFFCCB7D"/>
        <bgColor indexed="64"/>
      </patternFill>
    </fill>
    <fill>
      <patternFill patternType="solid">
        <fgColor rgb="FFF8736C"/>
        <bgColor indexed="64"/>
      </patternFill>
    </fill>
    <fill>
      <patternFill patternType="solid">
        <fgColor rgb="FFFA9773"/>
        <bgColor indexed="64"/>
      </patternFill>
    </fill>
    <fill>
      <patternFill patternType="solid">
        <fgColor rgb="FFD3DE81"/>
        <bgColor indexed="64"/>
      </patternFill>
    </fill>
    <fill>
      <patternFill patternType="solid">
        <fgColor rgb="FF97CD7E"/>
        <bgColor indexed="64"/>
      </patternFill>
    </fill>
    <fill>
      <patternFill patternType="solid">
        <fgColor rgb="FFFCC57C"/>
        <bgColor indexed="64"/>
      </patternFill>
    </fill>
    <fill>
      <patternFill patternType="solid">
        <fgColor rgb="FFF86E6C"/>
        <bgColor indexed="64"/>
      </patternFill>
    </fill>
    <fill>
      <patternFill patternType="solid">
        <fgColor rgb="FFF8716C"/>
        <bgColor indexed="64"/>
      </patternFill>
    </fill>
    <fill>
      <patternFill patternType="solid">
        <fgColor rgb="FFFA9F75"/>
        <bgColor indexed="64"/>
      </patternFill>
    </fill>
    <fill>
      <patternFill patternType="solid">
        <fgColor rgb="FFFA9C74"/>
        <bgColor indexed="64"/>
      </patternFill>
    </fill>
    <fill>
      <patternFill patternType="solid">
        <fgColor rgb="FFBFD880"/>
        <bgColor indexed="64"/>
      </patternFill>
    </fill>
    <fill>
      <patternFill patternType="solid">
        <fgColor rgb="FFFBBA7A"/>
        <bgColor indexed="64"/>
      </patternFill>
    </fill>
    <fill>
      <patternFill patternType="solid">
        <fgColor rgb="FF64BE7B"/>
        <bgColor indexed="64"/>
      </patternFill>
    </fill>
    <fill>
      <patternFill patternType="solid">
        <fgColor rgb="FFFCD37E"/>
        <bgColor indexed="64"/>
      </patternFill>
    </fill>
    <fill>
      <patternFill patternType="solid">
        <fgColor rgb="FFEEE683"/>
        <bgColor indexed="64"/>
      </patternFill>
    </fill>
    <fill>
      <patternFill patternType="solid">
        <fgColor rgb="FFFA9573"/>
        <bgColor indexed="64"/>
      </patternFill>
    </fill>
    <fill>
      <patternFill patternType="solid">
        <fgColor rgb="FFFBAE78"/>
        <bgColor indexed="64"/>
      </patternFill>
    </fill>
    <fill>
      <patternFill patternType="solid">
        <fgColor rgb="FFCADC81"/>
        <bgColor indexed="64"/>
      </patternFill>
    </fill>
    <fill>
      <patternFill patternType="solid">
        <fgColor rgb="FF79C47C"/>
        <bgColor indexed="64"/>
      </patternFill>
    </fill>
    <fill>
      <patternFill patternType="solid">
        <fgColor rgb="FFA9D27F"/>
        <bgColor indexed="64"/>
      </patternFill>
    </fill>
    <fill>
      <patternFill patternType="solid">
        <fgColor rgb="FFC1D980"/>
        <bgColor indexed="64"/>
      </patternFill>
    </fill>
    <fill>
      <patternFill patternType="solid">
        <fgColor rgb="FFA7D17E"/>
        <bgColor indexed="64"/>
      </patternFill>
    </fill>
    <fill>
      <patternFill patternType="solid">
        <fgColor rgb="FF8FCA7D"/>
        <bgColor indexed="64"/>
      </patternFill>
    </fill>
    <fill>
      <patternFill patternType="solid">
        <fgColor rgb="FF98CD7E"/>
        <bgColor indexed="64"/>
      </patternFill>
    </fill>
    <fill>
      <patternFill patternType="solid">
        <fgColor rgb="FF70C27B"/>
        <bgColor indexed="64"/>
      </patternFill>
    </fill>
    <fill>
      <patternFill patternType="solid">
        <fgColor rgb="FFFA9473"/>
        <bgColor indexed="64"/>
      </patternFill>
    </fill>
    <fill>
      <patternFill patternType="solid">
        <fgColor rgb="FFF9806F"/>
        <bgColor indexed="64"/>
      </patternFill>
    </fill>
    <fill>
      <patternFill patternType="solid">
        <fgColor rgb="FFA5D17E"/>
        <bgColor indexed="64"/>
      </patternFill>
    </fill>
    <fill>
      <patternFill patternType="solid">
        <fgColor rgb="FFFCD07E"/>
        <bgColor indexed="64"/>
      </patternFill>
    </fill>
    <fill>
      <patternFill patternType="solid">
        <fgColor rgb="FF93CC7D"/>
        <bgColor indexed="64"/>
      </patternFill>
    </fill>
    <fill>
      <patternFill patternType="solid">
        <fgColor rgb="FFF86D6B"/>
        <bgColor indexed="64"/>
      </patternFill>
    </fill>
    <fill>
      <patternFill patternType="solid">
        <fgColor rgb="FFF99172"/>
        <bgColor indexed="64"/>
      </patternFill>
    </fill>
    <fill>
      <patternFill patternType="solid">
        <fgColor rgb="FFF86A6B"/>
        <bgColor indexed="64"/>
      </patternFill>
    </fill>
    <fill>
      <patternFill patternType="solid">
        <fgColor rgb="FFFDDE81"/>
        <bgColor indexed="64"/>
      </patternFill>
    </fill>
    <fill>
      <patternFill patternType="solid">
        <fgColor rgb="FFF87C6E"/>
        <bgColor indexed="64"/>
      </patternFill>
    </fill>
    <fill>
      <patternFill patternType="solid">
        <fgColor rgb="FF9ECF7E"/>
        <bgColor indexed="64"/>
      </patternFill>
    </fill>
    <fill>
      <patternFill patternType="solid">
        <fgColor rgb="FF73C27B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72C27B"/>
        <bgColor indexed="64"/>
      </patternFill>
    </fill>
    <fill>
      <patternFill patternType="solid">
        <fgColor rgb="FF67BF7B"/>
        <bgColor indexed="64"/>
      </patternFill>
    </fill>
    <fill>
      <patternFill patternType="solid">
        <fgColor rgb="FF66BF7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6BC07B"/>
        <bgColor indexed="64"/>
      </patternFill>
    </fill>
    <fill>
      <patternFill patternType="solid">
        <fgColor rgb="FF7AC47C"/>
        <bgColor indexed="64"/>
      </patternFill>
    </fill>
    <fill>
      <patternFill patternType="solid">
        <fgColor rgb="FF82C77C"/>
        <bgColor indexed="64"/>
      </patternFill>
    </fill>
    <fill>
      <patternFill patternType="solid">
        <fgColor rgb="FF88C87D"/>
        <bgColor indexed="64"/>
      </patternFill>
    </fill>
    <fill>
      <patternFill patternType="solid">
        <fgColor rgb="FF7EC67C"/>
        <bgColor indexed="64"/>
      </patternFill>
    </fill>
    <fill>
      <patternFill patternType="solid">
        <fgColor rgb="FF65BE7B"/>
        <bgColor indexed="64"/>
      </patternFill>
    </fill>
    <fill>
      <patternFill patternType="solid">
        <fgColor rgb="FF7BC57C"/>
        <bgColor indexed="64"/>
      </patternFill>
    </fill>
    <fill>
      <patternFill patternType="solid">
        <fgColor rgb="FF6CC0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76C37C"/>
        <bgColor indexed="64"/>
      </patternFill>
    </fill>
    <fill>
      <patternFill patternType="solid">
        <fgColor rgb="FF6FC17B"/>
        <bgColor indexed="64"/>
      </patternFill>
    </fill>
    <fill>
      <patternFill patternType="solid">
        <fgColor rgb="FF68BF7B"/>
        <bgColor indexed="64"/>
      </patternFill>
    </fill>
    <fill>
      <patternFill patternType="solid">
        <fgColor rgb="FF6DC17B"/>
        <bgColor indexed="64"/>
      </patternFill>
    </fill>
    <fill>
      <patternFill patternType="solid">
        <fgColor rgb="FF77C47C"/>
        <bgColor indexed="64"/>
      </patternFill>
    </fill>
    <fill>
      <patternFill patternType="solid">
        <fgColor rgb="FF80C67C"/>
        <bgColor indexed="64"/>
      </patternFill>
    </fill>
    <fill>
      <patternFill patternType="solid">
        <fgColor rgb="FF74C37C"/>
        <bgColor indexed="64"/>
      </patternFill>
    </fill>
    <fill>
      <patternFill patternType="solid">
        <fgColor rgb="FF7CC57C"/>
        <bgColor indexed="64"/>
      </patternFill>
    </fill>
    <fill>
      <patternFill patternType="solid">
        <fgColor rgb="FF86C87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BEA83"/>
        <bgColor indexed="64"/>
      </patternFill>
    </fill>
    <fill>
      <patternFill patternType="solid">
        <fgColor rgb="FFFCEA83"/>
        <bgColor indexed="64"/>
      </patternFill>
    </fill>
    <fill>
      <patternFill patternType="solid">
        <fgColor rgb="FFFDE181"/>
        <bgColor indexed="64"/>
      </patternFill>
    </fill>
    <fill>
      <patternFill patternType="solid">
        <fgColor rgb="FFFDDC80"/>
        <bgColor indexed="64"/>
      </patternFill>
    </fill>
    <fill>
      <patternFill patternType="solid">
        <fgColor rgb="FF99CD7E"/>
        <bgColor indexed="64"/>
      </patternFill>
    </fill>
    <fill>
      <patternFill patternType="solid">
        <fgColor rgb="FFA4D07E"/>
        <bgColor indexed="64"/>
      </patternFill>
    </fill>
    <fill>
      <patternFill patternType="solid">
        <fgColor rgb="FFA4D17E"/>
        <bgColor indexed="64"/>
      </patternFill>
    </fill>
    <fill>
      <patternFill patternType="solid">
        <fgColor rgb="FFF97E6F"/>
        <bgColor indexed="64"/>
      </patternFill>
    </fill>
    <fill>
      <patternFill patternType="solid">
        <fgColor rgb="FFFAA876"/>
        <bgColor indexed="64"/>
      </patternFill>
    </fill>
    <fill>
      <patternFill patternType="solid">
        <fgColor rgb="FFFDE582"/>
        <bgColor indexed="64"/>
      </patternFill>
    </fill>
    <fill>
      <patternFill patternType="solid">
        <fgColor rgb="FFFDE482"/>
        <bgColor indexed="64"/>
      </patternFill>
    </fill>
    <fill>
      <patternFill patternType="solid">
        <fgColor rgb="FFFDD47F"/>
        <bgColor indexed="64"/>
      </patternFill>
    </fill>
    <fill>
      <patternFill patternType="solid">
        <fgColor rgb="FFC4DA80"/>
        <bgColor indexed="64"/>
      </patternFill>
    </fill>
    <fill>
      <patternFill patternType="solid">
        <fgColor rgb="FFF98971"/>
        <bgColor indexed="64"/>
      </patternFill>
    </fill>
    <fill>
      <patternFill patternType="solid">
        <fgColor rgb="FFFAA576"/>
        <bgColor indexed="64"/>
      </patternFill>
    </fill>
    <fill>
      <patternFill patternType="solid">
        <fgColor rgb="FFF8766D"/>
        <bgColor indexed="64"/>
      </patternFill>
    </fill>
    <fill>
      <patternFill patternType="solid">
        <fgColor rgb="FFF98D71"/>
        <bgColor indexed="64"/>
      </patternFill>
    </fill>
    <fill>
      <patternFill patternType="solid">
        <fgColor rgb="FFF87D6E"/>
        <bgColor indexed="64"/>
      </patternFill>
    </fill>
    <fill>
      <patternFill patternType="solid">
        <fgColor rgb="FFF8796E"/>
        <bgColor indexed="64"/>
      </patternFill>
    </fill>
    <fill>
      <patternFill patternType="solid">
        <fgColor rgb="FF83C77C"/>
        <bgColor indexed="64"/>
      </patternFill>
    </fill>
    <fill>
      <patternFill patternType="solid">
        <fgColor rgb="FF90CB7D"/>
        <bgColor indexed="64"/>
      </patternFill>
    </fill>
    <fill>
      <patternFill patternType="solid">
        <fgColor rgb="FFA6D17E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B0D47F"/>
        <bgColor indexed="64"/>
      </patternFill>
    </fill>
    <fill>
      <patternFill patternType="solid">
        <fgColor rgb="FF75C37C"/>
        <bgColor indexed="64"/>
      </patternFill>
    </fill>
    <fill>
      <patternFill patternType="solid">
        <fgColor rgb="FFB8D67F"/>
        <bgColor indexed="64"/>
      </patternFill>
    </fill>
    <fill>
      <patternFill patternType="solid">
        <fgColor rgb="FFB5D67F"/>
        <bgColor indexed="64"/>
      </patternFill>
    </fill>
    <fill>
      <patternFill patternType="solid">
        <fgColor rgb="FFFAA275"/>
        <bgColor indexed="64"/>
      </patternFill>
    </fill>
    <fill>
      <patternFill patternType="solid">
        <fgColor rgb="FFFBAF78"/>
        <bgColor indexed="64"/>
      </patternFill>
    </fill>
    <fill>
      <patternFill patternType="solid">
        <fgColor rgb="FFB2D57F"/>
        <bgColor indexed="64"/>
      </patternFill>
    </fill>
    <fill>
      <patternFill patternType="solid">
        <fgColor rgb="FFC0D980"/>
        <bgColor indexed="64"/>
      </patternFill>
    </fill>
    <fill>
      <patternFill patternType="solid">
        <fgColor rgb="FFC2D980"/>
        <bgColor indexed="64"/>
      </patternFill>
    </fill>
    <fill>
      <patternFill patternType="solid">
        <fgColor rgb="FFAFD47F"/>
        <bgColor indexed="64"/>
      </patternFill>
    </fill>
    <fill>
      <patternFill patternType="solid">
        <fgColor rgb="FF96CD7E"/>
        <bgColor indexed="64"/>
      </patternFill>
    </fill>
    <fill>
      <patternFill patternType="solid">
        <fgColor rgb="FFA2D07E"/>
        <bgColor indexed="64"/>
      </patternFill>
    </fill>
    <fill>
      <patternFill patternType="solid">
        <fgColor rgb="FFBCD780"/>
        <bgColor indexed="64"/>
      </patternFill>
    </fill>
    <fill>
      <patternFill patternType="solid">
        <fgColor rgb="FFBDD880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E9E582"/>
        <bgColor indexed="64"/>
      </patternFill>
    </fill>
    <fill>
      <patternFill patternType="solid">
        <fgColor rgb="FF7DC57C"/>
        <bgColor indexed="64"/>
      </patternFill>
    </fill>
    <fill>
      <patternFill patternType="solid">
        <fgColor rgb="FF9FCF7E"/>
        <bgColor indexed="64"/>
      </patternFill>
    </fill>
    <fill>
      <patternFill patternType="solid">
        <fgColor rgb="FFBAD780"/>
        <bgColor indexed="64"/>
      </patternFill>
    </fill>
    <fill>
      <patternFill patternType="solid">
        <fgColor rgb="FFCDDC81"/>
        <bgColor indexed="64"/>
      </patternFill>
    </fill>
    <fill>
      <patternFill patternType="solid">
        <fgColor rgb="FF9CCE7E"/>
        <bgColor indexed="64"/>
      </patternFill>
    </fill>
    <fill>
      <patternFill patternType="solid">
        <fgColor rgb="FFFDDA80"/>
        <bgColor indexed="64"/>
      </patternFill>
    </fill>
    <fill>
      <patternFill patternType="solid">
        <fgColor rgb="FFFDE882"/>
        <bgColor indexed="64"/>
      </patternFill>
    </fill>
    <fill>
      <patternFill patternType="solid">
        <fgColor rgb="FFB3D57F"/>
        <bgColor indexed="64"/>
      </patternFill>
    </fill>
    <fill>
      <patternFill patternType="solid">
        <fgColor rgb="FFB4D57F"/>
        <bgColor indexed="64"/>
      </patternFill>
    </fill>
    <fill>
      <patternFill patternType="solid">
        <fgColor rgb="FFC8DB80"/>
        <bgColor indexed="64"/>
      </patternFill>
    </fill>
    <fill>
      <patternFill patternType="solid">
        <fgColor rgb="FFD4DE81"/>
        <bgColor indexed="64"/>
      </patternFill>
    </fill>
    <fill>
      <patternFill patternType="solid">
        <fgColor rgb="FFD5DF81"/>
        <bgColor indexed="64"/>
      </patternFill>
    </fill>
    <fill>
      <patternFill patternType="solid">
        <fgColor rgb="FFF2E783"/>
        <bgColor indexed="64"/>
      </patternFill>
    </fill>
    <fill>
      <patternFill patternType="solid">
        <fgColor rgb="FFE8E482"/>
        <bgColor indexed="64"/>
      </patternFill>
    </fill>
    <fill>
      <patternFill patternType="solid">
        <fgColor rgb="FFEAE582"/>
        <bgColor indexed="64"/>
      </patternFill>
    </fill>
    <fill>
      <patternFill patternType="solid">
        <fgColor rgb="FFB7D67F"/>
        <bgColor indexed="64"/>
      </patternFill>
    </fill>
    <fill>
      <patternFill patternType="solid">
        <fgColor rgb="FFD0DD81"/>
        <bgColor indexed="64"/>
      </patternFill>
    </fill>
    <fill>
      <patternFill patternType="solid">
        <fgColor rgb="FFFBB378"/>
        <bgColor indexed="64"/>
      </patternFill>
    </fill>
    <fill>
      <patternFill patternType="solid">
        <fgColor rgb="FF9BCE7E"/>
        <bgColor indexed="64"/>
      </patternFill>
    </fill>
    <fill>
      <patternFill patternType="solid">
        <fgColor rgb="FF9DCF7E"/>
        <bgColor indexed="64"/>
      </patternFill>
    </fill>
    <fill>
      <patternFill patternType="solid">
        <fgColor rgb="FFDFE282"/>
        <bgColor indexed="64"/>
      </patternFill>
    </fill>
    <fill>
      <patternFill patternType="solid">
        <fgColor rgb="FFDDE182"/>
        <bgColor indexed="64"/>
      </patternFill>
    </fill>
    <fill>
      <patternFill patternType="solid">
        <fgColor rgb="FFD7DF81"/>
        <bgColor indexed="64"/>
      </patternFill>
    </fill>
    <fill>
      <patternFill patternType="solid">
        <fgColor rgb="FFFCCF7E"/>
        <bgColor indexed="64"/>
      </patternFill>
    </fill>
    <fill>
      <patternFill patternType="solid">
        <fgColor rgb="FFA3D07E"/>
        <bgColor indexed="64"/>
      </patternFill>
    </fill>
    <fill>
      <patternFill patternType="solid">
        <fgColor rgb="FFF8E983"/>
        <bgColor indexed="64"/>
      </patternFill>
    </fill>
    <fill>
      <patternFill patternType="solid">
        <fgColor rgb="FFD9E081"/>
        <bgColor indexed="64"/>
      </patternFill>
    </fill>
    <fill>
      <patternFill patternType="solid">
        <fgColor rgb="FFEFE683"/>
        <bgColor indexed="64"/>
      </patternFill>
    </fill>
    <fill>
      <patternFill patternType="solid">
        <fgColor rgb="FFFDDF81"/>
        <bgColor indexed="64"/>
      </patternFill>
    </fill>
    <fill>
      <patternFill patternType="solid">
        <fgColor rgb="FFFCC97D"/>
        <bgColor indexed="64"/>
      </patternFill>
    </fill>
    <fill>
      <patternFill patternType="solid">
        <fgColor rgb="FFFDEA83"/>
        <bgColor indexed="64"/>
      </patternFill>
    </fill>
    <fill>
      <patternFill patternType="solid">
        <fgColor rgb="FFFCBE7B"/>
        <bgColor indexed="64"/>
      </patternFill>
    </fill>
    <fill>
      <patternFill patternType="solid">
        <fgColor rgb="FFFBAD77"/>
        <bgColor indexed="64"/>
      </patternFill>
    </fill>
    <fill>
      <patternFill patternType="solid">
        <fgColor rgb="FFFA9A74"/>
        <bgColor indexed="64"/>
      </patternFill>
    </fill>
    <fill>
      <patternFill patternType="solid">
        <fgColor rgb="FFC7DB80"/>
        <bgColor indexed="64"/>
      </patternFill>
    </fill>
    <fill>
      <patternFill patternType="solid">
        <fgColor rgb="FFACD37F"/>
        <bgColor indexed="64"/>
      </patternFill>
    </fill>
    <fill>
      <patternFill patternType="solid">
        <fgColor rgb="FFADD37F"/>
        <bgColor indexed="64"/>
      </patternFill>
    </fill>
    <fill>
      <patternFill patternType="solid">
        <fgColor rgb="FFFEEB84"/>
        <bgColor indexed="64"/>
      </patternFill>
    </fill>
    <fill>
      <patternFill patternType="solid">
        <fgColor rgb="FFFDE682"/>
        <bgColor indexed="64"/>
      </patternFill>
    </fill>
    <fill>
      <patternFill patternType="solid">
        <fgColor rgb="FFFA9E75"/>
        <bgColor indexed="64"/>
      </patternFill>
    </fill>
    <fill>
      <patternFill patternType="solid">
        <fgColor rgb="FFFBB178"/>
        <bgColor indexed="64"/>
      </patternFill>
    </fill>
    <fill>
      <patternFill patternType="solid">
        <fgColor rgb="FFFAA375"/>
        <bgColor indexed="64"/>
      </patternFill>
    </fill>
    <fill>
      <patternFill patternType="solid">
        <fgColor rgb="FFFCC67C"/>
        <bgColor indexed="64"/>
      </patternFill>
    </fill>
    <fill>
      <patternFill patternType="solid">
        <fgColor rgb="FFFBBB7A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4E382"/>
        <bgColor indexed="64"/>
      </patternFill>
    </fill>
    <fill>
      <patternFill patternType="solid">
        <fgColor rgb="FFF99272"/>
        <bgColor indexed="64"/>
      </patternFill>
    </fill>
    <fill>
      <patternFill patternType="solid">
        <fgColor rgb="FFFDD67F"/>
        <bgColor indexed="64"/>
      </patternFill>
    </fill>
    <fill>
      <patternFill patternType="solid">
        <fgColor rgb="FFFAA075"/>
        <bgColor indexed="64"/>
      </patternFill>
    </fill>
    <fill>
      <patternFill patternType="solid">
        <fgColor rgb="FFFA9373"/>
        <bgColor indexed="64"/>
      </patternFill>
    </fill>
    <fill>
      <patternFill patternType="solid">
        <fgColor rgb="FFFBB579"/>
        <bgColor indexed="64"/>
      </patternFill>
    </fill>
    <fill>
      <patternFill patternType="solid">
        <fgColor rgb="FFFBB779"/>
        <bgColor indexed="64"/>
      </patternFill>
    </fill>
    <fill>
      <patternFill patternType="solid">
        <fgColor rgb="FFF3E883"/>
        <bgColor indexed="64"/>
      </patternFill>
    </fill>
    <fill>
      <patternFill patternType="solid">
        <fgColor rgb="FFFA9974"/>
        <bgColor indexed="64"/>
      </patternFill>
    </fill>
    <fill>
      <patternFill patternType="solid">
        <fgColor rgb="FFD6DF81"/>
        <bgColor indexed="64"/>
      </patternFill>
    </fill>
    <fill>
      <patternFill patternType="solid">
        <fgColor rgb="FFABD37F"/>
        <bgColor indexed="64"/>
      </patternFill>
    </fill>
    <fill>
      <patternFill patternType="solid">
        <fgColor rgb="FFFBB479"/>
        <bgColor indexed="64"/>
      </patternFill>
    </fill>
    <fill>
      <patternFill patternType="solid">
        <fgColor rgb="FFFCC37B"/>
        <bgColor indexed="64"/>
      </patternFill>
    </fill>
    <fill>
      <patternFill patternType="solid">
        <fgColor rgb="FFFBAC77"/>
        <bgColor indexed="64"/>
      </patternFill>
    </fill>
    <fill>
      <patternFill patternType="solid">
        <fgColor rgb="FFFCC77C"/>
        <bgColor indexed="64"/>
      </patternFill>
    </fill>
    <fill>
      <patternFill patternType="solid">
        <fgColor rgb="FFDCE182"/>
        <bgColor indexed="64"/>
      </patternFill>
    </fill>
    <fill>
      <patternFill patternType="solid">
        <fgColor rgb="FFE5E382"/>
        <bgColor indexed="64"/>
      </patternFill>
    </fill>
    <fill>
      <patternFill patternType="solid">
        <fgColor rgb="FFE6E482"/>
        <bgColor indexed="64"/>
      </patternFill>
    </fill>
    <fill>
      <patternFill patternType="solid">
        <fgColor rgb="FFEBE582"/>
        <bgColor indexed="64"/>
      </patternFill>
    </fill>
    <fill>
      <patternFill patternType="solid">
        <fgColor rgb="FF6AC07B"/>
        <bgColor indexed="64"/>
      </patternFill>
    </fill>
    <fill>
      <patternFill patternType="solid">
        <fgColor rgb="FFFBB879"/>
        <bgColor indexed="64"/>
      </patternFill>
    </fill>
    <fill>
      <patternFill patternType="solid">
        <fgColor rgb="FFFBA977"/>
        <bgColor indexed="64"/>
      </patternFill>
    </fill>
    <fill>
      <patternFill patternType="solid">
        <fgColor rgb="FFFDDE80"/>
        <bgColor indexed="64"/>
      </patternFill>
    </fill>
    <fill>
      <patternFill patternType="solid">
        <fgColor rgb="FFFCC07B"/>
        <bgColor indexed="64"/>
      </patternFill>
    </fill>
    <fill>
      <patternFill patternType="solid">
        <fgColor rgb="FFFCCD7D"/>
        <bgColor indexed="64"/>
      </patternFill>
    </fill>
    <fill>
      <patternFill patternType="solid">
        <fgColor rgb="FFFCC47C"/>
        <bgColor indexed="64"/>
      </patternFill>
    </fill>
    <fill>
      <patternFill patternType="solid">
        <fgColor rgb="FFF87B6E"/>
        <bgColor indexed="64"/>
      </patternFill>
    </fill>
    <fill>
      <patternFill patternType="solid">
        <fgColor rgb="FFFBBD7A"/>
        <bgColor indexed="64"/>
      </patternFill>
    </fill>
    <fill>
      <patternFill patternType="solid">
        <fgColor rgb="FFFDDB80"/>
        <bgColor indexed="64"/>
      </patternFill>
    </fill>
    <fill>
      <patternFill patternType="solid">
        <fgColor rgb="FFFCCA7D"/>
        <bgColor indexed="64"/>
      </patternFill>
    </fill>
    <fill>
      <patternFill patternType="solid">
        <fgColor rgb="FFFBB97A"/>
        <bgColor indexed="64"/>
      </patternFill>
    </fill>
    <fill>
      <patternFill patternType="solid">
        <fgColor rgb="FFF8786D"/>
        <bgColor indexed="64"/>
      </patternFill>
    </fill>
    <fill>
      <patternFill patternType="solid">
        <fgColor rgb="FFF98E72"/>
        <bgColor indexed="64"/>
      </patternFill>
    </fill>
    <fill>
      <patternFill patternType="solid">
        <fgColor rgb="FFF98470"/>
        <bgColor indexed="64"/>
      </patternFill>
    </fill>
    <fill>
      <patternFill patternType="solid">
        <fgColor rgb="FF69BF7B"/>
        <bgColor indexed="64"/>
      </patternFill>
    </fill>
    <fill>
      <patternFill patternType="solid">
        <fgColor rgb="FFFA9673"/>
        <bgColor indexed="64"/>
      </patternFill>
    </fill>
    <fill>
      <patternFill patternType="solid">
        <fgColor rgb="FFD4DF81"/>
        <bgColor indexed="64"/>
      </patternFill>
    </fill>
    <fill>
      <patternFill patternType="solid">
        <fgColor rgb="FFD2DE81"/>
        <bgColor indexed="64"/>
      </patternFill>
    </fill>
    <fill>
      <patternFill patternType="solid">
        <fgColor rgb="FFF0E783"/>
        <bgColor indexed="64"/>
      </patternFill>
    </fill>
    <fill>
      <patternFill patternType="solid">
        <fgColor rgb="FFF4E883"/>
        <bgColor indexed="64"/>
      </patternFill>
    </fill>
    <fill>
      <patternFill patternType="solid">
        <fgColor rgb="FFB5D57F"/>
        <bgColor indexed="64"/>
      </patternFill>
    </fill>
    <fill>
      <patternFill patternType="solid">
        <fgColor rgb="FF70C17B"/>
        <bgColor indexed="64"/>
      </patternFill>
    </fill>
    <fill>
      <patternFill patternType="solid">
        <fgColor rgb="FF6EC17B"/>
        <bgColor indexed="64"/>
      </patternFill>
    </fill>
    <fill>
      <patternFill patternType="solid">
        <fgColor rgb="FFE1E282"/>
        <bgColor indexed="64"/>
      </patternFill>
    </fill>
    <fill>
      <patternFill patternType="solid">
        <fgColor rgb="FFFDD57F"/>
        <bgColor indexed="64"/>
      </patternFill>
    </fill>
    <fill>
      <patternFill patternType="solid">
        <fgColor rgb="FFFCCE7E"/>
        <bgColor indexed="64"/>
      </patternFill>
    </fill>
    <fill>
      <patternFill patternType="solid">
        <fgColor rgb="FFFCCC7D"/>
        <bgColor indexed="64"/>
      </patternFill>
    </fill>
    <fill>
      <patternFill patternType="solid">
        <fgColor rgb="FFF9826F"/>
        <bgColor indexed="64"/>
      </patternFill>
    </fill>
    <fill>
      <patternFill patternType="solid">
        <fgColor rgb="FF87C87D"/>
        <bgColor indexed="64"/>
      </patternFill>
    </fill>
    <fill>
      <patternFill patternType="solid">
        <fgColor rgb="FF8CCA7D"/>
        <bgColor indexed="64"/>
      </patternFill>
    </fill>
    <fill>
      <patternFill patternType="solid">
        <fgColor rgb="FFF98B71"/>
        <bgColor indexed="64"/>
      </patternFill>
    </fill>
    <fill>
      <patternFill patternType="solid">
        <fgColor rgb="FFFDD87F"/>
        <bgColor indexed="64"/>
      </patternFill>
    </fill>
    <fill>
      <patternFill patternType="solid">
        <fgColor rgb="FFFCD27E"/>
        <bgColor indexed="64"/>
      </patternFill>
    </fill>
    <fill>
      <patternFill patternType="solid">
        <fgColor rgb="FFF8736D"/>
        <bgColor indexed="64"/>
      </patternFill>
    </fill>
    <fill>
      <patternFill patternType="solid">
        <fgColor rgb="FFFBB379"/>
        <bgColor indexed="64"/>
      </patternFill>
    </fill>
    <fill>
      <patternFill patternType="solid">
        <fgColor rgb="FFFAA676"/>
        <bgColor indexed="64"/>
      </patternFill>
    </fill>
    <fill>
      <patternFill patternType="solid">
        <fgColor rgb="FFFA9873"/>
        <bgColor indexed="64"/>
      </patternFill>
    </fill>
    <fill>
      <patternFill patternType="solid">
        <fgColor rgb="FFFA9B74"/>
        <bgColor indexed="64"/>
      </patternFill>
    </fill>
    <fill>
      <patternFill patternType="solid">
        <fgColor rgb="FFE3E382"/>
        <bgColor indexed="64"/>
      </patternFill>
    </fill>
    <fill>
      <patternFill patternType="solid">
        <fgColor rgb="FFF98670"/>
        <bgColor indexed="64"/>
      </patternFill>
    </fill>
    <fill>
      <patternFill patternType="solid">
        <fgColor rgb="FFDEE182"/>
        <bgColor indexed="64"/>
      </patternFill>
    </fill>
    <fill>
      <patternFill patternType="solid">
        <fgColor rgb="FFFCCE7D"/>
        <bgColor indexed="64"/>
      </patternFill>
    </fill>
    <fill>
      <patternFill patternType="solid">
        <fgColor rgb="FFF7E983"/>
        <bgColor indexed="64"/>
      </patternFill>
    </fill>
    <fill>
      <patternFill patternType="solid">
        <fgColor rgb="FFD1DE81"/>
        <bgColor indexed="64"/>
      </patternFill>
    </fill>
    <fill>
      <patternFill patternType="solid">
        <fgColor rgb="FFFDE281"/>
        <bgColor indexed="64"/>
      </patternFill>
    </fill>
    <fill>
      <patternFill patternType="solid">
        <fgColor rgb="FFD8E081"/>
        <bgColor indexed="64"/>
      </patternFill>
    </fill>
    <fill>
      <patternFill patternType="solid">
        <fgColor rgb="FFC3DA80"/>
        <bgColor indexed="64"/>
      </patternFill>
    </fill>
    <fill>
      <patternFill patternType="solid">
        <fgColor rgb="FFF98E71"/>
        <bgColor indexed="64"/>
      </patternFill>
    </fill>
    <fill>
      <patternFill patternType="solid">
        <fgColor rgb="FFFBAE77"/>
        <bgColor indexed="64"/>
      </patternFill>
    </fill>
    <fill>
      <patternFill patternType="solid">
        <fgColor rgb="FFF99072"/>
        <bgColor indexed="64"/>
      </patternFill>
    </fill>
    <fill>
      <patternFill patternType="solid">
        <fgColor rgb="FFCCDC81"/>
        <bgColor indexed="64"/>
      </patternFill>
    </fill>
    <fill>
      <patternFill patternType="solid">
        <fgColor rgb="FF95CC7D"/>
        <bgColor indexed="64"/>
      </patternFill>
    </fill>
    <fill>
      <patternFill patternType="solid">
        <fgColor rgb="FF8CC97D"/>
        <bgColor indexed="64"/>
      </patternFill>
    </fill>
    <fill>
      <patternFill patternType="solid">
        <fgColor rgb="FF8ECA7D"/>
        <bgColor indexed="64"/>
      </patternFill>
    </fill>
    <fill>
      <patternFill patternType="solid">
        <fgColor rgb="FFB9D780"/>
        <bgColor indexed="64"/>
      </patternFill>
    </fill>
    <fill>
      <patternFill patternType="solid">
        <fgColor rgb="FFFBB078"/>
        <bgColor indexed="64"/>
      </patternFill>
    </fill>
    <fill>
      <patternFill patternType="solid">
        <fgColor rgb="FFFBAB77"/>
        <bgColor indexed="64"/>
      </patternFill>
    </fill>
    <fill>
      <patternFill patternType="solid">
        <fgColor rgb="FFFDD980"/>
        <bgColor indexed="64"/>
      </patternFill>
    </fill>
    <fill>
      <patternFill patternType="solid">
        <fgColor rgb="FF71C27B"/>
        <bgColor indexed="64"/>
      </patternFill>
    </fill>
    <fill>
      <patternFill patternType="solid">
        <fgColor rgb="FFF97F6F"/>
        <bgColor indexed="64"/>
      </patternFill>
    </fill>
    <fill>
      <patternFill patternType="solid">
        <fgColor rgb="FFA0CF7E"/>
        <bgColor indexed="64"/>
      </patternFill>
    </fill>
    <fill>
      <patternFill patternType="solid">
        <fgColor rgb="FF7FC67C"/>
        <bgColor indexed="64"/>
      </patternFill>
    </fill>
    <fill>
      <patternFill patternType="solid">
        <fgColor rgb="FFF9E983"/>
        <bgColor indexed="64"/>
      </patternFill>
    </fill>
    <fill>
      <patternFill patternType="solid">
        <fgColor rgb="FFF98A71"/>
        <bgColor indexed="64"/>
      </patternFill>
    </fill>
    <fill>
      <patternFill patternType="solid">
        <fgColor rgb="FF7EC57C"/>
        <bgColor indexed="64"/>
      </patternFill>
    </fill>
    <fill>
      <patternFill patternType="solid">
        <fgColor rgb="FFFCC27B"/>
        <bgColor indexed="64"/>
      </patternFill>
    </fill>
    <fill>
      <patternFill patternType="solid">
        <fgColor rgb="FF66BE7B"/>
        <bgColor indexed="64"/>
      </patternFill>
    </fill>
    <fill>
      <patternFill patternType="solid">
        <fgColor rgb="FFF99372"/>
        <bgColor indexed="64"/>
      </patternFill>
    </fill>
    <fill>
      <patternFill patternType="solid">
        <fgColor rgb="FF6DC07B"/>
        <bgColor indexed="64"/>
      </patternFill>
    </fill>
    <fill>
      <patternFill patternType="solid">
        <fgColor rgb="FFF8746D"/>
        <bgColor indexed="64"/>
      </patternFill>
    </fill>
    <fill>
      <patternFill patternType="solid">
        <fgColor rgb="FFAAD27F"/>
        <bgColor indexed="64"/>
      </patternFill>
    </fill>
    <fill>
      <patternFill patternType="solid">
        <fgColor rgb="FF91CB7D"/>
        <bgColor indexed="64"/>
      </patternFill>
    </fill>
    <fill>
      <patternFill patternType="solid">
        <fgColor rgb="FF77C37C"/>
        <bgColor indexed="64"/>
      </patternFill>
    </fill>
    <fill>
      <patternFill patternType="solid">
        <fgColor rgb="FFFCC37C"/>
        <bgColor indexed="64"/>
      </patternFill>
    </fill>
    <fill>
      <patternFill patternType="solid">
        <fgColor rgb="FFFAA376"/>
        <bgColor indexed="64"/>
      </patternFill>
    </fill>
    <fill>
      <patternFill patternType="solid">
        <fgColor rgb="FFFDE381"/>
        <bgColor indexed="64"/>
      </patternFill>
    </fill>
    <fill>
      <patternFill patternType="solid">
        <fgColor rgb="FFF3E783"/>
        <bgColor indexed="64"/>
      </patternFill>
    </fill>
    <fill>
      <patternFill patternType="solid">
        <fgColor rgb="FFF86E6B"/>
        <bgColor indexed="64"/>
      </patternFill>
    </fill>
    <fill>
      <patternFill patternType="solid">
        <fgColor rgb="FFDBE081"/>
        <bgColor indexed="64"/>
      </patternFill>
    </fill>
    <fill>
      <patternFill patternType="solid">
        <fgColor rgb="FF78C47C"/>
        <bgColor indexed="64"/>
      </patternFill>
    </fill>
    <fill>
      <patternFill patternType="solid">
        <fgColor rgb="FFE2E382"/>
        <bgColor indexed="64"/>
      </patternFill>
    </fill>
    <fill>
      <patternFill patternType="solid">
        <fgColor rgb="FFAED47F"/>
        <bgColor indexed="64"/>
      </patternFill>
    </fill>
    <fill>
      <patternFill patternType="solid">
        <fgColor rgb="FFFDDD80"/>
        <bgColor indexed="64"/>
      </patternFill>
    </fill>
    <fill>
      <patternFill patternType="solid">
        <fgColor rgb="FFFAEA83"/>
        <bgColor indexed="64"/>
      </patternFill>
    </fill>
    <fill>
      <patternFill patternType="solid">
        <fgColor rgb="FFCFDD81"/>
        <bgColor indexed="64"/>
      </patternFill>
    </fill>
    <fill>
      <patternFill patternType="solid">
        <fgColor rgb="FFECE683"/>
        <bgColor indexed="64"/>
      </patternFill>
    </fill>
    <fill>
      <patternFill patternType="solid">
        <fgColor rgb="FF88C97D"/>
        <bgColor indexed="64"/>
      </patternFill>
    </fill>
    <fill>
      <patternFill patternType="solid">
        <fgColor rgb="FFE5E482"/>
        <bgColor indexed="64"/>
      </patternFill>
    </fill>
    <fill>
      <patternFill patternType="solid">
        <fgColor rgb="FFF9836F"/>
        <bgColor indexed="64"/>
      </patternFill>
    </fill>
    <fill>
      <patternFill patternType="solid">
        <fgColor rgb="FFC3D980"/>
        <bgColor indexed="64"/>
      </patternFill>
    </fill>
    <fill>
      <patternFill patternType="solid">
        <fgColor rgb="FFFDD37F"/>
        <bgColor indexed="64"/>
      </patternFill>
    </fill>
    <fill>
      <patternFill patternType="solid">
        <fgColor rgb="FFA7D27F"/>
        <bgColor indexed="64"/>
      </patternFill>
    </fill>
    <fill>
      <patternFill patternType="solid">
        <fgColor rgb="FFDBE182"/>
        <bgColor indexed="64"/>
      </patternFill>
    </fill>
    <fill>
      <patternFill patternType="solid">
        <fgColor rgb="FFF0E683"/>
        <bgColor indexed="64"/>
      </patternFill>
    </fill>
    <fill>
      <patternFill patternType="solid">
        <fgColor rgb="FFFA9E74"/>
        <bgColor indexed="64"/>
      </patternFill>
    </fill>
    <fill>
      <patternFill patternType="solid">
        <fgColor rgb="FFE9E482"/>
        <bgColor indexed="64"/>
      </patternFill>
    </fill>
    <fill>
      <patternFill patternType="solid">
        <fgColor rgb="FF7BC47C"/>
        <bgColor indexed="64"/>
      </patternFill>
    </fill>
    <fill>
      <patternFill patternType="solid">
        <fgColor rgb="FFD8DF81"/>
        <bgColor indexed="64"/>
      </patternFill>
    </fill>
    <fill>
      <patternFill patternType="solid">
        <fgColor rgb="FF93CB7D"/>
        <bgColor indexed="64"/>
      </patternFill>
    </fill>
    <fill>
      <patternFill patternType="solid">
        <fgColor rgb="FFCDDD81"/>
        <bgColor indexed="64"/>
      </patternFill>
    </fill>
    <fill>
      <patternFill patternType="solid">
        <fgColor rgb="FFE2E282"/>
        <bgColor indexed="64"/>
      </patternFill>
    </fill>
    <fill>
      <patternFill patternType="solid">
        <fgColor rgb="FFD1DD81"/>
        <bgColor indexed="64"/>
      </patternFill>
    </fill>
    <fill>
      <patternFill patternType="solid">
        <fgColor rgb="FFB2D47F"/>
        <bgColor indexed="64"/>
      </patternFill>
    </fill>
    <fill>
      <patternFill patternType="solid">
        <fgColor rgb="FF9ACD7E"/>
        <bgColor indexed="64"/>
      </patternFill>
    </fill>
    <fill>
      <patternFill patternType="solid">
        <fgColor rgb="FFBCD880"/>
        <bgColor indexed="64"/>
      </patternFill>
    </fill>
    <fill>
      <patternFill patternType="solid">
        <fgColor rgb="FFFAE98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3">
    <xf numFmtId="0" fontId="0" fillId="0" borderId="0" xfId="0"/>
    <xf numFmtId="0" fontId="1" fillId="2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10" fontId="2" fillId="3" borderId="3" xfId="0" applyNumberFormat="1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10" fontId="2" fillId="2" borderId="3" xfId="0" applyNumberFormat="1" applyFont="1" applyFill="1" applyBorder="1" applyAlignment="1">
      <alignment vertical="top" wrapText="1"/>
    </xf>
    <xf numFmtId="16" fontId="2" fillId="3" borderId="3" xfId="0" applyNumberFormat="1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7" borderId="3" xfId="0" applyFont="1" applyFill="1" applyBorder="1" applyAlignment="1">
      <alignment vertical="top" wrapText="1"/>
    </xf>
    <xf numFmtId="0" fontId="2" fillId="8" borderId="3" xfId="0" applyFont="1" applyFill="1" applyBorder="1" applyAlignment="1">
      <alignment vertical="top" wrapText="1"/>
    </xf>
    <xf numFmtId="0" fontId="2" fillId="9" borderId="3" xfId="0" applyFont="1" applyFill="1" applyBorder="1" applyAlignment="1">
      <alignment vertical="top" wrapText="1"/>
    </xf>
    <xf numFmtId="0" fontId="2" fillId="10" borderId="3" xfId="0" applyFont="1" applyFill="1" applyBorder="1" applyAlignment="1">
      <alignment vertical="top" wrapText="1"/>
    </xf>
    <xf numFmtId="16" fontId="2" fillId="2" borderId="3" xfId="0" applyNumberFormat="1" applyFont="1" applyFill="1" applyBorder="1" applyAlignment="1">
      <alignment vertical="top" wrapText="1"/>
    </xf>
    <xf numFmtId="0" fontId="2" fillId="11" borderId="3" xfId="0" applyFont="1" applyFill="1" applyBorder="1" applyAlignment="1">
      <alignment vertical="top" wrapText="1"/>
    </xf>
    <xf numFmtId="0" fontId="2" fillId="12" borderId="3" xfId="0" applyFont="1" applyFill="1" applyBorder="1" applyAlignment="1">
      <alignment vertical="top" wrapText="1"/>
    </xf>
    <xf numFmtId="0" fontId="2" fillId="13" borderId="3" xfId="0" applyFont="1" applyFill="1" applyBorder="1" applyAlignment="1">
      <alignment vertical="top" wrapText="1"/>
    </xf>
    <xf numFmtId="0" fontId="2" fillId="14" borderId="3" xfId="0" applyFont="1" applyFill="1" applyBorder="1" applyAlignment="1">
      <alignment vertical="top" wrapText="1"/>
    </xf>
    <xf numFmtId="0" fontId="2" fillId="15" borderId="3" xfId="0" applyFont="1" applyFill="1" applyBorder="1" applyAlignment="1">
      <alignment vertical="top" wrapText="1"/>
    </xf>
    <xf numFmtId="0" fontId="2" fillId="16" borderId="3" xfId="0" applyFont="1" applyFill="1" applyBorder="1" applyAlignment="1">
      <alignment vertical="top" wrapText="1"/>
    </xf>
    <xf numFmtId="0" fontId="2" fillId="17" borderId="3" xfId="0" applyFont="1" applyFill="1" applyBorder="1" applyAlignment="1">
      <alignment vertical="top" wrapText="1"/>
    </xf>
    <xf numFmtId="0" fontId="2" fillId="18" borderId="3" xfId="0" applyFont="1" applyFill="1" applyBorder="1" applyAlignment="1">
      <alignment vertical="top" wrapText="1"/>
    </xf>
    <xf numFmtId="0" fontId="2" fillId="19" borderId="3" xfId="0" applyFont="1" applyFill="1" applyBorder="1" applyAlignment="1">
      <alignment vertical="top" wrapText="1"/>
    </xf>
    <xf numFmtId="0" fontId="2" fillId="20" borderId="3" xfId="0" applyFont="1" applyFill="1" applyBorder="1" applyAlignment="1">
      <alignment vertical="top" wrapText="1"/>
    </xf>
    <xf numFmtId="0" fontId="2" fillId="21" borderId="3" xfId="0" applyFont="1" applyFill="1" applyBorder="1" applyAlignment="1">
      <alignment vertical="top" wrapText="1"/>
    </xf>
    <xf numFmtId="0" fontId="2" fillId="22" borderId="3" xfId="0" applyFont="1" applyFill="1" applyBorder="1" applyAlignment="1">
      <alignment vertical="top" wrapText="1"/>
    </xf>
    <xf numFmtId="0" fontId="2" fillId="23" borderId="3" xfId="0" applyFont="1" applyFill="1" applyBorder="1" applyAlignment="1">
      <alignment vertical="top" wrapText="1"/>
    </xf>
    <xf numFmtId="0" fontId="2" fillId="24" borderId="3" xfId="0" applyFont="1" applyFill="1" applyBorder="1" applyAlignment="1">
      <alignment vertical="top" wrapText="1"/>
    </xf>
    <xf numFmtId="0" fontId="2" fillId="25" borderId="3" xfId="0" applyFont="1" applyFill="1" applyBorder="1" applyAlignment="1">
      <alignment vertical="top" wrapText="1"/>
    </xf>
    <xf numFmtId="0" fontId="2" fillId="26" borderId="3" xfId="0" applyFont="1" applyFill="1" applyBorder="1" applyAlignment="1">
      <alignment vertical="top" wrapText="1"/>
    </xf>
    <xf numFmtId="0" fontId="2" fillId="27" borderId="3" xfId="0" applyFont="1" applyFill="1" applyBorder="1" applyAlignment="1">
      <alignment vertical="top" wrapText="1"/>
    </xf>
    <xf numFmtId="0" fontId="2" fillId="28" borderId="3" xfId="0" applyFont="1" applyFill="1" applyBorder="1" applyAlignment="1">
      <alignment vertical="top" wrapText="1"/>
    </xf>
    <xf numFmtId="0" fontId="2" fillId="29" borderId="3" xfId="0" applyFont="1" applyFill="1" applyBorder="1" applyAlignment="1">
      <alignment vertical="top" wrapText="1"/>
    </xf>
    <xf numFmtId="0" fontId="2" fillId="30" borderId="3" xfId="0" applyFont="1" applyFill="1" applyBorder="1" applyAlignment="1">
      <alignment vertical="top" wrapText="1"/>
    </xf>
    <xf numFmtId="0" fontId="2" fillId="31" borderId="3" xfId="0" applyFont="1" applyFill="1" applyBorder="1" applyAlignment="1">
      <alignment vertical="top" wrapText="1"/>
    </xf>
    <xf numFmtId="0" fontId="2" fillId="32" borderId="3" xfId="0" applyFont="1" applyFill="1" applyBorder="1" applyAlignment="1">
      <alignment vertical="top" wrapText="1"/>
    </xf>
    <xf numFmtId="0" fontId="2" fillId="33" borderId="3" xfId="0" applyFont="1" applyFill="1" applyBorder="1" applyAlignment="1">
      <alignment vertical="top" wrapText="1"/>
    </xf>
    <xf numFmtId="0" fontId="2" fillId="34" borderId="3" xfId="0" applyFont="1" applyFill="1" applyBorder="1" applyAlignment="1">
      <alignment vertical="top" wrapText="1"/>
    </xf>
    <xf numFmtId="0" fontId="2" fillId="35" borderId="3" xfId="0" applyFont="1" applyFill="1" applyBorder="1" applyAlignment="1">
      <alignment vertical="top" wrapText="1"/>
    </xf>
    <xf numFmtId="0" fontId="2" fillId="36" borderId="3" xfId="0" applyFont="1" applyFill="1" applyBorder="1" applyAlignment="1">
      <alignment vertical="top" wrapText="1"/>
    </xf>
    <xf numFmtId="0" fontId="2" fillId="37" borderId="3" xfId="0" applyFont="1" applyFill="1" applyBorder="1" applyAlignment="1">
      <alignment vertical="top" wrapText="1"/>
    </xf>
    <xf numFmtId="0" fontId="2" fillId="38" borderId="3" xfId="0" applyFont="1" applyFill="1" applyBorder="1" applyAlignment="1">
      <alignment vertical="top" wrapText="1"/>
    </xf>
    <xf numFmtId="0" fontId="2" fillId="39" borderId="3" xfId="0" applyFont="1" applyFill="1" applyBorder="1" applyAlignment="1">
      <alignment vertical="top" wrapText="1"/>
    </xf>
    <xf numFmtId="0" fontId="2" fillId="40" borderId="3" xfId="0" applyFont="1" applyFill="1" applyBorder="1" applyAlignment="1">
      <alignment vertical="top" wrapText="1"/>
    </xf>
    <xf numFmtId="0" fontId="2" fillId="41" borderId="3" xfId="0" applyFont="1" applyFill="1" applyBorder="1" applyAlignment="1">
      <alignment vertical="top" wrapText="1"/>
    </xf>
    <xf numFmtId="0" fontId="2" fillId="42" borderId="3" xfId="0" applyFont="1" applyFill="1" applyBorder="1" applyAlignment="1">
      <alignment vertical="top" wrapText="1"/>
    </xf>
    <xf numFmtId="0" fontId="2" fillId="43" borderId="3" xfId="0" applyFont="1" applyFill="1" applyBorder="1" applyAlignment="1">
      <alignment vertical="top" wrapText="1"/>
    </xf>
    <xf numFmtId="0" fontId="2" fillId="44" borderId="3" xfId="0" applyFont="1" applyFill="1" applyBorder="1" applyAlignment="1">
      <alignment vertical="top" wrapText="1"/>
    </xf>
    <xf numFmtId="0" fontId="2" fillId="45" borderId="3" xfId="0" applyFont="1" applyFill="1" applyBorder="1" applyAlignment="1">
      <alignment vertical="top" wrapText="1"/>
    </xf>
    <xf numFmtId="0" fontId="2" fillId="46" borderId="3" xfId="0" applyFont="1" applyFill="1" applyBorder="1" applyAlignment="1">
      <alignment vertical="top" wrapText="1"/>
    </xf>
    <xf numFmtId="0" fontId="2" fillId="47" borderId="3" xfId="0" applyFont="1" applyFill="1" applyBorder="1" applyAlignment="1">
      <alignment vertical="top" wrapText="1"/>
    </xf>
    <xf numFmtId="0" fontId="2" fillId="48" borderId="3" xfId="0" applyFont="1" applyFill="1" applyBorder="1" applyAlignment="1">
      <alignment vertical="top" wrapText="1"/>
    </xf>
    <xf numFmtId="0" fontId="2" fillId="49" borderId="3" xfId="0" applyFont="1" applyFill="1" applyBorder="1" applyAlignment="1">
      <alignment vertical="top" wrapText="1"/>
    </xf>
    <xf numFmtId="3" fontId="2" fillId="3" borderId="3" xfId="0" applyNumberFormat="1" applyFont="1" applyFill="1" applyBorder="1" applyAlignment="1">
      <alignment vertical="top" wrapText="1"/>
    </xf>
    <xf numFmtId="0" fontId="2" fillId="50" borderId="3" xfId="0" applyFont="1" applyFill="1" applyBorder="1" applyAlignment="1">
      <alignment vertical="top" wrapText="1"/>
    </xf>
    <xf numFmtId="0" fontId="2" fillId="51" borderId="3" xfId="0" applyFont="1" applyFill="1" applyBorder="1" applyAlignment="1">
      <alignment vertical="top" wrapText="1"/>
    </xf>
    <xf numFmtId="0" fontId="2" fillId="52" borderId="3" xfId="0" applyFont="1" applyFill="1" applyBorder="1" applyAlignment="1">
      <alignment vertical="top" wrapText="1"/>
    </xf>
    <xf numFmtId="0" fontId="2" fillId="53" borderId="3" xfId="0" applyFont="1" applyFill="1" applyBorder="1" applyAlignment="1">
      <alignment vertical="top" wrapText="1"/>
    </xf>
    <xf numFmtId="0" fontId="2" fillId="54" borderId="3" xfId="0" applyFont="1" applyFill="1" applyBorder="1" applyAlignment="1">
      <alignment vertical="top" wrapText="1"/>
    </xf>
    <xf numFmtId="0" fontId="2" fillId="55" borderId="3" xfId="0" applyFont="1" applyFill="1" applyBorder="1" applyAlignment="1">
      <alignment vertical="top" wrapText="1"/>
    </xf>
    <xf numFmtId="0" fontId="2" fillId="56" borderId="3" xfId="0" applyFont="1" applyFill="1" applyBorder="1" applyAlignment="1">
      <alignment vertical="top" wrapText="1"/>
    </xf>
    <xf numFmtId="0" fontId="2" fillId="57" borderId="3" xfId="0" applyFont="1" applyFill="1" applyBorder="1" applyAlignment="1">
      <alignment vertical="top" wrapText="1"/>
    </xf>
    <xf numFmtId="0" fontId="2" fillId="58" borderId="3" xfId="0" applyFont="1" applyFill="1" applyBorder="1" applyAlignment="1">
      <alignment vertical="top" wrapText="1"/>
    </xf>
    <xf numFmtId="0" fontId="2" fillId="59" borderId="3" xfId="0" applyFont="1" applyFill="1" applyBorder="1" applyAlignment="1">
      <alignment vertical="top" wrapText="1"/>
    </xf>
    <xf numFmtId="0" fontId="2" fillId="60" borderId="3" xfId="0" applyFont="1" applyFill="1" applyBorder="1" applyAlignment="1">
      <alignment vertical="top" wrapText="1"/>
    </xf>
    <xf numFmtId="0" fontId="2" fillId="61" borderId="3" xfId="0" applyFont="1" applyFill="1" applyBorder="1" applyAlignment="1">
      <alignment vertical="top" wrapText="1"/>
    </xf>
    <xf numFmtId="0" fontId="2" fillId="62" borderId="3" xfId="0" applyFont="1" applyFill="1" applyBorder="1" applyAlignment="1">
      <alignment vertical="top" wrapText="1"/>
    </xf>
    <xf numFmtId="0" fontId="2" fillId="63" borderId="3" xfId="0" applyFont="1" applyFill="1" applyBorder="1" applyAlignment="1">
      <alignment vertical="top" wrapText="1"/>
    </xf>
    <xf numFmtId="0" fontId="2" fillId="64" borderId="3" xfId="0" applyFont="1" applyFill="1" applyBorder="1" applyAlignment="1">
      <alignment vertical="top" wrapText="1"/>
    </xf>
    <xf numFmtId="3" fontId="2" fillId="2" borderId="3" xfId="0" applyNumberFormat="1" applyFont="1" applyFill="1" applyBorder="1" applyAlignment="1">
      <alignment vertical="top" wrapText="1"/>
    </xf>
    <xf numFmtId="0" fontId="2" fillId="65" borderId="3" xfId="0" applyFont="1" applyFill="1" applyBorder="1" applyAlignment="1">
      <alignment vertical="top" wrapText="1"/>
    </xf>
    <xf numFmtId="0" fontId="2" fillId="66" borderId="3" xfId="0" applyFont="1" applyFill="1" applyBorder="1" applyAlignment="1">
      <alignment vertical="top" wrapText="1"/>
    </xf>
    <xf numFmtId="0" fontId="2" fillId="67" borderId="3" xfId="0" applyFont="1" applyFill="1" applyBorder="1" applyAlignment="1">
      <alignment vertical="top" wrapText="1"/>
    </xf>
    <xf numFmtId="0" fontId="2" fillId="68" borderId="3" xfId="0" applyFont="1" applyFill="1" applyBorder="1" applyAlignment="1">
      <alignment vertical="top" wrapText="1"/>
    </xf>
    <xf numFmtId="0" fontId="2" fillId="69" borderId="3" xfId="0" applyFont="1" applyFill="1" applyBorder="1" applyAlignment="1">
      <alignment vertical="top" wrapText="1"/>
    </xf>
    <xf numFmtId="0" fontId="2" fillId="70" borderId="3" xfId="0" applyFont="1" applyFill="1" applyBorder="1" applyAlignment="1">
      <alignment vertical="top" wrapText="1"/>
    </xf>
    <xf numFmtId="0" fontId="2" fillId="71" borderId="3" xfId="0" applyFont="1" applyFill="1" applyBorder="1" applyAlignment="1">
      <alignment vertical="top" wrapText="1"/>
    </xf>
    <xf numFmtId="0" fontId="2" fillId="72" borderId="3" xfId="0" applyFont="1" applyFill="1" applyBorder="1" applyAlignment="1">
      <alignment vertical="top" wrapText="1"/>
    </xf>
    <xf numFmtId="0" fontId="2" fillId="73" borderId="3" xfId="0" applyFont="1" applyFill="1" applyBorder="1" applyAlignment="1">
      <alignment vertical="top" wrapText="1"/>
    </xf>
    <xf numFmtId="0" fontId="2" fillId="74" borderId="3" xfId="0" applyFont="1" applyFill="1" applyBorder="1" applyAlignment="1">
      <alignment vertical="top" wrapText="1"/>
    </xf>
    <xf numFmtId="0" fontId="2" fillId="75" borderId="3" xfId="0" applyFont="1" applyFill="1" applyBorder="1" applyAlignment="1">
      <alignment vertical="top" wrapText="1"/>
    </xf>
    <xf numFmtId="0" fontId="2" fillId="76" borderId="3" xfId="0" applyFont="1" applyFill="1" applyBorder="1" applyAlignment="1">
      <alignment vertical="top" wrapText="1"/>
    </xf>
    <xf numFmtId="0" fontId="2" fillId="77" borderId="3" xfId="0" applyFont="1" applyFill="1" applyBorder="1" applyAlignment="1">
      <alignment vertical="top" wrapText="1"/>
    </xf>
    <xf numFmtId="0" fontId="2" fillId="78" borderId="3" xfId="0" applyFont="1" applyFill="1" applyBorder="1" applyAlignment="1">
      <alignment vertical="top" wrapText="1"/>
    </xf>
    <xf numFmtId="0" fontId="2" fillId="79" borderId="3" xfId="0" applyFont="1" applyFill="1" applyBorder="1" applyAlignment="1">
      <alignment vertical="top" wrapText="1"/>
    </xf>
    <xf numFmtId="0" fontId="2" fillId="80" borderId="3" xfId="0" applyFont="1" applyFill="1" applyBorder="1" applyAlignment="1">
      <alignment vertical="top" wrapText="1"/>
    </xf>
    <xf numFmtId="0" fontId="2" fillId="81" borderId="3" xfId="0" applyFont="1" applyFill="1" applyBorder="1" applyAlignment="1">
      <alignment vertical="top" wrapText="1"/>
    </xf>
    <xf numFmtId="0" fontId="2" fillId="82" borderId="3" xfId="0" applyFont="1" applyFill="1" applyBorder="1" applyAlignment="1">
      <alignment vertical="top" wrapText="1"/>
    </xf>
    <xf numFmtId="0" fontId="2" fillId="83" borderId="3" xfId="0" applyFont="1" applyFill="1" applyBorder="1" applyAlignment="1">
      <alignment vertical="top" wrapText="1"/>
    </xf>
    <xf numFmtId="0" fontId="2" fillId="84" borderId="3" xfId="0" applyFont="1" applyFill="1" applyBorder="1" applyAlignment="1">
      <alignment vertical="top" wrapText="1"/>
    </xf>
    <xf numFmtId="0" fontId="2" fillId="85" borderId="3" xfId="0" applyFont="1" applyFill="1" applyBorder="1" applyAlignment="1">
      <alignment vertical="top" wrapText="1"/>
    </xf>
    <xf numFmtId="0" fontId="2" fillId="86" borderId="3" xfId="0" applyFont="1" applyFill="1" applyBorder="1" applyAlignment="1">
      <alignment vertical="top" wrapText="1"/>
    </xf>
    <xf numFmtId="0" fontId="2" fillId="87" borderId="3" xfId="0" applyFont="1" applyFill="1" applyBorder="1" applyAlignment="1">
      <alignment vertical="top" wrapText="1"/>
    </xf>
    <xf numFmtId="0" fontId="2" fillId="88" borderId="3" xfId="0" applyFont="1" applyFill="1" applyBorder="1" applyAlignment="1">
      <alignment vertical="top" wrapText="1"/>
    </xf>
    <xf numFmtId="0" fontId="2" fillId="89" borderId="3" xfId="0" applyFont="1" applyFill="1" applyBorder="1" applyAlignment="1">
      <alignment vertical="top" wrapText="1"/>
    </xf>
    <xf numFmtId="0" fontId="2" fillId="90" borderId="3" xfId="0" applyFont="1" applyFill="1" applyBorder="1" applyAlignment="1">
      <alignment vertical="top" wrapText="1"/>
    </xf>
    <xf numFmtId="0" fontId="2" fillId="91" borderId="3" xfId="0" applyFont="1" applyFill="1" applyBorder="1" applyAlignment="1">
      <alignment vertical="top" wrapText="1"/>
    </xf>
    <xf numFmtId="0" fontId="2" fillId="92" borderId="3" xfId="0" applyFont="1" applyFill="1" applyBorder="1" applyAlignment="1">
      <alignment vertical="top" wrapText="1"/>
    </xf>
    <xf numFmtId="0" fontId="2" fillId="93" borderId="3" xfId="0" applyFont="1" applyFill="1" applyBorder="1" applyAlignment="1">
      <alignment vertical="top" wrapText="1"/>
    </xf>
    <xf numFmtId="0" fontId="2" fillId="94" borderId="3" xfId="0" applyFont="1" applyFill="1" applyBorder="1" applyAlignment="1">
      <alignment vertical="top" wrapText="1"/>
    </xf>
    <xf numFmtId="0" fontId="2" fillId="95" borderId="3" xfId="0" applyFont="1" applyFill="1" applyBorder="1" applyAlignment="1">
      <alignment vertical="top" wrapText="1"/>
    </xf>
    <xf numFmtId="0" fontId="2" fillId="96" borderId="3" xfId="0" applyFont="1" applyFill="1" applyBorder="1" applyAlignment="1">
      <alignment vertical="top" wrapText="1"/>
    </xf>
    <xf numFmtId="0" fontId="2" fillId="97" borderId="3" xfId="0" applyFont="1" applyFill="1" applyBorder="1" applyAlignment="1">
      <alignment vertical="top" wrapText="1"/>
    </xf>
    <xf numFmtId="0" fontId="2" fillId="98" borderId="3" xfId="0" applyFont="1" applyFill="1" applyBorder="1" applyAlignment="1">
      <alignment vertical="top" wrapText="1"/>
    </xf>
    <xf numFmtId="0" fontId="2" fillId="99" borderId="3" xfId="0" applyFont="1" applyFill="1" applyBorder="1" applyAlignment="1">
      <alignment vertical="top" wrapText="1"/>
    </xf>
    <xf numFmtId="0" fontId="2" fillId="100" borderId="3" xfId="0" applyFont="1" applyFill="1" applyBorder="1" applyAlignment="1">
      <alignment vertical="top" wrapText="1"/>
    </xf>
    <xf numFmtId="0" fontId="2" fillId="101" borderId="3" xfId="0" applyFont="1" applyFill="1" applyBorder="1" applyAlignment="1">
      <alignment vertical="top" wrapText="1"/>
    </xf>
    <xf numFmtId="0" fontId="2" fillId="102" borderId="3" xfId="0" applyFont="1" applyFill="1" applyBorder="1" applyAlignment="1">
      <alignment vertical="top" wrapText="1"/>
    </xf>
    <xf numFmtId="0" fontId="2" fillId="103" borderId="3" xfId="0" applyFont="1" applyFill="1" applyBorder="1" applyAlignment="1">
      <alignment vertical="top" wrapText="1"/>
    </xf>
    <xf numFmtId="0" fontId="2" fillId="104" borderId="3" xfId="0" applyFont="1" applyFill="1" applyBorder="1" applyAlignment="1">
      <alignment vertical="top" wrapText="1"/>
    </xf>
    <xf numFmtId="0" fontId="2" fillId="105" borderId="3" xfId="0" applyFont="1" applyFill="1" applyBorder="1" applyAlignment="1">
      <alignment vertical="top" wrapText="1"/>
    </xf>
    <xf numFmtId="0" fontId="2" fillId="106" borderId="3" xfId="0" applyFont="1" applyFill="1" applyBorder="1" applyAlignment="1">
      <alignment vertical="top" wrapText="1"/>
    </xf>
    <xf numFmtId="0" fontId="2" fillId="107" borderId="3" xfId="0" applyFont="1" applyFill="1" applyBorder="1" applyAlignment="1">
      <alignment vertical="top" wrapText="1"/>
    </xf>
    <xf numFmtId="0" fontId="2" fillId="108" borderId="3" xfId="0" applyFont="1" applyFill="1" applyBorder="1" applyAlignment="1">
      <alignment vertical="top" wrapText="1"/>
    </xf>
    <xf numFmtId="0" fontId="2" fillId="109" borderId="3" xfId="0" applyFont="1" applyFill="1" applyBorder="1" applyAlignment="1">
      <alignment vertical="top" wrapText="1"/>
    </xf>
    <xf numFmtId="0" fontId="2" fillId="110" borderId="3" xfId="0" applyFont="1" applyFill="1" applyBorder="1" applyAlignment="1">
      <alignment vertical="top" wrapText="1"/>
    </xf>
    <xf numFmtId="0" fontId="2" fillId="111" borderId="3" xfId="0" applyFont="1" applyFill="1" applyBorder="1" applyAlignment="1">
      <alignment vertical="top" wrapText="1"/>
    </xf>
    <xf numFmtId="0" fontId="2" fillId="112" borderId="3" xfId="0" applyFont="1" applyFill="1" applyBorder="1" applyAlignment="1">
      <alignment vertical="top" wrapText="1"/>
    </xf>
    <xf numFmtId="0" fontId="2" fillId="113" borderId="3" xfId="0" applyFont="1" applyFill="1" applyBorder="1" applyAlignment="1">
      <alignment vertical="top" wrapText="1"/>
    </xf>
    <xf numFmtId="0" fontId="2" fillId="114" borderId="3" xfId="0" applyFont="1" applyFill="1" applyBorder="1" applyAlignment="1">
      <alignment vertical="top" wrapText="1"/>
    </xf>
    <xf numFmtId="0" fontId="2" fillId="115" borderId="3" xfId="0" applyFont="1" applyFill="1" applyBorder="1" applyAlignment="1">
      <alignment vertical="top" wrapText="1"/>
    </xf>
    <xf numFmtId="0" fontId="2" fillId="116" borderId="3" xfId="0" applyFont="1" applyFill="1" applyBorder="1" applyAlignment="1">
      <alignment vertical="top" wrapText="1"/>
    </xf>
    <xf numFmtId="0" fontId="2" fillId="117" borderId="3" xfId="0" applyFont="1" applyFill="1" applyBorder="1" applyAlignment="1">
      <alignment vertical="top" wrapText="1"/>
    </xf>
    <xf numFmtId="0" fontId="2" fillId="118" borderId="3" xfId="0" applyFont="1" applyFill="1" applyBorder="1" applyAlignment="1">
      <alignment vertical="top" wrapText="1"/>
    </xf>
    <xf numFmtId="0" fontId="2" fillId="119" borderId="3" xfId="0" applyFont="1" applyFill="1" applyBorder="1" applyAlignment="1">
      <alignment vertical="top" wrapText="1"/>
    </xf>
    <xf numFmtId="0" fontId="2" fillId="120" borderId="3" xfId="0" applyFont="1" applyFill="1" applyBorder="1" applyAlignment="1">
      <alignment vertical="top" wrapText="1"/>
    </xf>
    <xf numFmtId="0" fontId="2" fillId="121" borderId="3" xfId="0" applyFont="1" applyFill="1" applyBorder="1" applyAlignment="1">
      <alignment vertical="top" wrapText="1"/>
    </xf>
    <xf numFmtId="0" fontId="2" fillId="122" borderId="3" xfId="0" applyFont="1" applyFill="1" applyBorder="1" applyAlignment="1">
      <alignment vertical="top" wrapText="1"/>
    </xf>
    <xf numFmtId="0" fontId="2" fillId="123" borderId="3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left" wrapText="1"/>
    </xf>
    <xf numFmtId="0" fontId="2" fillId="124" borderId="2" xfId="0" applyFont="1" applyFill="1" applyBorder="1" applyAlignment="1">
      <alignment vertical="top" wrapText="1"/>
    </xf>
    <xf numFmtId="0" fontId="2" fillId="116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vertical="top" wrapText="1"/>
    </xf>
    <xf numFmtId="0" fontId="2" fillId="125" borderId="3" xfId="0" applyFont="1" applyFill="1" applyBorder="1" applyAlignment="1">
      <alignment vertical="top" wrapText="1"/>
    </xf>
    <xf numFmtId="10" fontId="2" fillId="126" borderId="3" xfId="0" applyNumberFormat="1" applyFont="1" applyFill="1" applyBorder="1" applyAlignment="1">
      <alignment vertical="top" wrapText="1"/>
    </xf>
    <xf numFmtId="0" fontId="2" fillId="127" borderId="3" xfId="0" applyFont="1" applyFill="1" applyBorder="1" applyAlignment="1">
      <alignment vertical="top" wrapText="1"/>
    </xf>
    <xf numFmtId="10" fontId="2" fillId="128" borderId="3" xfId="0" applyNumberFormat="1" applyFont="1" applyFill="1" applyBorder="1" applyAlignment="1">
      <alignment vertical="top" wrapText="1"/>
    </xf>
    <xf numFmtId="10" fontId="2" fillId="117" borderId="3" xfId="0" applyNumberFormat="1" applyFont="1" applyFill="1" applyBorder="1" applyAlignment="1">
      <alignment vertical="top" wrapText="1"/>
    </xf>
    <xf numFmtId="10" fontId="2" fillId="76" borderId="3" xfId="0" applyNumberFormat="1" applyFont="1" applyFill="1" applyBorder="1" applyAlignment="1">
      <alignment vertical="top" wrapText="1"/>
    </xf>
    <xf numFmtId="0" fontId="2" fillId="129" borderId="3" xfId="0" applyFont="1" applyFill="1" applyBorder="1" applyAlignment="1">
      <alignment vertical="top" wrapText="1"/>
    </xf>
    <xf numFmtId="10" fontId="2" fillId="129" borderId="3" xfId="0" applyNumberFormat="1" applyFont="1" applyFill="1" applyBorder="1" applyAlignment="1">
      <alignment vertical="top" wrapText="1"/>
    </xf>
    <xf numFmtId="0" fontId="2" fillId="132" borderId="3" xfId="0" applyFont="1" applyFill="1" applyBorder="1" applyAlignment="1">
      <alignment vertical="top" wrapText="1"/>
    </xf>
    <xf numFmtId="10" fontId="2" fillId="71" borderId="3" xfId="0" applyNumberFormat="1" applyFont="1" applyFill="1" applyBorder="1" applyAlignment="1">
      <alignment vertical="top" wrapText="1"/>
    </xf>
    <xf numFmtId="0" fontId="2" fillId="133" borderId="3" xfId="0" applyFont="1" applyFill="1" applyBorder="1" applyAlignment="1">
      <alignment vertical="top" wrapText="1"/>
    </xf>
    <xf numFmtId="0" fontId="2" fillId="134" borderId="3" xfId="0" applyFont="1" applyFill="1" applyBorder="1" applyAlignment="1">
      <alignment vertical="top" wrapText="1"/>
    </xf>
    <xf numFmtId="10" fontId="2" fillId="135" borderId="3" xfId="0" applyNumberFormat="1" applyFont="1" applyFill="1" applyBorder="1" applyAlignment="1">
      <alignment vertical="top" wrapText="1"/>
    </xf>
    <xf numFmtId="0" fontId="2" fillId="136" borderId="3" xfId="0" applyFont="1" applyFill="1" applyBorder="1" applyAlignment="1">
      <alignment vertical="top" wrapText="1"/>
    </xf>
    <xf numFmtId="10" fontId="2" fillId="64" borderId="3" xfId="0" applyNumberFormat="1" applyFont="1" applyFill="1" applyBorder="1" applyAlignment="1">
      <alignment vertical="top" wrapText="1"/>
    </xf>
    <xf numFmtId="10" fontId="2" fillId="81" borderId="3" xfId="0" applyNumberFormat="1" applyFont="1" applyFill="1" applyBorder="1" applyAlignment="1">
      <alignment vertical="top" wrapText="1"/>
    </xf>
    <xf numFmtId="0" fontId="2" fillId="137" borderId="3" xfId="0" applyFont="1" applyFill="1" applyBorder="1" applyAlignment="1">
      <alignment vertical="top" wrapText="1"/>
    </xf>
    <xf numFmtId="10" fontId="2" fillId="35" borderId="3" xfId="0" applyNumberFormat="1" applyFont="1" applyFill="1" applyBorder="1" applyAlignment="1">
      <alignment vertical="top" wrapText="1"/>
    </xf>
    <xf numFmtId="0" fontId="2" fillId="138" borderId="3" xfId="0" applyFont="1" applyFill="1" applyBorder="1" applyAlignment="1">
      <alignment vertical="top" wrapText="1"/>
    </xf>
    <xf numFmtId="10" fontId="2" fillId="139" borderId="3" xfId="0" applyNumberFormat="1" applyFont="1" applyFill="1" applyBorder="1" applyAlignment="1">
      <alignment vertical="top" wrapText="1"/>
    </xf>
    <xf numFmtId="0" fontId="2" fillId="140" borderId="3" xfId="0" applyFont="1" applyFill="1" applyBorder="1" applyAlignment="1">
      <alignment vertical="top" wrapText="1"/>
    </xf>
    <xf numFmtId="10" fontId="2" fillId="141" borderId="3" xfId="0" applyNumberFormat="1" applyFont="1" applyFill="1" applyBorder="1" applyAlignment="1">
      <alignment vertical="top" wrapText="1"/>
    </xf>
    <xf numFmtId="10" fontId="2" fillId="142" borderId="3" xfId="0" applyNumberFormat="1" applyFont="1" applyFill="1" applyBorder="1" applyAlignment="1">
      <alignment vertical="top" wrapText="1"/>
    </xf>
    <xf numFmtId="10" fontId="2" fillId="57" borderId="3" xfId="0" applyNumberFormat="1" applyFont="1" applyFill="1" applyBorder="1" applyAlignment="1">
      <alignment vertical="top" wrapText="1"/>
    </xf>
    <xf numFmtId="10" fontId="2" fillId="34" borderId="3" xfId="0" applyNumberFormat="1" applyFont="1" applyFill="1" applyBorder="1" applyAlignment="1">
      <alignment vertical="top" wrapText="1"/>
    </xf>
    <xf numFmtId="0" fontId="2" fillId="142" borderId="3" xfId="0" applyFont="1" applyFill="1" applyBorder="1" applyAlignment="1">
      <alignment vertical="top" wrapText="1"/>
    </xf>
    <xf numFmtId="10" fontId="2" fillId="17" borderId="3" xfId="0" applyNumberFormat="1" applyFont="1" applyFill="1" applyBorder="1" applyAlignment="1">
      <alignment vertical="top" wrapText="1"/>
    </xf>
    <xf numFmtId="10" fontId="2" fillId="54" borderId="3" xfId="0" applyNumberFormat="1" applyFont="1" applyFill="1" applyBorder="1" applyAlignment="1">
      <alignment vertical="top" wrapText="1"/>
    </xf>
    <xf numFmtId="10" fontId="2" fillId="66" borderId="3" xfId="0" applyNumberFormat="1" applyFont="1" applyFill="1" applyBorder="1" applyAlignment="1">
      <alignment vertical="top" wrapText="1"/>
    </xf>
    <xf numFmtId="0" fontId="2" fillId="144" borderId="3" xfId="0" applyFont="1" applyFill="1" applyBorder="1" applyAlignment="1">
      <alignment vertical="top" wrapText="1"/>
    </xf>
    <xf numFmtId="10" fontId="2" fillId="144" borderId="3" xfId="0" applyNumberFormat="1" applyFont="1" applyFill="1" applyBorder="1" applyAlignment="1">
      <alignment vertical="top" wrapText="1"/>
    </xf>
    <xf numFmtId="10" fontId="2" fillId="145" borderId="3" xfId="0" applyNumberFormat="1" applyFont="1" applyFill="1" applyBorder="1" applyAlignment="1">
      <alignment vertical="top" wrapText="1"/>
    </xf>
    <xf numFmtId="0" fontId="2" fillId="146" borderId="3" xfId="0" applyFont="1" applyFill="1" applyBorder="1" applyAlignment="1">
      <alignment vertical="top" wrapText="1"/>
    </xf>
    <xf numFmtId="10" fontId="2" fillId="147" borderId="3" xfId="0" applyNumberFormat="1" applyFont="1" applyFill="1" applyBorder="1" applyAlignment="1">
      <alignment vertical="top" wrapText="1"/>
    </xf>
    <xf numFmtId="10" fontId="2" fillId="121" borderId="3" xfId="0" applyNumberFormat="1" applyFont="1" applyFill="1" applyBorder="1" applyAlignment="1">
      <alignment vertical="top" wrapText="1"/>
    </xf>
    <xf numFmtId="10" fontId="2" fillId="119" borderId="3" xfId="0" applyNumberFormat="1" applyFont="1" applyFill="1" applyBorder="1" applyAlignment="1">
      <alignment vertical="top" wrapText="1"/>
    </xf>
    <xf numFmtId="0" fontId="2" fillId="150" borderId="3" xfId="0" applyFont="1" applyFill="1" applyBorder="1" applyAlignment="1">
      <alignment vertical="top" wrapText="1"/>
    </xf>
    <xf numFmtId="10" fontId="2" fillId="151" borderId="3" xfId="0" applyNumberFormat="1" applyFont="1" applyFill="1" applyBorder="1" applyAlignment="1">
      <alignment vertical="top" wrapText="1"/>
    </xf>
    <xf numFmtId="0" fontId="2" fillId="152" borderId="3" xfId="0" applyFont="1" applyFill="1" applyBorder="1" applyAlignment="1">
      <alignment vertical="top" wrapText="1"/>
    </xf>
    <xf numFmtId="0" fontId="2" fillId="153" borderId="3" xfId="0" applyFont="1" applyFill="1" applyBorder="1" applyAlignment="1">
      <alignment vertical="top" wrapText="1"/>
    </xf>
    <xf numFmtId="10" fontId="2" fillId="152" borderId="3" xfId="0" applyNumberFormat="1" applyFont="1" applyFill="1" applyBorder="1" applyAlignment="1">
      <alignment vertical="top" wrapText="1"/>
    </xf>
    <xf numFmtId="0" fontId="2" fillId="154" borderId="3" xfId="0" applyFont="1" applyFill="1" applyBorder="1" applyAlignment="1">
      <alignment vertical="top" wrapText="1"/>
    </xf>
    <xf numFmtId="10" fontId="2" fillId="154" borderId="3" xfId="0" applyNumberFormat="1" applyFont="1" applyFill="1" applyBorder="1" applyAlignment="1">
      <alignment vertical="top" wrapText="1"/>
    </xf>
    <xf numFmtId="10" fontId="2" fillId="155" borderId="3" xfId="0" applyNumberFormat="1" applyFont="1" applyFill="1" applyBorder="1" applyAlignment="1">
      <alignment vertical="top" wrapText="1"/>
    </xf>
    <xf numFmtId="10" fontId="2" fillId="156" borderId="3" xfId="0" applyNumberFormat="1" applyFont="1" applyFill="1" applyBorder="1" applyAlignment="1">
      <alignment vertical="top" wrapText="1"/>
    </xf>
    <xf numFmtId="10" fontId="2" fillId="43" borderId="3" xfId="0" applyNumberFormat="1" applyFont="1" applyFill="1" applyBorder="1" applyAlignment="1">
      <alignment vertical="top" wrapText="1"/>
    </xf>
    <xf numFmtId="10" fontId="2" fillId="157" borderId="3" xfId="0" applyNumberFormat="1" applyFont="1" applyFill="1" applyBorder="1" applyAlignment="1">
      <alignment vertical="top" wrapText="1"/>
    </xf>
    <xf numFmtId="0" fontId="2" fillId="158" borderId="3" xfId="0" applyFont="1" applyFill="1" applyBorder="1" applyAlignment="1">
      <alignment vertical="top" wrapText="1"/>
    </xf>
    <xf numFmtId="10" fontId="2" fillId="158" borderId="3" xfId="0" applyNumberFormat="1" applyFont="1" applyFill="1" applyBorder="1" applyAlignment="1">
      <alignment vertical="top" wrapText="1"/>
    </xf>
    <xf numFmtId="0" fontId="2" fillId="159" borderId="3" xfId="0" applyFont="1" applyFill="1" applyBorder="1" applyAlignment="1">
      <alignment vertical="top" wrapText="1"/>
    </xf>
    <xf numFmtId="10" fontId="2" fillId="29" borderId="3" xfId="0" applyNumberFormat="1" applyFont="1" applyFill="1" applyBorder="1" applyAlignment="1">
      <alignment vertical="top" wrapText="1"/>
    </xf>
    <xf numFmtId="0" fontId="2" fillId="157" borderId="3" xfId="0" applyFont="1" applyFill="1" applyBorder="1" applyAlignment="1">
      <alignment vertical="top" wrapText="1"/>
    </xf>
    <xf numFmtId="10" fontId="2" fillId="161" borderId="3" xfId="0" applyNumberFormat="1" applyFont="1" applyFill="1" applyBorder="1" applyAlignment="1">
      <alignment vertical="top" wrapText="1"/>
    </xf>
    <xf numFmtId="0" fontId="2" fillId="162" borderId="3" xfId="0" applyFont="1" applyFill="1" applyBorder="1" applyAlignment="1">
      <alignment vertical="top" wrapText="1"/>
    </xf>
    <xf numFmtId="10" fontId="2" fillId="163" borderId="3" xfId="0" applyNumberFormat="1" applyFont="1" applyFill="1" applyBorder="1" applyAlignment="1">
      <alignment vertical="top" wrapText="1"/>
    </xf>
    <xf numFmtId="0" fontId="2" fillId="164" borderId="3" xfId="0" applyFont="1" applyFill="1" applyBorder="1" applyAlignment="1">
      <alignment vertical="top" wrapText="1"/>
    </xf>
    <xf numFmtId="10" fontId="2" fillId="164" borderId="3" xfId="0" applyNumberFormat="1" applyFont="1" applyFill="1" applyBorder="1" applyAlignment="1">
      <alignment vertical="top" wrapText="1"/>
    </xf>
    <xf numFmtId="10" fontId="2" fillId="108" borderId="3" xfId="0" applyNumberFormat="1" applyFont="1" applyFill="1" applyBorder="1" applyAlignment="1">
      <alignment vertical="top" wrapText="1"/>
    </xf>
    <xf numFmtId="0" fontId="2" fillId="165" borderId="3" xfId="0" applyFont="1" applyFill="1" applyBorder="1" applyAlignment="1">
      <alignment vertical="top" wrapText="1"/>
    </xf>
    <xf numFmtId="10" fontId="2" fillId="165" borderId="3" xfId="0" applyNumberFormat="1" applyFont="1" applyFill="1" applyBorder="1" applyAlignment="1">
      <alignment vertical="top" wrapText="1"/>
    </xf>
    <xf numFmtId="10" fontId="2" fillId="93" borderId="3" xfId="0" applyNumberFormat="1" applyFont="1" applyFill="1" applyBorder="1" applyAlignment="1">
      <alignment vertical="top" wrapText="1"/>
    </xf>
    <xf numFmtId="0" fontId="2" fillId="166" borderId="3" xfId="0" applyFont="1" applyFill="1" applyBorder="1" applyAlignment="1">
      <alignment vertical="top" wrapText="1"/>
    </xf>
    <xf numFmtId="10" fontId="2" fillId="166" borderId="3" xfId="0" applyNumberFormat="1" applyFont="1" applyFill="1" applyBorder="1" applyAlignment="1">
      <alignment vertical="top" wrapText="1"/>
    </xf>
    <xf numFmtId="10" fontId="2" fillId="28" borderId="3" xfId="0" applyNumberFormat="1" applyFont="1" applyFill="1" applyBorder="1" applyAlignment="1">
      <alignment vertical="top" wrapText="1"/>
    </xf>
    <xf numFmtId="10" fontId="2" fillId="167" borderId="3" xfId="0" applyNumberFormat="1" applyFont="1" applyFill="1" applyBorder="1" applyAlignment="1">
      <alignment vertical="top" wrapText="1"/>
    </xf>
    <xf numFmtId="10" fontId="2" fillId="87" borderId="3" xfId="0" applyNumberFormat="1" applyFont="1" applyFill="1" applyBorder="1" applyAlignment="1">
      <alignment vertical="top" wrapText="1"/>
    </xf>
    <xf numFmtId="10" fontId="2" fillId="168" borderId="3" xfId="0" applyNumberFormat="1" applyFont="1" applyFill="1" applyBorder="1" applyAlignment="1">
      <alignment vertical="top" wrapText="1"/>
    </xf>
    <xf numFmtId="0" fontId="2" fillId="169" borderId="3" xfId="0" applyFont="1" applyFill="1" applyBorder="1" applyAlignment="1">
      <alignment vertical="top" wrapText="1"/>
    </xf>
    <xf numFmtId="10" fontId="2" fillId="77" borderId="3" xfId="0" applyNumberFormat="1" applyFont="1" applyFill="1" applyBorder="1" applyAlignment="1">
      <alignment vertical="top" wrapText="1"/>
    </xf>
    <xf numFmtId="10" fontId="2" fillId="86" borderId="3" xfId="0" applyNumberFormat="1" applyFont="1" applyFill="1" applyBorder="1" applyAlignment="1">
      <alignment vertical="top" wrapText="1"/>
    </xf>
    <xf numFmtId="10" fontId="2" fillId="172" borderId="3" xfId="0" applyNumberFormat="1" applyFont="1" applyFill="1" applyBorder="1" applyAlignment="1">
      <alignment vertical="top" wrapText="1"/>
    </xf>
    <xf numFmtId="0" fontId="2" fillId="173" borderId="3" xfId="0" applyFont="1" applyFill="1" applyBorder="1" applyAlignment="1">
      <alignment vertical="top" wrapText="1"/>
    </xf>
    <xf numFmtId="10" fontId="2" fillId="173" borderId="3" xfId="0" applyNumberFormat="1" applyFont="1" applyFill="1" applyBorder="1" applyAlignment="1">
      <alignment vertical="top" wrapText="1"/>
    </xf>
    <xf numFmtId="10" fontId="2" fillId="176" borderId="3" xfId="0" applyNumberFormat="1" applyFont="1" applyFill="1" applyBorder="1" applyAlignment="1">
      <alignment vertical="top" wrapText="1"/>
    </xf>
    <xf numFmtId="10" fontId="2" fillId="178" borderId="3" xfId="0" applyNumberFormat="1" applyFont="1" applyFill="1" applyBorder="1" applyAlignment="1">
      <alignment vertical="top" wrapText="1"/>
    </xf>
    <xf numFmtId="0" fontId="2" fillId="179" borderId="3" xfId="0" applyFont="1" applyFill="1" applyBorder="1" applyAlignment="1">
      <alignment vertical="top" wrapText="1"/>
    </xf>
    <xf numFmtId="10" fontId="2" fillId="150" borderId="3" xfId="0" applyNumberFormat="1" applyFont="1" applyFill="1" applyBorder="1" applyAlignment="1">
      <alignment vertical="top" wrapText="1"/>
    </xf>
    <xf numFmtId="0" fontId="2" fillId="180" borderId="3" xfId="0" applyFont="1" applyFill="1" applyBorder="1" applyAlignment="1">
      <alignment vertical="top" wrapText="1"/>
    </xf>
    <xf numFmtId="10" fontId="2" fillId="180" borderId="3" xfId="0" applyNumberFormat="1" applyFont="1" applyFill="1" applyBorder="1" applyAlignment="1">
      <alignment vertical="top" wrapText="1"/>
    </xf>
    <xf numFmtId="0" fontId="2" fillId="181" borderId="3" xfId="0" applyFont="1" applyFill="1" applyBorder="1" applyAlignment="1">
      <alignment vertical="top" wrapText="1"/>
    </xf>
    <xf numFmtId="10" fontId="2" fillId="133" borderId="3" xfId="0" applyNumberFormat="1" applyFont="1" applyFill="1" applyBorder="1" applyAlignment="1">
      <alignment vertical="top" wrapText="1"/>
    </xf>
    <xf numFmtId="10" fontId="2" fillId="36" borderId="3" xfId="0" applyNumberFormat="1" applyFont="1" applyFill="1" applyBorder="1" applyAlignment="1">
      <alignment vertical="top" wrapText="1"/>
    </xf>
    <xf numFmtId="10" fontId="2" fillId="48" borderId="3" xfId="0" applyNumberFormat="1" applyFont="1" applyFill="1" applyBorder="1" applyAlignment="1">
      <alignment vertical="top" wrapText="1"/>
    </xf>
    <xf numFmtId="0" fontId="2" fillId="182" borderId="3" xfId="0" applyFont="1" applyFill="1" applyBorder="1" applyAlignment="1">
      <alignment vertical="top" wrapText="1"/>
    </xf>
    <xf numFmtId="0" fontId="2" fillId="184" borderId="3" xfId="0" applyFont="1" applyFill="1" applyBorder="1" applyAlignment="1">
      <alignment vertical="top" wrapText="1"/>
    </xf>
    <xf numFmtId="10" fontId="2" fillId="185" borderId="3" xfId="0" applyNumberFormat="1" applyFont="1" applyFill="1" applyBorder="1" applyAlignment="1">
      <alignment vertical="top" wrapText="1"/>
    </xf>
    <xf numFmtId="10" fontId="2" fillId="186" borderId="3" xfId="0" applyNumberFormat="1" applyFont="1" applyFill="1" applyBorder="1" applyAlignment="1">
      <alignment vertical="top" wrapText="1"/>
    </xf>
    <xf numFmtId="10" fontId="2" fillId="14" borderId="3" xfId="0" applyNumberFormat="1" applyFont="1" applyFill="1" applyBorder="1" applyAlignment="1">
      <alignment vertical="top" wrapText="1"/>
    </xf>
    <xf numFmtId="10" fontId="2" fillId="187" borderId="3" xfId="0" applyNumberFormat="1" applyFont="1" applyFill="1" applyBorder="1" applyAlignment="1">
      <alignment vertical="top" wrapText="1"/>
    </xf>
    <xf numFmtId="10" fontId="2" fillId="26" borderId="3" xfId="0" applyNumberFormat="1" applyFont="1" applyFill="1" applyBorder="1" applyAlignment="1">
      <alignment vertical="top" wrapText="1"/>
    </xf>
    <xf numFmtId="0" fontId="2" fillId="188" borderId="3" xfId="0" applyFont="1" applyFill="1" applyBorder="1" applyAlignment="1">
      <alignment vertical="top" wrapText="1"/>
    </xf>
    <xf numFmtId="10" fontId="2" fillId="91" borderId="3" xfId="0" applyNumberFormat="1" applyFont="1" applyFill="1" applyBorder="1" applyAlignment="1">
      <alignment vertical="top" wrapText="1"/>
    </xf>
    <xf numFmtId="10" fontId="2" fillId="189" borderId="3" xfId="0" applyNumberFormat="1" applyFont="1" applyFill="1" applyBorder="1" applyAlignment="1">
      <alignment vertical="top" wrapText="1"/>
    </xf>
    <xf numFmtId="0" fontId="2" fillId="190" borderId="3" xfId="0" applyFont="1" applyFill="1" applyBorder="1" applyAlignment="1">
      <alignment vertical="top" wrapText="1"/>
    </xf>
    <xf numFmtId="10" fontId="2" fillId="191" borderId="3" xfId="0" applyNumberFormat="1" applyFont="1" applyFill="1" applyBorder="1" applyAlignment="1">
      <alignment vertical="top" wrapText="1"/>
    </xf>
    <xf numFmtId="10" fontId="2" fillId="192" borderId="3" xfId="0" applyNumberFormat="1" applyFont="1" applyFill="1" applyBorder="1" applyAlignment="1">
      <alignment vertical="top" wrapText="1"/>
    </xf>
    <xf numFmtId="0" fontId="2" fillId="193" borderId="3" xfId="0" applyFont="1" applyFill="1" applyBorder="1" applyAlignment="1">
      <alignment vertical="top" wrapText="1"/>
    </xf>
    <xf numFmtId="10" fontId="2" fillId="127" borderId="3" xfId="0" applyNumberFormat="1" applyFont="1" applyFill="1" applyBorder="1" applyAlignment="1">
      <alignment vertical="top" wrapText="1"/>
    </xf>
    <xf numFmtId="0" fontId="2" fillId="189" borderId="3" xfId="0" applyFont="1" applyFill="1" applyBorder="1" applyAlignment="1">
      <alignment vertical="top" wrapText="1"/>
    </xf>
    <xf numFmtId="0" fontId="2" fillId="192" borderId="3" xfId="0" applyFont="1" applyFill="1" applyBorder="1" applyAlignment="1">
      <alignment vertical="top" wrapText="1"/>
    </xf>
    <xf numFmtId="10" fontId="2" fillId="13" borderId="3" xfId="0" applyNumberFormat="1" applyFont="1" applyFill="1" applyBorder="1" applyAlignment="1">
      <alignment vertical="top" wrapText="1"/>
    </xf>
    <xf numFmtId="0" fontId="2" fillId="135" borderId="3" xfId="0" applyFont="1" applyFill="1" applyBorder="1" applyAlignment="1">
      <alignment vertical="top" wrapText="1"/>
    </xf>
    <xf numFmtId="10" fontId="2" fillId="39" borderId="3" xfId="0" applyNumberFormat="1" applyFont="1" applyFill="1" applyBorder="1" applyAlignment="1">
      <alignment vertical="top" wrapText="1"/>
    </xf>
    <xf numFmtId="10" fontId="2" fillId="195" borderId="3" xfId="0" applyNumberFormat="1" applyFont="1" applyFill="1" applyBorder="1" applyAlignment="1">
      <alignment vertical="top" wrapText="1"/>
    </xf>
    <xf numFmtId="10" fontId="2" fillId="196" borderId="3" xfId="0" applyNumberFormat="1" applyFont="1" applyFill="1" applyBorder="1" applyAlignment="1">
      <alignment vertical="top" wrapText="1"/>
    </xf>
    <xf numFmtId="10" fontId="2" fillId="197" borderId="3" xfId="0" applyNumberFormat="1" applyFont="1" applyFill="1" applyBorder="1" applyAlignment="1">
      <alignment vertical="top" wrapText="1"/>
    </xf>
    <xf numFmtId="10" fontId="2" fillId="52" borderId="3" xfId="0" applyNumberFormat="1" applyFont="1" applyFill="1" applyBorder="1" applyAlignment="1">
      <alignment vertical="top" wrapText="1"/>
    </xf>
    <xf numFmtId="0" fontId="2" fillId="198" borderId="3" xfId="0" applyFont="1" applyFill="1" applyBorder="1" applyAlignment="1">
      <alignment vertical="top" wrapText="1"/>
    </xf>
    <xf numFmtId="0" fontId="2" fillId="199" borderId="3" xfId="0" applyFont="1" applyFill="1" applyBorder="1" applyAlignment="1">
      <alignment vertical="top" wrapText="1"/>
    </xf>
    <xf numFmtId="0" fontId="2" fillId="201" borderId="3" xfId="0" applyFont="1" applyFill="1" applyBorder="1" applyAlignment="1">
      <alignment vertical="top" wrapText="1"/>
    </xf>
    <xf numFmtId="10" fontId="2" fillId="51" borderId="3" xfId="0" applyNumberFormat="1" applyFont="1" applyFill="1" applyBorder="1" applyAlignment="1">
      <alignment vertical="top" wrapText="1"/>
    </xf>
    <xf numFmtId="0" fontId="2" fillId="202" borderId="3" xfId="0" applyFont="1" applyFill="1" applyBorder="1" applyAlignment="1">
      <alignment vertical="top" wrapText="1"/>
    </xf>
    <xf numFmtId="10" fontId="2" fillId="125" borderId="3" xfId="0" applyNumberFormat="1" applyFont="1" applyFill="1" applyBorder="1" applyAlignment="1">
      <alignment vertical="top" wrapText="1"/>
    </xf>
    <xf numFmtId="0" fontId="2" fillId="203" borderId="3" xfId="0" applyFont="1" applyFill="1" applyBorder="1" applyAlignment="1">
      <alignment vertical="top" wrapText="1"/>
    </xf>
    <xf numFmtId="10" fontId="2" fillId="61" borderId="3" xfId="0" applyNumberFormat="1" applyFont="1" applyFill="1" applyBorder="1" applyAlignment="1">
      <alignment vertical="top" wrapText="1"/>
    </xf>
    <xf numFmtId="10" fontId="2" fillId="205" borderId="3" xfId="0" applyNumberFormat="1" applyFont="1" applyFill="1" applyBorder="1" applyAlignment="1">
      <alignment vertical="top" wrapText="1"/>
    </xf>
    <xf numFmtId="10" fontId="2" fillId="55" borderId="3" xfId="0" applyNumberFormat="1" applyFont="1" applyFill="1" applyBorder="1" applyAlignment="1">
      <alignment vertical="top" wrapText="1"/>
    </xf>
    <xf numFmtId="0" fontId="2" fillId="206" borderId="3" xfId="0" applyFont="1" applyFill="1" applyBorder="1" applyAlignment="1">
      <alignment vertical="top" wrapText="1"/>
    </xf>
    <xf numFmtId="10" fontId="2" fillId="207" borderId="3" xfId="0" applyNumberFormat="1" applyFont="1" applyFill="1" applyBorder="1" applyAlignment="1">
      <alignment vertical="top" wrapText="1"/>
    </xf>
    <xf numFmtId="0" fontId="2" fillId="172" borderId="3" xfId="0" applyFont="1" applyFill="1" applyBorder="1" applyAlignment="1">
      <alignment vertical="top" wrapText="1"/>
    </xf>
    <xf numFmtId="0" fontId="2" fillId="208" borderId="3" xfId="0" applyFont="1" applyFill="1" applyBorder="1" applyAlignment="1">
      <alignment vertical="top" wrapText="1"/>
    </xf>
    <xf numFmtId="0" fontId="2" fillId="161" borderId="3" xfId="0" applyFont="1" applyFill="1" applyBorder="1" applyAlignment="1">
      <alignment vertical="top" wrapText="1"/>
    </xf>
    <xf numFmtId="10" fontId="2" fillId="9" borderId="3" xfId="0" applyNumberFormat="1" applyFont="1" applyFill="1" applyBorder="1" applyAlignment="1">
      <alignment vertical="top" wrapText="1"/>
    </xf>
    <xf numFmtId="0" fontId="2" fillId="209" borderId="3" xfId="0" applyFont="1" applyFill="1" applyBorder="1" applyAlignment="1">
      <alignment vertical="top" wrapText="1"/>
    </xf>
    <xf numFmtId="10" fontId="2" fillId="209" borderId="3" xfId="0" applyNumberFormat="1" applyFont="1" applyFill="1" applyBorder="1" applyAlignment="1">
      <alignment vertical="top" wrapText="1"/>
    </xf>
    <xf numFmtId="10" fontId="2" fillId="193" borderId="3" xfId="0" applyNumberFormat="1" applyFont="1" applyFill="1" applyBorder="1" applyAlignment="1">
      <alignment vertical="top" wrapText="1"/>
    </xf>
    <xf numFmtId="10" fontId="2" fillId="210" borderId="3" xfId="0" applyNumberFormat="1" applyFont="1" applyFill="1" applyBorder="1" applyAlignment="1">
      <alignment vertical="top" wrapText="1"/>
    </xf>
    <xf numFmtId="0" fontId="2" fillId="128" borderId="3" xfId="0" applyFont="1" applyFill="1" applyBorder="1" applyAlignment="1">
      <alignment vertical="top" wrapText="1"/>
    </xf>
    <xf numFmtId="10" fontId="2" fillId="211" borderId="3" xfId="0" applyNumberFormat="1" applyFont="1" applyFill="1" applyBorder="1" applyAlignment="1">
      <alignment vertical="top" wrapText="1"/>
    </xf>
    <xf numFmtId="10" fontId="2" fillId="213" borderId="3" xfId="0" applyNumberFormat="1" applyFont="1" applyFill="1" applyBorder="1" applyAlignment="1">
      <alignment vertical="top" wrapText="1"/>
    </xf>
    <xf numFmtId="10" fontId="2" fillId="214" borderId="3" xfId="0" applyNumberFormat="1" applyFont="1" applyFill="1" applyBorder="1" applyAlignment="1">
      <alignment vertical="top" wrapText="1"/>
    </xf>
    <xf numFmtId="0" fontId="2" fillId="167" borderId="3" xfId="0" applyFont="1" applyFill="1" applyBorder="1" applyAlignment="1">
      <alignment vertical="top" wrapText="1"/>
    </xf>
    <xf numFmtId="10" fontId="2" fillId="30" borderId="3" xfId="0" applyNumberFormat="1" applyFont="1" applyFill="1" applyBorder="1" applyAlignment="1">
      <alignment vertical="top" wrapText="1"/>
    </xf>
    <xf numFmtId="10" fontId="2" fillId="37" borderId="3" xfId="0" applyNumberFormat="1" applyFont="1" applyFill="1" applyBorder="1" applyAlignment="1">
      <alignment vertical="top" wrapText="1"/>
    </xf>
    <xf numFmtId="10" fontId="2" fillId="215" borderId="3" xfId="0" applyNumberFormat="1" applyFont="1" applyFill="1" applyBorder="1" applyAlignment="1">
      <alignment vertical="top" wrapText="1"/>
    </xf>
    <xf numFmtId="0" fontId="2" fillId="207" borderId="3" xfId="0" applyFont="1" applyFill="1" applyBorder="1" applyAlignment="1">
      <alignment vertical="top" wrapText="1"/>
    </xf>
    <xf numFmtId="10" fontId="2" fillId="153" borderId="3" xfId="0" applyNumberFormat="1" applyFont="1" applyFill="1" applyBorder="1" applyAlignment="1">
      <alignment vertical="top" wrapText="1"/>
    </xf>
    <xf numFmtId="0" fontId="2" fillId="216" borderId="3" xfId="0" applyFont="1" applyFill="1" applyBorder="1" applyAlignment="1">
      <alignment vertical="top" wrapText="1"/>
    </xf>
    <xf numFmtId="10" fontId="2" fillId="59" borderId="3" xfId="0" applyNumberFormat="1" applyFont="1" applyFill="1" applyBorder="1" applyAlignment="1">
      <alignment vertical="top" wrapText="1"/>
    </xf>
    <xf numFmtId="10" fontId="2" fillId="217" borderId="3" xfId="0" applyNumberFormat="1" applyFont="1" applyFill="1" applyBorder="1" applyAlignment="1">
      <alignment vertical="top" wrapText="1"/>
    </xf>
    <xf numFmtId="0" fontId="2" fillId="186" borderId="3" xfId="0" applyFont="1" applyFill="1" applyBorder="1" applyAlignment="1">
      <alignment vertical="top" wrapText="1"/>
    </xf>
    <xf numFmtId="10" fontId="2" fillId="218" borderId="3" xfId="0" applyNumberFormat="1" applyFont="1" applyFill="1" applyBorder="1" applyAlignment="1">
      <alignment vertical="top" wrapText="1"/>
    </xf>
    <xf numFmtId="0" fontId="2" fillId="210" borderId="3" xfId="0" applyFont="1" applyFill="1" applyBorder="1" applyAlignment="1">
      <alignment vertical="top" wrapText="1"/>
    </xf>
    <xf numFmtId="10" fontId="2" fillId="63" borderId="3" xfId="0" applyNumberFormat="1" applyFont="1" applyFill="1" applyBorder="1" applyAlignment="1">
      <alignment vertical="top" wrapText="1"/>
    </xf>
    <xf numFmtId="10" fontId="2" fillId="49" borderId="3" xfId="0" applyNumberFormat="1" applyFont="1" applyFill="1" applyBorder="1" applyAlignment="1">
      <alignment vertical="top" wrapText="1"/>
    </xf>
    <xf numFmtId="0" fontId="2" fillId="168" borderId="3" xfId="0" applyFont="1" applyFill="1" applyBorder="1" applyAlignment="1">
      <alignment vertical="top" wrapText="1"/>
    </xf>
    <xf numFmtId="10" fontId="2" fillId="159" borderId="3" xfId="0" applyNumberFormat="1" applyFont="1" applyFill="1" applyBorder="1" applyAlignment="1">
      <alignment vertical="top" wrapText="1"/>
    </xf>
    <xf numFmtId="10" fontId="2" fillId="219" borderId="3" xfId="0" applyNumberFormat="1" applyFont="1" applyFill="1" applyBorder="1" applyAlignment="1">
      <alignment vertical="top" wrapText="1"/>
    </xf>
    <xf numFmtId="0" fontId="2" fillId="220" borderId="3" xfId="0" applyFont="1" applyFill="1" applyBorder="1" applyAlignment="1">
      <alignment vertical="top" wrapText="1"/>
    </xf>
    <xf numFmtId="10" fontId="2" fillId="221" borderId="3" xfId="0" applyNumberFormat="1" applyFont="1" applyFill="1" applyBorder="1" applyAlignment="1">
      <alignment vertical="top" wrapText="1"/>
    </xf>
    <xf numFmtId="0" fontId="2" fillId="222" borderId="3" xfId="0" applyFont="1" applyFill="1" applyBorder="1" applyAlignment="1">
      <alignment vertical="top" wrapText="1"/>
    </xf>
    <xf numFmtId="0" fontId="2" fillId="224" borderId="3" xfId="0" applyFont="1" applyFill="1" applyBorder="1" applyAlignment="1">
      <alignment vertical="top" wrapText="1"/>
    </xf>
    <xf numFmtId="10" fontId="2" fillId="224" borderId="3" xfId="0" applyNumberFormat="1" applyFont="1" applyFill="1" applyBorder="1" applyAlignment="1">
      <alignment vertical="top" wrapText="1"/>
    </xf>
    <xf numFmtId="10" fontId="2" fillId="226" borderId="3" xfId="0" applyNumberFormat="1" applyFont="1" applyFill="1" applyBorder="1" applyAlignment="1">
      <alignment vertical="top" wrapText="1"/>
    </xf>
    <xf numFmtId="0" fontId="2" fillId="185" borderId="3" xfId="0" applyFont="1" applyFill="1" applyBorder="1" applyAlignment="1">
      <alignment vertical="top" wrapText="1"/>
    </xf>
    <xf numFmtId="10" fontId="2" fillId="184" borderId="3" xfId="0" applyNumberFormat="1" applyFont="1" applyFill="1" applyBorder="1" applyAlignment="1">
      <alignment vertical="top" wrapText="1"/>
    </xf>
    <xf numFmtId="10" fontId="2" fillId="228" borderId="3" xfId="0" applyNumberFormat="1" applyFont="1" applyFill="1" applyBorder="1" applyAlignment="1">
      <alignment vertical="top" wrapText="1"/>
    </xf>
    <xf numFmtId="0" fontId="2" fillId="229" borderId="3" xfId="0" applyFont="1" applyFill="1" applyBorder="1" applyAlignment="1">
      <alignment vertical="top" wrapText="1"/>
    </xf>
    <xf numFmtId="10" fontId="2" fillId="230" borderId="3" xfId="0" applyNumberFormat="1" applyFont="1" applyFill="1" applyBorder="1" applyAlignment="1">
      <alignment vertical="top" wrapText="1"/>
    </xf>
    <xf numFmtId="10" fontId="2" fillId="231" borderId="3" xfId="0" applyNumberFormat="1" applyFont="1" applyFill="1" applyBorder="1" applyAlignment="1">
      <alignment vertical="top" wrapText="1"/>
    </xf>
    <xf numFmtId="0" fontId="2" fillId="232" borderId="3" xfId="0" applyFont="1" applyFill="1" applyBorder="1" applyAlignment="1">
      <alignment vertical="top" wrapText="1"/>
    </xf>
    <xf numFmtId="10" fontId="2" fillId="169" borderId="3" xfId="0" applyNumberFormat="1" applyFont="1" applyFill="1" applyBorder="1" applyAlignment="1">
      <alignment vertical="top" wrapText="1"/>
    </xf>
    <xf numFmtId="10" fontId="2" fillId="234" borderId="3" xfId="0" applyNumberFormat="1" applyFont="1" applyFill="1" applyBorder="1" applyAlignment="1">
      <alignment vertical="top" wrapText="1"/>
    </xf>
    <xf numFmtId="0" fontId="2" fillId="126" borderId="3" xfId="0" applyFont="1" applyFill="1" applyBorder="1" applyAlignment="1">
      <alignment vertical="top" wrapText="1"/>
    </xf>
    <xf numFmtId="10" fontId="2" fillId="201" borderId="3" xfId="0" applyNumberFormat="1" applyFont="1" applyFill="1" applyBorder="1" applyAlignment="1">
      <alignment vertical="top" wrapText="1"/>
    </xf>
    <xf numFmtId="10" fontId="2" fillId="222" borderId="3" xfId="0" applyNumberFormat="1" applyFont="1" applyFill="1" applyBorder="1" applyAlignment="1">
      <alignment vertical="top" wrapText="1"/>
    </xf>
    <xf numFmtId="10" fontId="2" fillId="220" borderId="3" xfId="0" applyNumberFormat="1" applyFont="1" applyFill="1" applyBorder="1" applyAlignment="1">
      <alignment vertical="top" wrapText="1"/>
    </xf>
    <xf numFmtId="10" fontId="2" fillId="235" borderId="3" xfId="0" applyNumberFormat="1" applyFont="1" applyFill="1" applyBorder="1" applyAlignment="1">
      <alignment vertical="top" wrapText="1"/>
    </xf>
    <xf numFmtId="10" fontId="2" fillId="96" borderId="3" xfId="0" applyNumberFormat="1" applyFont="1" applyFill="1" applyBorder="1" applyAlignment="1">
      <alignment vertical="top" wrapText="1"/>
    </xf>
    <xf numFmtId="10" fontId="2" fillId="236" borderId="3" xfId="0" applyNumberFormat="1" applyFont="1" applyFill="1" applyBorder="1" applyAlignment="1">
      <alignment vertical="top" wrapText="1"/>
    </xf>
    <xf numFmtId="0" fontId="2" fillId="235" borderId="3" xfId="0" applyFont="1" applyFill="1" applyBorder="1" applyAlignment="1">
      <alignment vertical="top" wrapText="1"/>
    </xf>
    <xf numFmtId="0" fontId="2" fillId="139" borderId="3" xfId="0" applyFont="1" applyFill="1" applyBorder="1" applyAlignment="1">
      <alignment vertical="top" wrapText="1"/>
    </xf>
    <xf numFmtId="0" fontId="2" fillId="187" borderId="3" xfId="0" applyFont="1" applyFill="1" applyBorder="1" applyAlignment="1">
      <alignment vertical="top" wrapText="1"/>
    </xf>
    <xf numFmtId="10" fontId="2" fillId="237" borderId="3" xfId="0" applyNumberFormat="1" applyFont="1" applyFill="1" applyBorder="1" applyAlignment="1">
      <alignment vertical="top" wrapText="1"/>
    </xf>
    <xf numFmtId="0" fontId="2" fillId="231" borderId="3" xfId="0" applyFont="1" applyFill="1" applyBorder="1" applyAlignment="1">
      <alignment vertical="top" wrapText="1"/>
    </xf>
    <xf numFmtId="10" fontId="2" fillId="53" borderId="3" xfId="0" applyNumberFormat="1" applyFont="1" applyFill="1" applyBorder="1" applyAlignment="1">
      <alignment vertical="top" wrapText="1"/>
    </xf>
    <xf numFmtId="0" fontId="2" fillId="205" borderId="3" xfId="0" applyFont="1" applyFill="1" applyBorder="1" applyAlignment="1">
      <alignment vertical="top" wrapText="1"/>
    </xf>
    <xf numFmtId="0" fontId="2" fillId="214" borderId="3" xfId="0" applyFont="1" applyFill="1" applyBorder="1" applyAlignment="1">
      <alignment vertical="top" wrapText="1"/>
    </xf>
    <xf numFmtId="10" fontId="2" fillId="239" borderId="3" xfId="0" applyNumberFormat="1" applyFont="1" applyFill="1" applyBorder="1" applyAlignment="1">
      <alignment vertical="top" wrapText="1"/>
    </xf>
    <xf numFmtId="0" fontId="2" fillId="240" borderId="3" xfId="0" applyFont="1" applyFill="1" applyBorder="1" applyAlignment="1">
      <alignment vertical="top" wrapText="1"/>
    </xf>
    <xf numFmtId="10" fontId="2" fillId="241" borderId="3" xfId="0" applyNumberFormat="1" applyFont="1" applyFill="1" applyBorder="1" applyAlignment="1">
      <alignment vertical="top" wrapText="1"/>
    </xf>
    <xf numFmtId="10" fontId="2" fillId="111" borderId="3" xfId="0" applyNumberFormat="1" applyFont="1" applyFill="1" applyBorder="1" applyAlignment="1">
      <alignment vertical="top" wrapText="1"/>
    </xf>
    <xf numFmtId="0" fontId="2" fillId="178" borderId="3" xfId="0" applyFont="1" applyFill="1" applyBorder="1" applyAlignment="1">
      <alignment vertical="top" wrapText="1"/>
    </xf>
    <xf numFmtId="10" fontId="2" fillId="10" borderId="3" xfId="0" applyNumberFormat="1" applyFont="1" applyFill="1" applyBorder="1" applyAlignment="1">
      <alignment vertical="top" wrapText="1"/>
    </xf>
    <xf numFmtId="10" fontId="2" fillId="107" borderId="3" xfId="0" applyNumberFormat="1" applyFont="1" applyFill="1" applyBorder="1" applyAlignment="1">
      <alignment vertical="top" wrapText="1"/>
    </xf>
    <xf numFmtId="10" fontId="2" fillId="122" borderId="3" xfId="0" applyNumberFormat="1" applyFont="1" applyFill="1" applyBorder="1" applyAlignment="1">
      <alignment vertical="top" wrapText="1"/>
    </xf>
    <xf numFmtId="0" fontId="2" fillId="211" borderId="3" xfId="0" applyFont="1" applyFill="1" applyBorder="1" applyAlignment="1">
      <alignment vertical="top" wrapText="1"/>
    </xf>
    <xf numFmtId="0" fontId="2" fillId="217" borderId="3" xfId="0" applyFont="1" applyFill="1" applyBorder="1" applyAlignment="1">
      <alignment vertical="top" wrapText="1"/>
    </xf>
    <xf numFmtId="10" fontId="2" fillId="181" borderId="3" xfId="0" applyNumberFormat="1" applyFont="1" applyFill="1" applyBorder="1" applyAlignment="1">
      <alignment vertical="top" wrapText="1"/>
    </xf>
    <xf numFmtId="10" fontId="2" fillId="232" borderId="3" xfId="0" applyNumberFormat="1" applyFont="1" applyFill="1" applyBorder="1" applyAlignment="1">
      <alignment vertical="top" wrapText="1"/>
    </xf>
    <xf numFmtId="10" fontId="2" fillId="244" borderId="3" xfId="0" applyNumberFormat="1" applyFont="1" applyFill="1" applyBorder="1" applyAlignment="1">
      <alignment vertical="top" wrapText="1"/>
    </xf>
    <xf numFmtId="0" fontId="2" fillId="245" borderId="3" xfId="0" applyFont="1" applyFill="1" applyBorder="1" applyAlignment="1">
      <alignment vertical="top" wrapText="1"/>
    </xf>
    <xf numFmtId="10" fontId="2" fillId="245" borderId="3" xfId="0" applyNumberFormat="1" applyFont="1" applyFill="1" applyBorder="1" applyAlignment="1">
      <alignment vertical="top" wrapText="1"/>
    </xf>
    <xf numFmtId="0" fontId="2" fillId="247" borderId="3" xfId="0" applyFont="1" applyFill="1" applyBorder="1" applyAlignment="1">
      <alignment vertical="top" wrapText="1"/>
    </xf>
    <xf numFmtId="10" fontId="2" fillId="247" borderId="3" xfId="0" applyNumberFormat="1" applyFont="1" applyFill="1" applyBorder="1" applyAlignment="1">
      <alignment vertical="top" wrapText="1"/>
    </xf>
    <xf numFmtId="0" fontId="2" fillId="151" borderId="3" xfId="0" applyFont="1" applyFill="1" applyBorder="1" applyAlignment="1">
      <alignment vertical="top" wrapText="1"/>
    </xf>
    <xf numFmtId="10" fontId="2" fillId="25" borderId="3" xfId="0" applyNumberFormat="1" applyFont="1" applyFill="1" applyBorder="1" applyAlignment="1">
      <alignment vertical="top" wrapText="1"/>
    </xf>
    <xf numFmtId="0" fontId="2" fillId="218" borderId="3" xfId="0" applyFont="1" applyFill="1" applyBorder="1" applyAlignment="1">
      <alignment vertical="top" wrapText="1"/>
    </xf>
    <xf numFmtId="10" fontId="2" fillId="83" borderId="3" xfId="0" applyNumberFormat="1" applyFont="1" applyFill="1" applyBorder="1" applyAlignment="1">
      <alignment vertical="top" wrapText="1"/>
    </xf>
    <xf numFmtId="10" fontId="2" fillId="199" borderId="3" xfId="0" applyNumberFormat="1" applyFont="1" applyFill="1" applyBorder="1" applyAlignment="1">
      <alignment vertical="top" wrapText="1"/>
    </xf>
    <xf numFmtId="0" fontId="2" fillId="228" borderId="3" xfId="0" applyFont="1" applyFill="1" applyBorder="1" applyAlignment="1">
      <alignment vertical="top" wrapText="1"/>
    </xf>
    <xf numFmtId="10" fontId="2" fillId="250" borderId="3" xfId="0" applyNumberFormat="1" applyFont="1" applyFill="1" applyBorder="1" applyAlignment="1">
      <alignment vertical="top" wrapText="1"/>
    </xf>
    <xf numFmtId="0" fontId="2" fillId="251" borderId="3" xfId="0" applyFont="1" applyFill="1" applyBorder="1" applyAlignment="1">
      <alignment vertical="top" wrapText="1"/>
    </xf>
    <xf numFmtId="0" fontId="2" fillId="252" borderId="3" xfId="0" applyFont="1" applyFill="1" applyBorder="1" applyAlignment="1">
      <alignment vertical="top" wrapText="1"/>
    </xf>
    <xf numFmtId="10" fontId="2" fillId="252" borderId="3" xfId="0" applyNumberFormat="1" applyFont="1" applyFill="1" applyBorder="1" applyAlignment="1">
      <alignment vertical="top" wrapText="1"/>
    </xf>
    <xf numFmtId="0" fontId="2" fillId="226" borderId="3" xfId="0" applyFont="1" applyFill="1" applyBorder="1" applyAlignment="1">
      <alignment vertical="top" wrapText="1"/>
    </xf>
    <xf numFmtId="0" fontId="2" fillId="221" borderId="3" xfId="0" applyFont="1" applyFill="1" applyBorder="1" applyAlignment="1">
      <alignment vertical="top" wrapText="1"/>
    </xf>
    <xf numFmtId="10" fontId="2" fillId="229" borderId="3" xfId="0" applyNumberFormat="1" applyFont="1" applyFill="1" applyBorder="1" applyAlignment="1">
      <alignment vertical="top" wrapText="1"/>
    </xf>
    <xf numFmtId="0" fontId="2" fillId="191" borderId="3" xfId="0" applyFont="1" applyFill="1" applyBorder="1" applyAlignment="1">
      <alignment vertical="top" wrapText="1"/>
    </xf>
    <xf numFmtId="0" fontId="2" fillId="238" borderId="3" xfId="0" applyFont="1" applyFill="1" applyBorder="1" applyAlignment="1">
      <alignment vertical="top" wrapText="1"/>
    </xf>
    <xf numFmtId="10" fontId="2" fillId="253" borderId="3" xfId="0" applyNumberFormat="1" applyFont="1" applyFill="1" applyBorder="1" applyAlignment="1">
      <alignment vertical="top" wrapText="1"/>
    </xf>
    <xf numFmtId="0" fontId="2" fillId="255" borderId="3" xfId="0" applyFont="1" applyFill="1" applyBorder="1" applyAlignment="1">
      <alignment vertical="top" wrapText="1"/>
    </xf>
    <xf numFmtId="10" fontId="2" fillId="69" borderId="3" xfId="0" applyNumberFormat="1" applyFont="1" applyFill="1" applyBorder="1" applyAlignment="1">
      <alignment vertical="top" wrapText="1"/>
    </xf>
    <xf numFmtId="10" fontId="2" fillId="256" borderId="3" xfId="0" applyNumberFormat="1" applyFont="1" applyFill="1" applyBorder="1" applyAlignment="1">
      <alignment vertical="top" wrapText="1"/>
    </xf>
    <xf numFmtId="10" fontId="2" fillId="257" borderId="3" xfId="0" applyNumberFormat="1" applyFont="1" applyFill="1" applyBorder="1" applyAlignment="1">
      <alignment vertical="top" wrapText="1"/>
    </xf>
    <xf numFmtId="0" fontId="2" fillId="258" borderId="3" xfId="0" applyFont="1" applyFill="1" applyBorder="1" applyAlignment="1">
      <alignment vertical="top" wrapText="1"/>
    </xf>
    <xf numFmtId="10" fontId="2" fillId="258" borderId="3" xfId="0" applyNumberFormat="1" applyFont="1" applyFill="1" applyBorder="1" applyAlignment="1">
      <alignment vertical="top" wrapText="1"/>
    </xf>
    <xf numFmtId="0" fontId="2" fillId="259" borderId="3" xfId="0" applyFont="1" applyFill="1" applyBorder="1" applyAlignment="1">
      <alignment vertical="top" wrapText="1"/>
    </xf>
    <xf numFmtId="10" fontId="2" fillId="132" borderId="3" xfId="0" applyNumberFormat="1" applyFont="1" applyFill="1" applyBorder="1" applyAlignment="1">
      <alignment vertical="top" wrapText="1"/>
    </xf>
    <xf numFmtId="0" fontId="2" fillId="256" borderId="3" xfId="0" applyFont="1" applyFill="1" applyBorder="1" applyAlignment="1">
      <alignment vertical="top" wrapText="1"/>
    </xf>
    <xf numFmtId="10" fontId="2" fillId="262" borderId="3" xfId="0" applyNumberFormat="1" applyFont="1" applyFill="1" applyBorder="1" applyAlignment="1">
      <alignment vertical="top" wrapText="1"/>
    </xf>
    <xf numFmtId="0" fontId="2" fillId="196" borderId="3" xfId="0" applyFont="1" applyFill="1" applyBorder="1" applyAlignment="1">
      <alignment vertical="top" wrapText="1"/>
    </xf>
    <xf numFmtId="10" fontId="2" fillId="6" borderId="3" xfId="0" applyNumberFormat="1" applyFont="1" applyFill="1" applyBorder="1" applyAlignment="1">
      <alignment vertical="top" wrapText="1"/>
    </xf>
    <xf numFmtId="0" fontId="2" fillId="195" borderId="3" xfId="0" applyFont="1" applyFill="1" applyBorder="1" applyAlignment="1">
      <alignment vertical="top" wrapText="1"/>
    </xf>
    <xf numFmtId="10" fontId="2" fillId="95" borderId="3" xfId="0" applyNumberFormat="1" applyFont="1" applyFill="1" applyBorder="1" applyAlignment="1">
      <alignment vertical="top" wrapText="1"/>
    </xf>
    <xf numFmtId="10" fontId="2" fillId="16" borderId="3" xfId="0" applyNumberFormat="1" applyFont="1" applyFill="1" applyBorder="1" applyAlignment="1">
      <alignment vertical="top" wrapText="1"/>
    </xf>
    <xf numFmtId="0" fontId="2" fillId="237" borderId="3" xfId="0" applyFont="1" applyFill="1" applyBorder="1" applyAlignment="1">
      <alignment vertical="top" wrapText="1"/>
    </xf>
    <xf numFmtId="0" fontId="2" fillId="197" borderId="3" xfId="0" applyFont="1" applyFill="1" applyBorder="1" applyAlignment="1">
      <alignment vertical="top" wrapText="1"/>
    </xf>
    <xf numFmtId="10" fontId="2" fillId="80" borderId="3" xfId="0" applyNumberFormat="1" applyFont="1" applyFill="1" applyBorder="1" applyAlignment="1">
      <alignment vertical="top" wrapText="1"/>
    </xf>
    <xf numFmtId="0" fontId="2" fillId="265" borderId="3" xfId="0" applyFont="1" applyFill="1" applyBorder="1" applyAlignment="1">
      <alignment vertical="top" wrapText="1"/>
    </xf>
    <xf numFmtId="0" fontId="2" fillId="230" borderId="3" xfId="0" applyFont="1" applyFill="1" applyBorder="1" applyAlignment="1">
      <alignment vertical="top" wrapText="1"/>
    </xf>
    <xf numFmtId="10" fontId="2" fillId="56" borderId="3" xfId="0" applyNumberFormat="1" applyFont="1" applyFill="1" applyBorder="1" applyAlignment="1">
      <alignment vertical="top" wrapText="1"/>
    </xf>
    <xf numFmtId="0" fontId="2" fillId="267" borderId="3" xfId="0" applyFont="1" applyFill="1" applyBorder="1" applyAlignment="1">
      <alignment vertical="top" wrapText="1"/>
    </xf>
    <xf numFmtId="10" fontId="2" fillId="267" borderId="3" xfId="0" applyNumberFormat="1" applyFont="1" applyFill="1" applyBorder="1" applyAlignment="1">
      <alignment vertical="top" wrapText="1"/>
    </xf>
    <xf numFmtId="0" fontId="2" fillId="268" borderId="3" xfId="0" applyFont="1" applyFill="1" applyBorder="1" applyAlignment="1">
      <alignment vertical="top" wrapText="1"/>
    </xf>
    <xf numFmtId="10" fontId="2" fillId="98" borderId="3" xfId="0" applyNumberFormat="1" applyFont="1" applyFill="1" applyBorder="1" applyAlignment="1">
      <alignment vertical="top" wrapText="1"/>
    </xf>
    <xf numFmtId="0" fontId="2" fillId="155" borderId="3" xfId="0" applyFont="1" applyFill="1" applyBorder="1" applyAlignment="1">
      <alignment vertical="top" wrapText="1"/>
    </xf>
    <xf numFmtId="0" fontId="2" fillId="176" borderId="3" xfId="0" applyFont="1" applyFill="1" applyBorder="1" applyAlignment="1">
      <alignment vertical="top" wrapText="1"/>
    </xf>
    <xf numFmtId="10" fontId="2" fillId="216" borderId="3" xfId="0" applyNumberFormat="1" applyFont="1" applyFill="1" applyBorder="1" applyAlignment="1">
      <alignment vertical="top" wrapText="1"/>
    </xf>
    <xf numFmtId="0" fontId="2" fillId="253" borderId="3" xfId="0" applyFont="1" applyFill="1" applyBorder="1" applyAlignment="1">
      <alignment vertical="top" wrapText="1"/>
    </xf>
    <xf numFmtId="10" fontId="2" fillId="270" borderId="3" xfId="0" applyNumberFormat="1" applyFont="1" applyFill="1" applyBorder="1" applyAlignment="1">
      <alignment vertical="top" wrapText="1"/>
    </xf>
    <xf numFmtId="10" fontId="2" fillId="202" borderId="3" xfId="0" applyNumberFormat="1" applyFont="1" applyFill="1" applyBorder="1" applyAlignment="1">
      <alignment vertical="top" wrapText="1"/>
    </xf>
    <xf numFmtId="10" fontId="2" fillId="190" borderId="3" xfId="0" applyNumberFormat="1" applyFont="1" applyFill="1" applyBorder="1" applyAlignment="1">
      <alignment vertical="top" wrapText="1"/>
    </xf>
    <xf numFmtId="10" fontId="2" fillId="272" borderId="3" xfId="0" applyNumberFormat="1" applyFont="1" applyFill="1" applyBorder="1" applyAlignment="1">
      <alignment vertical="top" wrapText="1"/>
    </xf>
    <xf numFmtId="10" fontId="2" fillId="273" borderId="3" xfId="0" applyNumberFormat="1" applyFont="1" applyFill="1" applyBorder="1" applyAlignment="1">
      <alignment vertical="top" wrapText="1"/>
    </xf>
    <xf numFmtId="0" fontId="2" fillId="234" borderId="3" xfId="0" applyFont="1" applyFill="1" applyBorder="1" applyAlignment="1">
      <alignment vertical="top" wrapText="1"/>
    </xf>
    <xf numFmtId="10" fontId="2" fillId="41" borderId="3" xfId="0" applyNumberFormat="1" applyFont="1" applyFill="1" applyBorder="1" applyAlignment="1">
      <alignment vertical="top" wrapText="1"/>
    </xf>
    <xf numFmtId="0" fontId="2" fillId="147" borderId="3" xfId="0" applyFont="1" applyFill="1" applyBorder="1" applyAlignment="1">
      <alignment vertical="top" wrapText="1"/>
    </xf>
    <xf numFmtId="10" fontId="2" fillId="188" borderId="3" xfId="0" applyNumberFormat="1" applyFont="1" applyFill="1" applyBorder="1" applyAlignment="1">
      <alignment vertical="top" wrapText="1"/>
    </xf>
    <xf numFmtId="10" fontId="2" fillId="146" borderId="3" xfId="0" applyNumberFormat="1" applyFont="1" applyFill="1" applyBorder="1" applyAlignment="1">
      <alignment vertical="top" wrapText="1"/>
    </xf>
    <xf numFmtId="0" fontId="2" fillId="156" borderId="3" xfId="0" applyFont="1" applyFill="1" applyBorder="1" applyAlignment="1">
      <alignment vertical="top" wrapText="1"/>
    </xf>
    <xf numFmtId="0" fontId="2" fillId="145" borderId="3" xfId="0" applyFont="1" applyFill="1" applyBorder="1" applyAlignment="1">
      <alignment vertical="top" wrapText="1"/>
    </xf>
    <xf numFmtId="0" fontId="2" fillId="141" borderId="3" xfId="0" applyFont="1" applyFill="1" applyBorder="1" applyAlignment="1">
      <alignment vertical="top" wrapText="1"/>
    </xf>
    <xf numFmtId="10" fontId="2" fillId="60" borderId="3" xfId="0" applyNumberFormat="1" applyFont="1" applyFill="1" applyBorder="1" applyAlignment="1">
      <alignment vertical="top" wrapText="1"/>
    </xf>
    <xf numFmtId="0" fontId="2" fillId="273" borderId="3" xfId="0" applyFont="1" applyFill="1" applyBorder="1" applyAlignment="1">
      <alignment vertical="top" wrapText="1"/>
    </xf>
    <xf numFmtId="10" fontId="2" fillId="15" borderId="3" xfId="0" applyNumberFormat="1" applyFont="1" applyFill="1" applyBorder="1" applyAlignment="1">
      <alignment vertical="top" wrapText="1"/>
    </xf>
    <xf numFmtId="10" fontId="2" fillId="5" borderId="3" xfId="0" applyNumberFormat="1" applyFont="1" applyFill="1" applyBorder="1" applyAlignment="1">
      <alignment vertical="top" wrapText="1"/>
    </xf>
    <xf numFmtId="10" fontId="2" fillId="138" borderId="3" xfId="0" applyNumberFormat="1" applyFont="1" applyFill="1" applyBorder="1" applyAlignment="1">
      <alignment vertical="top" wrapText="1"/>
    </xf>
    <xf numFmtId="0" fontId="2" fillId="244" borderId="3" xfId="0" applyFont="1" applyFill="1" applyBorder="1" applyAlignment="1">
      <alignment vertical="top" wrapText="1"/>
    </xf>
    <xf numFmtId="10" fontId="2" fillId="75" borderId="3" xfId="0" applyNumberFormat="1" applyFont="1" applyFill="1" applyBorder="1" applyAlignment="1">
      <alignment vertical="top" wrapText="1"/>
    </xf>
    <xf numFmtId="10" fontId="2" fillId="20" borderId="3" xfId="0" applyNumberFormat="1" applyFont="1" applyFill="1" applyBorder="1" applyAlignment="1">
      <alignment vertical="top" wrapText="1"/>
    </xf>
    <xf numFmtId="0" fontId="2" fillId="278" borderId="3" xfId="0" applyFont="1" applyFill="1" applyBorder="1" applyAlignment="1">
      <alignment vertical="top" wrapText="1"/>
    </xf>
    <xf numFmtId="10" fontId="2" fillId="278" borderId="3" xfId="0" applyNumberFormat="1" applyFont="1" applyFill="1" applyBorder="1" applyAlignment="1">
      <alignment vertical="top" wrapText="1"/>
    </xf>
    <xf numFmtId="10" fontId="2" fillId="259" borderId="3" xfId="0" applyNumberFormat="1" applyFont="1" applyFill="1" applyBorder="1" applyAlignment="1">
      <alignment vertical="top" wrapText="1"/>
    </xf>
    <xf numFmtId="0" fontId="2" fillId="219" borderId="3" xfId="0" applyFont="1" applyFill="1" applyBorder="1" applyAlignment="1">
      <alignment vertical="top" wrapText="1"/>
    </xf>
    <xf numFmtId="10" fontId="2" fillId="33" borderId="3" xfId="0" applyNumberFormat="1" applyFont="1" applyFill="1" applyBorder="1" applyAlignment="1">
      <alignment vertical="top" wrapText="1"/>
    </xf>
    <xf numFmtId="0" fontId="2" fillId="280" borderId="3" xfId="0" applyFont="1" applyFill="1" applyBorder="1" applyAlignment="1">
      <alignment vertical="top" wrapText="1"/>
    </xf>
    <xf numFmtId="10" fontId="2" fillId="280" borderId="3" xfId="0" applyNumberFormat="1" applyFont="1" applyFill="1" applyBorder="1" applyAlignment="1">
      <alignment vertical="top" wrapText="1"/>
    </xf>
    <xf numFmtId="10" fontId="2" fillId="90" borderId="3" xfId="0" applyNumberFormat="1" applyFont="1" applyFill="1" applyBorder="1" applyAlignment="1">
      <alignment vertical="top" wrapText="1"/>
    </xf>
    <xf numFmtId="0" fontId="2" fillId="236" borderId="3" xfId="0" applyFont="1" applyFill="1" applyBorder="1" applyAlignment="1">
      <alignment vertical="top" wrapText="1"/>
    </xf>
    <xf numFmtId="0" fontId="2" fillId="284" borderId="3" xfId="0" applyFont="1" applyFill="1" applyBorder="1" applyAlignment="1">
      <alignment vertical="top" wrapText="1"/>
    </xf>
    <xf numFmtId="10" fontId="2" fillId="72" borderId="3" xfId="0" applyNumberFormat="1" applyFont="1" applyFill="1" applyBorder="1" applyAlignment="1">
      <alignment vertical="top" wrapText="1"/>
    </xf>
    <xf numFmtId="0" fontId="2" fillId="286" borderId="3" xfId="0" applyFont="1" applyFill="1" applyBorder="1" applyAlignment="1">
      <alignment vertical="top" wrapText="1"/>
    </xf>
    <xf numFmtId="10" fontId="2" fillId="32" borderId="3" xfId="0" applyNumberFormat="1" applyFont="1" applyFill="1" applyBorder="1" applyAlignment="1">
      <alignment vertical="top" wrapText="1"/>
    </xf>
    <xf numFmtId="10" fontId="2" fillId="162" borderId="3" xfId="0" applyNumberFormat="1" applyFont="1" applyFill="1" applyBorder="1" applyAlignment="1">
      <alignment vertical="top" wrapText="1"/>
    </xf>
    <xf numFmtId="0" fontId="2" fillId="270" borderId="3" xfId="0" applyFont="1" applyFill="1" applyBorder="1" applyAlignment="1">
      <alignment vertical="top" wrapText="1"/>
    </xf>
    <xf numFmtId="10" fontId="2" fillId="206" borderId="3" xfId="0" applyNumberFormat="1" applyFont="1" applyFill="1" applyBorder="1" applyAlignment="1">
      <alignment vertical="top" wrapText="1"/>
    </xf>
    <xf numFmtId="0" fontId="2" fillId="239" borderId="3" xfId="0" applyFont="1" applyFill="1" applyBorder="1" applyAlignment="1">
      <alignment vertical="top" wrapText="1"/>
    </xf>
    <xf numFmtId="10" fontId="2" fillId="287" borderId="3" xfId="0" applyNumberFormat="1" applyFont="1" applyFill="1" applyBorder="1" applyAlignment="1">
      <alignment vertical="top" wrapText="1"/>
    </xf>
    <xf numFmtId="10" fontId="2" fillId="106" borderId="3" xfId="0" applyNumberFormat="1" applyFont="1" applyFill="1" applyBorder="1" applyAlignment="1">
      <alignment vertical="top" wrapText="1"/>
    </xf>
    <xf numFmtId="0" fontId="2" fillId="213" borderId="3" xfId="0" applyFont="1" applyFill="1" applyBorder="1" applyAlignment="1">
      <alignment vertical="top" wrapText="1"/>
    </xf>
    <xf numFmtId="10" fontId="2" fillId="123" borderId="3" xfId="0" applyNumberFormat="1" applyFont="1" applyFill="1" applyBorder="1" applyAlignment="1">
      <alignment vertical="top" wrapText="1"/>
    </xf>
    <xf numFmtId="0" fontId="2" fillId="272" borderId="3" xfId="0" applyFont="1" applyFill="1" applyBorder="1" applyAlignment="1">
      <alignment vertical="top" wrapText="1"/>
    </xf>
    <xf numFmtId="10" fontId="2" fillId="45" borderId="3" xfId="0" applyNumberFormat="1" applyFont="1" applyFill="1" applyBorder="1" applyAlignment="1">
      <alignment vertical="top" wrapText="1"/>
    </xf>
    <xf numFmtId="10" fontId="2" fillId="286" borderId="3" xfId="0" applyNumberFormat="1" applyFont="1" applyFill="1" applyBorder="1" applyAlignment="1">
      <alignment vertical="top" wrapText="1"/>
    </xf>
    <xf numFmtId="0" fontId="2" fillId="163" borderId="3" xfId="0" applyFont="1" applyFill="1" applyBorder="1" applyAlignment="1">
      <alignment vertical="top" wrapText="1"/>
    </xf>
    <xf numFmtId="10" fontId="2" fillId="134" borderId="3" xfId="0" applyNumberFormat="1" applyFont="1" applyFill="1" applyBorder="1" applyAlignment="1">
      <alignment vertical="top" wrapText="1"/>
    </xf>
    <xf numFmtId="10" fontId="2" fillId="290" borderId="3" xfId="0" applyNumberFormat="1" applyFont="1" applyFill="1" applyBorder="1" applyAlignment="1">
      <alignment vertical="top" wrapText="1"/>
    </xf>
    <xf numFmtId="10" fontId="2" fillId="291" borderId="3" xfId="0" applyNumberFormat="1" applyFont="1" applyFill="1" applyBorder="1" applyAlignment="1">
      <alignment vertical="top" wrapText="1"/>
    </xf>
    <xf numFmtId="10" fontId="2" fillId="40" borderId="3" xfId="0" applyNumberFormat="1" applyFont="1" applyFill="1" applyBorder="1" applyAlignment="1">
      <alignment vertical="top" wrapText="1"/>
    </xf>
    <xf numFmtId="10" fontId="2" fillId="67" borderId="3" xfId="0" applyNumberFormat="1" applyFont="1" applyFill="1" applyBorder="1" applyAlignment="1">
      <alignment vertical="top" wrapText="1"/>
    </xf>
    <xf numFmtId="0" fontId="2" fillId="291" borderId="3" xfId="0" applyFont="1" applyFill="1" applyBorder="1" applyAlignment="1">
      <alignment vertical="top" wrapText="1"/>
    </xf>
    <xf numFmtId="0" fontId="2" fillId="241" borderId="3" xfId="0" applyFont="1" applyFill="1" applyBorder="1" applyAlignment="1">
      <alignment vertical="top" wrapText="1"/>
    </xf>
    <xf numFmtId="10" fontId="2" fillId="203" borderId="3" xfId="0" applyNumberFormat="1" applyFont="1" applyFill="1" applyBorder="1" applyAlignment="1">
      <alignment vertical="top" wrapText="1"/>
    </xf>
    <xf numFmtId="0" fontId="2" fillId="287" borderId="3" xfId="0" applyFont="1" applyFill="1" applyBorder="1" applyAlignment="1">
      <alignment vertical="top" wrapText="1"/>
    </xf>
    <xf numFmtId="10" fontId="2" fillId="105" borderId="3" xfId="0" applyNumberFormat="1" applyFont="1" applyFill="1" applyBorder="1" applyAlignment="1">
      <alignment vertical="top" wrapText="1"/>
    </xf>
    <xf numFmtId="10" fontId="2" fillId="103" borderId="3" xfId="0" applyNumberFormat="1" applyFont="1" applyFill="1" applyBorder="1" applyAlignment="1">
      <alignment vertical="top" wrapText="1"/>
    </xf>
    <xf numFmtId="0" fontId="2" fillId="215" borderId="3" xfId="0" applyFont="1" applyFill="1" applyBorder="1" applyAlignment="1">
      <alignment vertical="top" wrapText="1"/>
    </xf>
    <xf numFmtId="10" fontId="2" fillId="118" borderId="3" xfId="0" applyNumberFormat="1" applyFont="1" applyFill="1" applyBorder="1" applyAlignment="1">
      <alignment vertical="top" wrapText="1"/>
    </xf>
    <xf numFmtId="10" fontId="2" fillId="255" borderId="3" xfId="0" applyNumberFormat="1" applyFont="1" applyFill="1" applyBorder="1" applyAlignment="1">
      <alignment vertical="top" wrapText="1"/>
    </xf>
    <xf numFmtId="10" fontId="2" fillId="82" borderId="3" xfId="0" applyNumberFormat="1" applyFont="1" applyFill="1" applyBorder="1" applyAlignment="1">
      <alignment vertical="top" wrapText="1"/>
    </xf>
    <xf numFmtId="10" fontId="2" fillId="284" borderId="3" xfId="0" applyNumberFormat="1" applyFont="1" applyFill="1" applyBorder="1" applyAlignment="1">
      <alignment vertical="top" wrapText="1"/>
    </xf>
    <xf numFmtId="10" fontId="2" fillId="115" borderId="3" xfId="0" applyNumberFormat="1" applyFont="1" applyFill="1" applyBorder="1" applyAlignment="1">
      <alignment vertical="top" wrapText="1"/>
    </xf>
    <xf numFmtId="0" fontId="2" fillId="250" borderId="3" xfId="0" applyFont="1" applyFill="1" applyBorder="1" applyAlignment="1">
      <alignment vertical="top" wrapText="1"/>
    </xf>
    <xf numFmtId="0" fontId="2" fillId="257" borderId="3" xfId="0" applyFont="1" applyFill="1" applyBorder="1" applyAlignment="1">
      <alignment vertical="top" wrapText="1"/>
    </xf>
    <xf numFmtId="10" fontId="2" fillId="182" borderId="3" xfId="0" applyNumberFormat="1" applyFont="1" applyFill="1" applyBorder="1" applyAlignment="1">
      <alignment vertical="top" wrapText="1"/>
    </xf>
    <xf numFmtId="0" fontId="2" fillId="290" borderId="3" xfId="0" applyFont="1" applyFill="1" applyBorder="1" applyAlignment="1">
      <alignment vertical="top" wrapText="1"/>
    </xf>
    <xf numFmtId="10" fontId="2" fillId="120" borderId="3" xfId="0" applyNumberFormat="1" applyFont="1" applyFill="1" applyBorder="1" applyAlignment="1">
      <alignment vertical="top" wrapText="1"/>
    </xf>
    <xf numFmtId="10" fontId="2" fillId="24" borderId="3" xfId="0" applyNumberFormat="1" applyFont="1" applyFill="1" applyBorder="1" applyAlignment="1">
      <alignment vertical="top" wrapText="1"/>
    </xf>
    <xf numFmtId="0" fontId="2" fillId="262" borderId="3" xfId="0" applyFont="1" applyFill="1" applyBorder="1" applyAlignment="1">
      <alignment vertical="top" wrapText="1"/>
    </xf>
    <xf numFmtId="10" fontId="2" fillId="268" borderId="3" xfId="0" applyNumberFormat="1" applyFont="1" applyFill="1" applyBorder="1" applyAlignment="1">
      <alignment vertical="top" wrapText="1"/>
    </xf>
    <xf numFmtId="10" fontId="2" fillId="92" borderId="3" xfId="0" applyNumberFormat="1" applyFont="1" applyFill="1" applyBorder="1" applyAlignment="1">
      <alignment vertical="top" wrapText="1"/>
    </xf>
    <xf numFmtId="10" fontId="2" fillId="100" borderId="3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5" fillId="3" borderId="3" xfId="0" applyFont="1" applyFill="1" applyBorder="1" applyAlignment="1">
      <alignment vertical="top" wrapText="1"/>
    </xf>
    <xf numFmtId="0" fontId="5" fillId="7" borderId="3" xfId="0" applyFont="1" applyFill="1" applyBorder="1" applyAlignment="1">
      <alignment vertical="top" wrapText="1"/>
    </xf>
    <xf numFmtId="0" fontId="5" fillId="150" borderId="3" xfId="0" applyFont="1" applyFill="1" applyBorder="1" applyAlignment="1">
      <alignment vertical="top" wrapText="1"/>
    </xf>
    <xf numFmtId="0" fontId="5" fillId="5" borderId="3" xfId="0" applyFont="1" applyFill="1" applyBorder="1" applyAlignment="1">
      <alignment vertical="top" wrapText="1"/>
    </xf>
    <xf numFmtId="0" fontId="5" fillId="211" borderId="3" xfId="0" applyFont="1" applyFill="1" applyBorder="1" applyAlignment="1">
      <alignment vertical="top" wrapText="1"/>
    </xf>
    <xf numFmtId="0" fontId="5" fillId="260" borderId="3" xfId="0" applyFont="1" applyFill="1" applyBorder="1" applyAlignment="1">
      <alignment vertical="top" wrapText="1"/>
    </xf>
    <xf numFmtId="0" fontId="5" fillId="175" borderId="3" xfId="0" applyFont="1" applyFill="1" applyBorder="1" applyAlignment="1">
      <alignment vertical="top" wrapText="1"/>
    </xf>
    <xf numFmtId="0" fontId="5" fillId="246" borderId="3" xfId="0" applyFont="1" applyFill="1" applyBorder="1" applyAlignment="1">
      <alignment vertical="top" wrapText="1"/>
    </xf>
    <xf numFmtId="0" fontId="5" fillId="39" borderId="3" xfId="0" applyFont="1" applyFill="1" applyBorder="1" applyAlignment="1">
      <alignment vertical="top" wrapText="1"/>
    </xf>
    <xf numFmtId="0" fontId="5" fillId="261" borderId="3" xfId="0" applyFont="1" applyFill="1" applyBorder="1" applyAlignment="1">
      <alignment vertical="top" wrapText="1"/>
    </xf>
    <xf numFmtId="0" fontId="5" fillId="32" borderId="3" xfId="0" applyFont="1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228" borderId="3" xfId="0" applyFont="1" applyFill="1" applyBorder="1" applyAlignment="1">
      <alignment vertical="top" wrapText="1"/>
    </xf>
    <xf numFmtId="0" fontId="5" fillId="116" borderId="3" xfId="0" applyFont="1" applyFill="1" applyBorder="1" applyAlignment="1">
      <alignment vertical="top" wrapText="1"/>
    </xf>
    <xf numFmtId="0" fontId="5" fillId="113" borderId="3" xfId="0" applyFont="1" applyFill="1" applyBorder="1" applyAlignment="1">
      <alignment vertical="top" wrapText="1"/>
    </xf>
    <xf numFmtId="0" fontId="5" fillId="105" borderId="3" xfId="0" applyFont="1" applyFill="1" applyBorder="1" applyAlignment="1">
      <alignment vertical="top" wrapText="1"/>
    </xf>
    <xf numFmtId="0" fontId="5" fillId="104" borderId="3" xfId="0" applyFont="1" applyFill="1" applyBorder="1" applyAlignment="1">
      <alignment vertical="top" wrapText="1"/>
    </xf>
    <xf numFmtId="0" fontId="5" fillId="111" borderId="3" xfId="0" applyFont="1" applyFill="1" applyBorder="1" applyAlignment="1">
      <alignment vertical="top" wrapText="1"/>
    </xf>
    <xf numFmtId="0" fontId="5" fillId="112" borderId="3" xfId="0" applyFont="1" applyFill="1" applyBorder="1" applyAlignment="1">
      <alignment vertical="top" wrapText="1"/>
    </xf>
    <xf numFmtId="0" fontId="5" fillId="76" borderId="3" xfId="0" applyFont="1" applyFill="1" applyBorder="1" applyAlignment="1">
      <alignment vertical="top" wrapText="1"/>
    </xf>
    <xf numFmtId="0" fontId="5" fillId="122" borderId="3" xfId="0" applyFont="1" applyFill="1" applyBorder="1" applyAlignment="1">
      <alignment vertical="top" wrapText="1"/>
    </xf>
    <xf numFmtId="0" fontId="5" fillId="123" borderId="3" xfId="0" applyFont="1" applyFill="1" applyBorder="1" applyAlignment="1">
      <alignment vertical="top" wrapText="1"/>
    </xf>
    <xf numFmtId="0" fontId="5" fillId="172" borderId="3" xfId="0" applyFont="1" applyFill="1" applyBorder="1" applyAlignment="1">
      <alignment vertical="top" wrapText="1"/>
    </xf>
    <xf numFmtId="0" fontId="5" fillId="83" borderId="3" xfId="0" applyFont="1" applyFill="1" applyBorder="1" applyAlignment="1">
      <alignment vertical="top" wrapText="1"/>
    </xf>
    <xf numFmtId="0" fontId="5" fillId="102" borderId="3" xfId="0" applyFont="1" applyFill="1" applyBorder="1" applyAlignment="1">
      <alignment vertical="top" wrapText="1"/>
    </xf>
    <xf numFmtId="0" fontId="5" fillId="108" borderId="3" xfId="0" applyFont="1" applyFill="1" applyBorder="1" applyAlignment="1">
      <alignment vertical="top" wrapText="1"/>
    </xf>
    <xf numFmtId="0" fontId="5" fillId="286" borderId="3" xfId="0" applyFont="1" applyFill="1" applyBorder="1" applyAlignment="1">
      <alignment vertical="top" wrapText="1"/>
    </xf>
    <xf numFmtId="0" fontId="5" fillId="207" borderId="3" xfId="0" applyFont="1" applyFill="1" applyBorder="1" applyAlignment="1">
      <alignment vertical="top" wrapText="1"/>
    </xf>
    <xf numFmtId="0" fontId="5" fillId="167" borderId="3" xfId="0" applyFont="1" applyFill="1" applyBorder="1" applyAlignment="1">
      <alignment vertical="top" wrapText="1"/>
    </xf>
    <xf numFmtId="0" fontId="5" fillId="162" borderId="3" xfId="0" applyFont="1" applyFill="1" applyBorder="1" applyAlignment="1">
      <alignment vertical="top" wrapText="1"/>
    </xf>
    <xf numFmtId="0" fontId="5" fillId="97" borderId="3" xfId="0" applyFont="1" applyFill="1" applyBorder="1" applyAlignment="1">
      <alignment vertical="top" wrapText="1"/>
    </xf>
    <xf numFmtId="0" fontId="5" fillId="136" borderId="3" xfId="0" applyFont="1" applyFill="1" applyBorder="1" applyAlignment="1">
      <alignment vertical="top" wrapText="1"/>
    </xf>
    <xf numFmtId="0" fontId="5" fillId="234" borderId="3" xfId="0" applyFont="1" applyFill="1" applyBorder="1" applyAlignment="1">
      <alignment vertical="top" wrapText="1"/>
    </xf>
    <xf numFmtId="0" fontId="5" fillId="202" borderId="3" xfId="0" applyFont="1" applyFill="1" applyBorder="1" applyAlignment="1">
      <alignment vertical="top" wrapText="1"/>
    </xf>
    <xf numFmtId="0" fontId="5" fillId="37" borderId="3" xfId="0" applyFont="1" applyFill="1" applyBorder="1" applyAlignment="1">
      <alignment vertical="top" wrapText="1"/>
    </xf>
    <xf numFmtId="0" fontId="5" fillId="94" borderId="3" xfId="0" applyFont="1" applyFill="1" applyBorder="1" applyAlignment="1">
      <alignment vertical="top" wrapText="1"/>
    </xf>
    <xf numFmtId="0" fontId="5" fillId="268" borderId="3" xfId="0" applyFont="1" applyFill="1" applyBorder="1" applyAlignment="1">
      <alignment vertical="top" wrapText="1"/>
    </xf>
    <xf numFmtId="0" fontId="5" fillId="133" borderId="3" xfId="0" applyFont="1" applyFill="1" applyBorder="1" applyAlignment="1">
      <alignment vertical="top" wrapText="1"/>
    </xf>
    <xf numFmtId="0" fontId="5" fillId="70" borderId="3" xfId="0" applyFont="1" applyFill="1" applyBorder="1" applyAlignment="1">
      <alignment vertical="top" wrapText="1"/>
    </xf>
    <xf numFmtId="0" fontId="5" fillId="197" borderId="3" xfId="0" applyFont="1" applyFill="1" applyBorder="1" applyAlignment="1">
      <alignment vertical="top" wrapText="1"/>
    </xf>
    <xf numFmtId="0" fontId="5" fillId="302" borderId="3" xfId="0" applyFont="1" applyFill="1" applyBorder="1" applyAlignment="1">
      <alignment vertical="top" wrapText="1"/>
    </xf>
    <xf numFmtId="0" fontId="5" fillId="242" borderId="3" xfId="0" applyFont="1" applyFill="1" applyBorder="1" applyAlignment="1">
      <alignment vertical="top" wrapText="1"/>
    </xf>
    <xf numFmtId="0" fontId="5" fillId="229" borderId="3" xfId="0" applyFont="1" applyFill="1" applyBorder="1" applyAlignment="1">
      <alignment vertical="top" wrapText="1"/>
    </xf>
    <xf numFmtId="0" fontId="5" fillId="279" borderId="3" xfId="0" applyFont="1" applyFill="1" applyBorder="1" applyAlignment="1">
      <alignment vertical="top" wrapText="1"/>
    </xf>
    <xf numFmtId="0" fontId="5" fillId="61" borderId="3" xfId="0" applyFont="1" applyFill="1" applyBorder="1" applyAlignment="1">
      <alignment vertical="top" wrapText="1"/>
    </xf>
    <xf numFmtId="0" fontId="5" fillId="73" borderId="3" xfId="0" applyFont="1" applyFill="1" applyBorder="1" applyAlignment="1">
      <alignment vertical="top" wrapText="1"/>
    </xf>
    <xf numFmtId="0" fontId="5" fillId="233" borderId="3" xfId="0" applyFont="1" applyFill="1" applyBorder="1" applyAlignment="1">
      <alignment vertical="top" wrapText="1"/>
    </xf>
    <xf numFmtId="0" fontId="5" fillId="134" borderId="3" xfId="0" applyFont="1" applyFill="1" applyBorder="1" applyAlignment="1">
      <alignment vertical="top" wrapText="1"/>
    </xf>
    <xf numFmtId="0" fontId="5" fillId="303" borderId="3" xfId="0" applyFont="1" applyFill="1" applyBorder="1" applyAlignment="1">
      <alignment vertical="top" wrapText="1"/>
    </xf>
    <xf numFmtId="0" fontId="5" fillId="304" borderId="3" xfId="0" applyFont="1" applyFill="1" applyBorder="1" applyAlignment="1">
      <alignment vertical="top" wrapText="1"/>
    </xf>
    <xf numFmtId="0" fontId="5" fillId="195" borderId="3" xfId="0" applyFont="1" applyFill="1" applyBorder="1" applyAlignment="1">
      <alignment vertical="top" wrapText="1"/>
    </xf>
    <xf numFmtId="0" fontId="5" fillId="238" borderId="3" xfId="0" applyFont="1" applyFill="1" applyBorder="1" applyAlignment="1">
      <alignment vertical="top" wrapText="1"/>
    </xf>
    <xf numFmtId="0" fontId="5" fillId="189" borderId="3" xfId="0" applyFont="1" applyFill="1" applyBorder="1" applyAlignment="1">
      <alignment vertical="top" wrapText="1"/>
    </xf>
    <xf numFmtId="0" fontId="5" fillId="248" borderId="3" xfId="0" applyFont="1" applyFill="1" applyBorder="1" applyAlignment="1">
      <alignment vertical="top" wrapText="1"/>
    </xf>
    <xf numFmtId="0" fontId="5" fillId="305" borderId="3" xfId="0" applyFont="1" applyFill="1" applyBorder="1" applyAlignment="1">
      <alignment vertical="top" wrapText="1"/>
    </xf>
    <xf numFmtId="0" fontId="5" fillId="184" borderId="3" xfId="0" applyFont="1" applyFill="1" applyBorder="1" applyAlignment="1">
      <alignment vertical="top" wrapText="1"/>
    </xf>
    <xf numFmtId="0" fontId="5" fillId="77" borderId="3" xfId="0" applyFont="1" applyFill="1" applyBorder="1" applyAlignment="1">
      <alignment vertical="top" wrapText="1"/>
    </xf>
    <xf numFmtId="0" fontId="5" fillId="9" borderId="3" xfId="0" applyFont="1" applyFill="1" applyBorder="1" applyAlignment="1">
      <alignment vertical="top" wrapText="1"/>
    </xf>
    <xf numFmtId="0" fontId="5" fillId="20" borderId="3" xfId="0" applyFont="1" applyFill="1" applyBorder="1" applyAlignment="1">
      <alignment vertical="top" wrapText="1"/>
    </xf>
    <xf numFmtId="0" fontId="5" fillId="85" borderId="3" xfId="0" applyFont="1" applyFill="1" applyBorder="1" applyAlignment="1">
      <alignment vertical="top" wrapText="1"/>
    </xf>
    <xf numFmtId="0" fontId="5" fillId="33" borderId="3" xfId="0" applyFont="1" applyFill="1" applyBorder="1" applyAlignment="1">
      <alignment vertical="top" wrapText="1"/>
    </xf>
    <xf numFmtId="0" fontId="5" fillId="223" borderId="3" xfId="0" applyFont="1" applyFill="1" applyBorder="1" applyAlignment="1">
      <alignment vertical="top" wrapText="1"/>
    </xf>
    <xf numFmtId="0" fontId="5" fillId="74" borderId="3" xfId="0" applyFont="1" applyFill="1" applyBorder="1" applyAlignment="1">
      <alignment vertical="top" wrapText="1"/>
    </xf>
    <xf numFmtId="0" fontId="5" fillId="251" borderId="3" xfId="0" applyFont="1" applyFill="1" applyBorder="1" applyAlignment="1">
      <alignment vertical="top" wrapText="1"/>
    </xf>
    <xf numFmtId="0" fontId="5" fillId="117" borderId="3" xfId="0" applyFont="1" applyFill="1" applyBorder="1" applyAlignment="1">
      <alignment vertical="top" wrapText="1"/>
    </xf>
    <xf numFmtId="0" fontId="5" fillId="118" borderId="3" xfId="0" applyFont="1" applyFill="1" applyBorder="1" applyAlignment="1">
      <alignment vertical="top" wrapText="1"/>
    </xf>
    <xf numFmtId="0" fontId="5" fillId="107" borderId="3" xfId="0" applyFont="1" applyFill="1" applyBorder="1" applyAlignment="1">
      <alignment vertical="top" wrapText="1"/>
    </xf>
    <xf numFmtId="0" fontId="5" fillId="44" borderId="3" xfId="0" applyFont="1" applyFill="1" applyBorder="1" applyAlignment="1">
      <alignment vertical="top" wrapText="1"/>
    </xf>
    <xf numFmtId="0" fontId="5" fillId="120" borderId="3" xfId="0" applyFont="1" applyFill="1" applyBorder="1" applyAlignment="1">
      <alignment vertical="top" wrapText="1"/>
    </xf>
    <xf numFmtId="0" fontId="5" fillId="58" borderId="3" xfId="0" applyFont="1" applyFill="1" applyBorder="1" applyAlignment="1">
      <alignment vertical="top" wrapText="1"/>
    </xf>
    <xf numFmtId="0" fontId="5" fillId="267" borderId="3" xfId="0" applyFont="1" applyFill="1" applyBorder="1" applyAlignment="1">
      <alignment vertical="top" wrapText="1"/>
    </xf>
    <xf numFmtId="0" fontId="5" fillId="84" borderId="3" xfId="0" applyFont="1" applyFill="1" applyBorder="1" applyAlignment="1">
      <alignment vertical="top" wrapText="1"/>
    </xf>
    <xf numFmtId="0" fontId="5" fillId="199" borderId="3" xfId="0" applyFont="1" applyFill="1" applyBorder="1" applyAlignment="1">
      <alignment vertical="top" wrapText="1"/>
    </xf>
    <xf numFmtId="0" fontId="5" fillId="40" borderId="3" xfId="0" applyFont="1" applyFill="1" applyBorder="1" applyAlignment="1">
      <alignment vertical="top" wrapText="1"/>
    </xf>
    <xf numFmtId="0" fontId="5" fillId="254" borderId="3" xfId="0" applyFont="1" applyFill="1" applyBorder="1" applyAlignment="1">
      <alignment vertical="top" wrapText="1"/>
    </xf>
    <xf numFmtId="0" fontId="5" fillId="217" borderId="3" xfId="0" applyFont="1" applyFill="1" applyBorder="1" applyAlignment="1">
      <alignment vertical="top" wrapText="1"/>
    </xf>
    <xf numFmtId="0" fontId="5" fillId="75" borderId="3" xfId="0" applyFont="1" applyFill="1" applyBorder="1" applyAlignment="1">
      <alignment vertical="top" wrapText="1"/>
    </xf>
    <xf numFmtId="0" fontId="5" fillId="52" borderId="3" xfId="0" applyFont="1" applyFill="1" applyBorder="1" applyAlignment="1">
      <alignment vertical="top" wrapText="1"/>
    </xf>
    <xf numFmtId="0" fontId="5" fillId="89" borderId="3" xfId="0" applyFont="1" applyFill="1" applyBorder="1" applyAlignment="1">
      <alignment vertical="top" wrapText="1"/>
    </xf>
    <xf numFmtId="0" fontId="5" fillId="222" borderId="3" xfId="0" applyFont="1" applyFill="1" applyBorder="1" applyAlignment="1">
      <alignment vertical="top" wrapText="1"/>
    </xf>
    <xf numFmtId="0" fontId="5" fillId="292" borderId="3" xfId="0" applyFont="1" applyFill="1" applyBorder="1" applyAlignment="1">
      <alignment vertical="top" wrapText="1"/>
    </xf>
    <xf numFmtId="0" fontId="5" fillId="8" borderId="3" xfId="0" applyFont="1" applyFill="1" applyBorder="1" applyAlignment="1">
      <alignment vertical="top" wrapText="1"/>
    </xf>
    <xf numFmtId="0" fontId="5" fillId="259" borderId="3" xfId="0" applyFont="1" applyFill="1" applyBorder="1" applyAlignment="1">
      <alignment vertical="top" wrapText="1"/>
    </xf>
    <xf numFmtId="0" fontId="5" fillId="26" borderId="3" xfId="0" applyFont="1" applyFill="1" applyBorder="1" applyAlignment="1">
      <alignment vertical="top" wrapText="1"/>
    </xf>
    <xf numFmtId="0" fontId="5" fillId="17" borderId="3" xfId="0" applyFont="1" applyFill="1" applyBorder="1" applyAlignment="1">
      <alignment vertical="top" wrapText="1"/>
    </xf>
    <xf numFmtId="0" fontId="5" fillId="80" borderId="3" xfId="0" applyFont="1" applyFill="1" applyBorder="1" applyAlignment="1">
      <alignment vertical="top" wrapText="1"/>
    </xf>
    <xf numFmtId="0" fontId="5" fillId="132" borderId="3" xfId="0" applyFont="1" applyFill="1" applyBorder="1" applyAlignment="1">
      <alignment vertical="top" wrapText="1"/>
    </xf>
    <xf numFmtId="0" fontId="5" fillId="98" borderId="3" xfId="0" applyFont="1" applyFill="1" applyBorder="1" applyAlignment="1">
      <alignment vertical="top" wrapText="1"/>
    </xf>
    <xf numFmtId="0" fontId="5" fillId="71" borderId="3" xfId="0" applyFont="1" applyFill="1" applyBorder="1" applyAlignment="1">
      <alignment vertical="top" wrapText="1"/>
    </xf>
    <xf numFmtId="0" fontId="5" fillId="235" borderId="3" xfId="0" applyFont="1" applyFill="1" applyBorder="1" applyAlignment="1">
      <alignment vertical="top" wrapText="1"/>
    </xf>
    <xf numFmtId="0" fontId="5" fillId="55" borderId="3" xfId="0" applyFont="1" applyFill="1" applyBorder="1" applyAlignment="1">
      <alignment vertical="top" wrapText="1"/>
    </xf>
    <xf numFmtId="0" fontId="5" fillId="142" borderId="3" xfId="0" applyFont="1" applyFill="1" applyBorder="1" applyAlignment="1">
      <alignment vertical="top" wrapText="1"/>
    </xf>
    <xf numFmtId="0" fontId="5" fillId="288" borderId="3" xfId="0" applyFont="1" applyFill="1" applyBorder="1" applyAlignment="1">
      <alignment vertical="top" wrapText="1"/>
    </xf>
    <xf numFmtId="0" fontId="5" fillId="306" borderId="3" xfId="0" applyFont="1" applyFill="1" applyBorder="1" applyAlignment="1">
      <alignment vertical="top" wrapText="1"/>
    </xf>
    <xf numFmtId="0" fontId="5" fillId="139" borderId="3" xfId="0" applyFont="1" applyFill="1" applyBorder="1" applyAlignment="1">
      <alignment vertical="top" wrapText="1"/>
    </xf>
    <xf numFmtId="0" fontId="5" fillId="278" borderId="3" xfId="0" applyFont="1" applyFill="1" applyBorder="1" applyAlignment="1">
      <alignment vertical="top" wrapText="1"/>
    </xf>
    <xf numFmtId="0" fontId="5" fillId="148" borderId="3" xfId="0" applyFont="1" applyFill="1" applyBorder="1" applyAlignment="1">
      <alignment vertical="top" wrapText="1"/>
    </xf>
    <xf numFmtId="0" fontId="5" fillId="188" borderId="3" xfId="0" applyFont="1" applyFill="1" applyBorder="1" applyAlignment="1">
      <alignment vertical="top" wrapText="1"/>
    </xf>
    <xf numFmtId="0" fontId="5" fillId="145" borderId="3" xfId="0" applyFont="1" applyFill="1" applyBorder="1" applyAlignment="1">
      <alignment vertical="top" wrapText="1"/>
    </xf>
    <xf numFmtId="0" fontId="5" fillId="99" borderId="3" xfId="0" applyFont="1" applyFill="1" applyBorder="1" applyAlignment="1">
      <alignment vertical="top" wrapText="1"/>
    </xf>
    <xf numFmtId="0" fontId="5" fillId="49" borderId="3" xfId="0" applyFont="1" applyFill="1" applyBorder="1" applyAlignment="1">
      <alignment vertical="top" wrapText="1"/>
    </xf>
    <xf numFmtId="0" fontId="5" fillId="115" borderId="3" xfId="0" applyFont="1" applyFill="1" applyBorder="1" applyAlignment="1">
      <alignment vertical="top" wrapText="1"/>
    </xf>
    <xf numFmtId="0" fontId="5" fillId="47" borderId="3" xfId="0" applyFont="1" applyFill="1" applyBorder="1" applyAlignment="1">
      <alignment vertical="top" wrapText="1"/>
    </xf>
    <xf numFmtId="0" fontId="5" fillId="121" borderId="3" xfId="0" applyFont="1" applyFill="1" applyBorder="1" applyAlignment="1">
      <alignment vertical="top" wrapText="1"/>
    </xf>
    <xf numFmtId="0" fontId="5" fillId="100" borderId="3" xfId="0" applyFont="1" applyFill="1" applyBorder="1" applyAlignment="1">
      <alignment vertical="top" wrapText="1"/>
    </xf>
    <xf numFmtId="0" fontId="5" fillId="41" borderId="3" xfId="0" applyFont="1" applyFill="1" applyBorder="1" applyAlignment="1">
      <alignment vertical="top" wrapText="1"/>
    </xf>
    <xf numFmtId="0" fontId="5" fillId="82" borderId="3" xfId="0" applyFont="1" applyFill="1" applyBorder="1" applyAlignment="1">
      <alignment vertical="top" wrapText="1"/>
    </xf>
    <xf numFmtId="0" fontId="5" fillId="290" borderId="3" xfId="0" applyFont="1" applyFill="1" applyBorder="1" applyAlignment="1">
      <alignment vertical="top" wrapText="1"/>
    </xf>
    <xf numFmtId="0" fontId="5" fillId="182" borderId="3" xfId="0" applyFont="1" applyFill="1" applyBorder="1" applyAlignment="1">
      <alignment vertical="top" wrapText="1"/>
    </xf>
    <xf numFmtId="0" fontId="5" fillId="280" borderId="3" xfId="0" applyFont="1" applyFill="1" applyBorder="1" applyAlignment="1">
      <alignment vertical="top" wrapText="1"/>
    </xf>
    <xf numFmtId="0" fontId="5" fillId="165" borderId="3" xfId="0" applyFont="1" applyFill="1" applyBorder="1" applyAlignment="1">
      <alignment vertical="top" wrapText="1"/>
    </xf>
    <xf numFmtId="0" fontId="5" fillId="186" borderId="3" xfId="0" applyFont="1" applyFill="1" applyBorder="1" applyAlignment="1">
      <alignment vertical="top" wrapText="1"/>
    </xf>
    <xf numFmtId="0" fontId="5" fillId="53" borderId="3" xfId="0" applyFont="1" applyFill="1" applyBorder="1" applyAlignment="1">
      <alignment vertical="top" wrapText="1"/>
    </xf>
    <xf numFmtId="0" fontId="5" fillId="160" borderId="3" xfId="0" applyFont="1" applyFill="1" applyBorder="1" applyAlignment="1">
      <alignment vertical="top" wrapText="1"/>
    </xf>
    <xf numFmtId="0" fontId="5" fillId="91" borderId="3" xfId="0" applyFont="1" applyFill="1" applyBorder="1" applyAlignment="1">
      <alignment vertical="top" wrapText="1"/>
    </xf>
    <xf numFmtId="0" fontId="5" fillId="129" borderId="3" xfId="0" applyFont="1" applyFill="1" applyBorder="1" applyAlignment="1">
      <alignment vertical="top" wrapText="1"/>
    </xf>
    <xf numFmtId="0" fontId="5" fillId="29" borderId="3" xfId="0" applyFont="1" applyFill="1" applyBorder="1" applyAlignment="1">
      <alignment vertical="top" wrapText="1"/>
    </xf>
    <xf numFmtId="0" fontId="5" fillId="46" borderId="3" xfId="0" applyFont="1" applyFill="1" applyBorder="1" applyAlignment="1">
      <alignment vertical="top" wrapText="1"/>
    </xf>
    <xf numFmtId="0" fontId="5" fillId="287" borderId="3" xfId="0" applyFont="1" applyFill="1" applyBorder="1" applyAlignment="1">
      <alignment vertical="top" wrapText="1"/>
    </xf>
    <xf numFmtId="0" fontId="5" fillId="164" borderId="3" xfId="0" applyFont="1" applyFill="1" applyBorder="1" applyAlignment="1">
      <alignment vertical="top" wrapText="1"/>
    </xf>
    <xf numFmtId="0" fontId="5" fillId="149" borderId="3" xfId="0" applyFont="1" applyFill="1" applyBorder="1" applyAlignment="1">
      <alignment vertical="top" wrapText="1"/>
    </xf>
    <xf numFmtId="0" fontId="5" fillId="185" borderId="3" xfId="0" applyFont="1" applyFill="1" applyBorder="1" applyAlignment="1">
      <alignment vertical="top" wrapText="1"/>
    </xf>
    <xf numFmtId="0" fontId="5" fillId="157" borderId="3" xfId="0" applyFont="1" applyFill="1" applyBorder="1" applyAlignment="1">
      <alignment vertical="top" wrapText="1"/>
    </xf>
    <xf numFmtId="0" fontId="5" fillId="179" borderId="3" xfId="0" applyFont="1" applyFill="1" applyBorder="1" applyAlignment="1">
      <alignment vertical="top" wrapText="1"/>
    </xf>
    <xf numFmtId="0" fontId="5" fillId="45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236" borderId="3" xfId="0" applyFont="1" applyFill="1" applyBorder="1" applyAlignment="1">
      <alignment vertical="top" wrapText="1"/>
    </xf>
    <xf numFmtId="0" fontId="5" fillId="31" borderId="3" xfId="0" applyFont="1" applyFill="1" applyBorder="1" applyAlignment="1">
      <alignment vertical="top" wrapText="1"/>
    </xf>
    <xf numFmtId="0" fontId="5" fillId="141" borderId="3" xfId="0" applyFont="1" applyFill="1" applyBorder="1" applyAlignment="1">
      <alignment vertical="top" wrapText="1"/>
    </xf>
    <xf numFmtId="0" fontId="5" fillId="152" borderId="3" xfId="0" applyFont="1" applyFill="1" applyBorder="1" applyAlignment="1">
      <alignment vertical="top" wrapText="1"/>
    </xf>
    <xf numFmtId="0" fontId="5" fillId="300" borderId="3" xfId="0" applyFont="1" applyFill="1" applyBorder="1" applyAlignment="1">
      <alignment vertical="top" wrapText="1"/>
    </xf>
    <xf numFmtId="0" fontId="5" fillId="245" borderId="3" xfId="0" applyFont="1" applyFill="1" applyBorder="1" applyAlignment="1">
      <alignment vertical="top" wrapText="1"/>
    </xf>
    <xf numFmtId="0" fontId="5" fillId="125" borderId="3" xfId="0" applyFont="1" applyFill="1" applyBorder="1" applyAlignment="1">
      <alignment vertical="top" wrapText="1"/>
    </xf>
    <xf numFmtId="0" fontId="5" fillId="225" borderId="3" xfId="0" applyFont="1" applyFill="1" applyBorder="1" applyAlignment="1">
      <alignment vertical="top" wrapText="1"/>
    </xf>
    <xf numFmtId="0" fontId="5" fillId="18" borderId="3" xfId="0" applyFont="1" applyFill="1" applyBorder="1" applyAlignment="1">
      <alignment vertical="top" wrapText="1"/>
    </xf>
    <xf numFmtId="0" fontId="5" fillId="81" borderId="3" xfId="0" applyFont="1" applyFill="1" applyBorder="1" applyAlignment="1">
      <alignment vertical="top" wrapText="1"/>
    </xf>
    <xf numFmtId="0" fontId="5" fillId="307" borderId="3" xfId="0" applyFont="1" applyFill="1" applyBorder="1" applyAlignment="1">
      <alignment vertical="top" wrapText="1"/>
    </xf>
    <xf numFmtId="0" fontId="5" fillId="22" borderId="3" xfId="0" applyFont="1" applyFill="1" applyBorder="1" applyAlignment="1">
      <alignment vertical="top" wrapText="1"/>
    </xf>
    <xf numFmtId="0" fontId="5" fillId="137" borderId="3" xfId="0" applyFont="1" applyFill="1" applyBorder="1" applyAlignment="1">
      <alignment vertical="top" wrapText="1"/>
    </xf>
    <xf numFmtId="0" fontId="5" fillId="252" borderId="3" xfId="0" applyFont="1" applyFill="1" applyBorder="1" applyAlignment="1">
      <alignment vertical="top" wrapText="1"/>
    </xf>
    <xf numFmtId="0" fontId="5" fillId="147" borderId="3" xfId="0" applyFont="1" applyFill="1" applyBorder="1" applyAlignment="1">
      <alignment vertical="top" wrapText="1"/>
    </xf>
    <xf numFmtId="0" fontId="5" fillId="43" borderId="3" xfId="0" applyFont="1" applyFill="1" applyBorder="1" applyAlignment="1">
      <alignment vertical="top" wrapText="1"/>
    </xf>
    <xf numFmtId="0" fontId="5" fillId="198" borderId="3" xfId="0" applyFont="1" applyFill="1" applyBorder="1" applyAlignment="1">
      <alignment vertical="top" wrapText="1"/>
    </xf>
    <xf numFmtId="0" fontId="5" fillId="272" borderId="3" xfId="0" applyFont="1" applyFill="1" applyBorder="1" applyAlignment="1">
      <alignment vertical="top" wrapText="1"/>
    </xf>
    <xf numFmtId="0" fontId="5" fillId="78" borderId="3" xfId="0" applyFont="1" applyFill="1" applyBorder="1" applyAlignment="1">
      <alignment vertical="top" wrapText="1"/>
    </xf>
    <xf numFmtId="0" fontId="5" fillId="166" borderId="3" xfId="0" applyFont="1" applyFill="1" applyBorder="1" applyAlignment="1">
      <alignment vertical="top" wrapText="1"/>
    </xf>
    <xf numFmtId="0" fontId="5" fillId="168" borderId="3" xfId="0" applyFont="1" applyFill="1" applyBorder="1" applyAlignment="1">
      <alignment vertical="top" wrapText="1"/>
    </xf>
    <xf numFmtId="0" fontId="5" fillId="308" borderId="3" xfId="0" applyFont="1" applyFill="1" applyBorder="1" applyAlignment="1">
      <alignment vertical="top" wrapText="1"/>
    </xf>
    <xf numFmtId="0" fontId="5" fillId="16" borderId="3" xfId="0" applyFont="1" applyFill="1" applyBorder="1" applyAlignment="1">
      <alignment vertical="top" wrapText="1"/>
    </xf>
    <xf numFmtId="0" fontId="5" fillId="154" borderId="3" xfId="0" applyFont="1" applyFill="1" applyBorder="1" applyAlignment="1">
      <alignment vertical="top" wrapText="1"/>
    </xf>
    <xf numFmtId="0" fontId="5" fillId="25" borderId="3" xfId="0" applyFont="1" applyFill="1" applyBorder="1" applyAlignment="1">
      <alignment vertical="top" wrapText="1"/>
    </xf>
    <xf numFmtId="0" fontId="5" fillId="171" borderId="3" xfId="0" applyFont="1" applyFill="1" applyBorder="1" applyAlignment="1">
      <alignment vertical="top" wrapText="1"/>
    </xf>
    <xf numFmtId="0" fontId="5" fillId="244" borderId="3" xfId="0" applyFont="1" applyFill="1" applyBorder="1" applyAlignment="1">
      <alignment vertical="top" wrapText="1"/>
    </xf>
    <xf numFmtId="0" fontId="5" fillId="24" borderId="3" xfId="0" applyFont="1" applyFill="1" applyBorder="1" applyAlignment="1">
      <alignment vertical="top" wrapText="1"/>
    </xf>
    <xf numFmtId="0" fontId="5" fillId="135" borderId="3" xfId="0" applyFont="1" applyFill="1" applyBorder="1" applyAlignment="1">
      <alignment vertical="top" wrapText="1"/>
    </xf>
    <xf numFmtId="0" fontId="5" fillId="13" borderId="3" xfId="0" applyFont="1" applyFill="1" applyBorder="1" applyAlignment="1">
      <alignment vertical="top" wrapText="1"/>
    </xf>
    <xf numFmtId="0" fontId="5" fillId="127" borderId="3" xfId="0" applyFont="1" applyFill="1" applyBorder="1" applyAlignment="1">
      <alignment vertical="top" wrapText="1"/>
    </xf>
    <xf numFmtId="0" fontId="5" fillId="146" borderId="3" xfId="0" applyFont="1" applyFill="1" applyBorder="1" applyAlignment="1">
      <alignment vertical="top" wrapText="1"/>
    </xf>
    <xf numFmtId="0" fontId="5" fillId="159" borderId="3" xfId="0" applyFont="1" applyFill="1" applyBorder="1" applyAlignment="1">
      <alignment vertical="top" wrapText="1"/>
    </xf>
    <xf numFmtId="0" fontId="5" fillId="200" borderId="3" xfId="0" applyFont="1" applyFill="1" applyBorder="1" applyAlignment="1">
      <alignment vertical="top" wrapText="1"/>
    </xf>
    <xf numFmtId="0" fontId="5" fillId="310" borderId="3" xfId="0" applyFont="1" applyFill="1" applyBorder="1" applyAlignment="1">
      <alignment vertical="top" wrapText="1"/>
    </xf>
    <xf numFmtId="0" fontId="5" fillId="155" borderId="3" xfId="0" applyFont="1" applyFill="1" applyBorder="1" applyAlignment="1">
      <alignment vertical="top" wrapText="1"/>
    </xf>
    <xf numFmtId="0" fontId="5" fillId="191" borderId="3" xfId="0" applyFont="1" applyFill="1" applyBorder="1" applyAlignment="1">
      <alignment vertical="top" wrapText="1"/>
    </xf>
    <xf numFmtId="0" fontId="5" fillId="227" borderId="3" xfId="0" applyFont="1" applyFill="1" applyBorder="1" applyAlignment="1">
      <alignment vertical="top" wrapText="1"/>
    </xf>
    <xf numFmtId="0" fontId="5" fillId="193" borderId="3" xfId="0" applyFont="1" applyFill="1" applyBorder="1" applyAlignment="1">
      <alignment vertical="top" wrapText="1"/>
    </xf>
    <xf numFmtId="0" fontId="5" fillId="281" borderId="3" xfId="0" applyFont="1" applyFill="1" applyBorder="1" applyAlignment="1">
      <alignment vertical="top" wrapText="1"/>
    </xf>
    <xf numFmtId="0" fontId="5" fillId="87" borderId="3" xfId="0" applyFont="1" applyFill="1" applyBorder="1" applyAlignment="1">
      <alignment vertical="top" wrapText="1"/>
    </xf>
    <xf numFmtId="0" fontId="5" fillId="218" borderId="3" xfId="0" applyFont="1" applyFill="1" applyBorder="1" applyAlignment="1">
      <alignment vertical="top" wrapText="1"/>
    </xf>
    <xf numFmtId="0" fontId="5" fillId="177" borderId="3" xfId="0" applyFont="1" applyFill="1" applyBorder="1" applyAlignment="1">
      <alignment vertical="top" wrapText="1"/>
    </xf>
    <xf numFmtId="0" fontId="5" fillId="221" borderId="3" xfId="0" applyFont="1" applyFill="1" applyBorder="1" applyAlignment="1">
      <alignment vertical="top" wrapText="1"/>
    </xf>
    <xf numFmtId="0" fontId="5" fillId="294" borderId="3" xfId="0" applyFont="1" applyFill="1" applyBorder="1" applyAlignment="1">
      <alignment vertical="top" wrapText="1"/>
    </xf>
    <xf numFmtId="0" fontId="5" fillId="247" borderId="3" xfId="0" applyFont="1" applyFill="1" applyBorder="1" applyAlignment="1">
      <alignment vertical="top" wrapText="1"/>
    </xf>
    <xf numFmtId="0" fontId="5" fillId="15" borderId="3" xfId="0" applyFont="1" applyFill="1" applyBorder="1" applyAlignment="1">
      <alignment vertical="top" wrapText="1"/>
    </xf>
    <xf numFmtId="0" fontId="5" fillId="144" borderId="3" xfId="0" applyFont="1" applyFill="1" applyBorder="1" applyAlignment="1">
      <alignment vertical="top" wrapText="1"/>
    </xf>
    <xf numFmtId="0" fontId="5" fillId="258" borderId="3" xfId="0" applyFont="1" applyFill="1" applyBorder="1" applyAlignment="1">
      <alignment vertical="top" wrapText="1"/>
    </xf>
    <xf numFmtId="0" fontId="5" fillId="257" borderId="3" xfId="0" applyFont="1" applyFill="1" applyBorder="1" applyAlignment="1">
      <alignment vertical="top" wrapText="1"/>
    </xf>
    <xf numFmtId="0" fontId="5" fillId="114" borderId="3" xfId="0" applyFont="1" applyFill="1" applyBorder="1" applyAlignment="1">
      <alignment vertical="top" wrapText="1"/>
    </xf>
    <xf numFmtId="0" fontId="5" fillId="158" borderId="3" xfId="0" applyFont="1" applyFill="1" applyBorder="1" applyAlignment="1">
      <alignment vertical="top" wrapText="1"/>
    </xf>
    <xf numFmtId="0" fontId="5" fillId="173" borderId="3" xfId="0" applyFont="1" applyFill="1" applyBorder="1" applyAlignment="1">
      <alignment vertical="top" wrapText="1"/>
    </xf>
    <xf numFmtId="0" fontId="5" fillId="163" borderId="3" xfId="0" applyFont="1" applyFill="1" applyBorder="1" applyAlignment="1">
      <alignment vertical="top" wrapText="1"/>
    </xf>
    <xf numFmtId="0" fontId="5" fillId="201" borderId="3" xfId="0" applyFont="1" applyFill="1" applyBorder="1" applyAlignment="1">
      <alignment vertical="top" wrapText="1"/>
    </xf>
    <xf numFmtId="0" fontId="5" fillId="237" borderId="3" xfId="0" applyFont="1" applyFill="1" applyBorder="1" applyAlignment="1">
      <alignment vertical="top" wrapText="1"/>
    </xf>
    <xf numFmtId="0" fontId="5" fillId="311" borderId="3" xfId="0" applyFont="1" applyFill="1" applyBorder="1" applyAlignment="1">
      <alignment vertical="top" wrapText="1"/>
    </xf>
    <xf numFmtId="0" fontId="5" fillId="59" borderId="3" xfId="0" applyFont="1" applyFill="1" applyBorder="1" applyAlignment="1">
      <alignment vertical="top" wrapText="1"/>
    </xf>
    <xf numFmtId="0" fontId="5" fillId="169" borderId="3" xfId="0" applyFont="1" applyFill="1" applyBorder="1" applyAlignment="1">
      <alignment vertical="top" wrapText="1"/>
    </xf>
    <xf numFmtId="0" fontId="5" fillId="312" borderId="3" xfId="0" applyFont="1" applyFill="1" applyBorder="1" applyAlignment="1">
      <alignment vertical="top" wrapText="1"/>
    </xf>
    <xf numFmtId="0" fontId="5" fillId="313" borderId="3" xfId="0" applyFont="1" applyFill="1" applyBorder="1" applyAlignment="1">
      <alignment vertical="top" wrapText="1"/>
    </xf>
    <xf numFmtId="0" fontId="5" fillId="93" borderId="3" xfId="0" applyFont="1" applyFill="1" applyBorder="1" applyAlignment="1">
      <alignment vertical="top" wrapText="1"/>
    </xf>
    <xf numFmtId="0" fontId="5" fillId="183" borderId="3" xfId="0" applyFont="1" applyFill="1" applyBorder="1" applyAlignment="1">
      <alignment vertical="top" wrapText="1"/>
    </xf>
    <xf numFmtId="0" fontId="5" fillId="178" borderId="3" xfId="0" applyFont="1" applyFill="1" applyBorder="1" applyAlignment="1">
      <alignment vertical="top" wrapText="1"/>
    </xf>
    <xf numFmtId="0" fontId="5" fillId="309" borderId="3" xfId="0" applyFont="1" applyFill="1" applyBorder="1" applyAlignment="1">
      <alignment vertical="top" wrapText="1"/>
    </xf>
    <xf numFmtId="0" fontId="5" fillId="274" borderId="3" xfId="0" applyFont="1" applyFill="1" applyBorder="1" applyAlignment="1">
      <alignment vertical="top" wrapText="1"/>
    </xf>
    <xf numFmtId="0" fontId="5" fillId="12" borderId="3" xfId="0" applyFont="1" applyFill="1" applyBorder="1" applyAlignment="1">
      <alignment vertical="top" wrapText="1"/>
    </xf>
    <xf numFmtId="0" fontId="5" fillId="23" borderId="3" xfId="0" applyFont="1" applyFill="1" applyBorder="1" applyAlignment="1">
      <alignment vertical="top" wrapText="1"/>
    </xf>
    <xf numFmtId="0" fontId="5" fillId="232" borderId="3" xfId="0" applyFont="1" applyFill="1" applyBorder="1" applyAlignment="1">
      <alignment vertical="top" wrapText="1"/>
    </xf>
    <xf numFmtId="0" fontId="5" fillId="284" borderId="3" xfId="0" applyFont="1" applyFill="1" applyBorder="1" applyAlignment="1">
      <alignment vertical="top" wrapText="1"/>
    </xf>
    <xf numFmtId="0" fontId="5" fillId="282" borderId="3" xfId="0" applyFont="1" applyFill="1" applyBorder="1" applyAlignment="1">
      <alignment vertical="top" wrapText="1"/>
    </xf>
    <xf numFmtId="0" fontId="5" fillId="208" borderId="3" xfId="0" applyFont="1" applyFill="1" applyBorder="1" applyAlignment="1">
      <alignment vertical="top" wrapText="1"/>
    </xf>
    <xf numFmtId="0" fontId="5" fillId="110" borderId="3" xfId="0" applyFont="1" applyFill="1" applyBorder="1" applyAlignment="1">
      <alignment vertical="top" wrapText="1"/>
    </xf>
    <xf numFmtId="0" fontId="5" fillId="314" borderId="3" xfId="0" applyFont="1" applyFill="1" applyBorder="1" applyAlignment="1">
      <alignment vertical="top" wrapText="1"/>
    </xf>
    <xf numFmtId="0" fontId="5" fillId="315" borderId="3" xfId="0" applyFont="1" applyFill="1" applyBorder="1" applyAlignment="1">
      <alignment vertical="top" wrapText="1"/>
    </xf>
    <xf numFmtId="0" fontId="5" fillId="161" borderId="3" xfId="0" applyFont="1" applyFill="1" applyBorder="1" applyAlignment="1">
      <alignment vertical="top" wrapText="1"/>
    </xf>
    <xf numFmtId="0" fontId="5" fillId="180" borderId="3" xfId="0" applyFont="1" applyFill="1" applyBorder="1" applyAlignment="1">
      <alignment vertical="top" wrapText="1"/>
    </xf>
    <xf numFmtId="0" fontId="5" fillId="273" borderId="3" xfId="0" applyFont="1" applyFill="1" applyBorder="1" applyAlignment="1">
      <alignment vertical="top" wrapText="1"/>
    </xf>
    <xf numFmtId="0" fontId="5" fillId="140" borderId="3" xfId="0" applyFont="1" applyFill="1" applyBorder="1" applyAlignment="1">
      <alignment vertical="top" wrapText="1"/>
    </xf>
    <xf numFmtId="0" fontId="5" fillId="54" borderId="3" xfId="0" applyFont="1" applyFill="1" applyBorder="1" applyAlignment="1">
      <alignment vertical="top" wrapText="1"/>
    </xf>
    <xf numFmtId="0" fontId="5" fillId="298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5" fillId="230" borderId="3" xfId="0" applyFont="1" applyFill="1" applyBorder="1" applyAlignment="1">
      <alignment vertical="top" wrapText="1"/>
    </xf>
    <xf numFmtId="0" fontId="5" fillId="256" borderId="3" xfId="0" applyFont="1" applyFill="1" applyBorder="1" applyAlignment="1">
      <alignment vertical="top" wrapText="1"/>
    </xf>
    <xf numFmtId="0" fontId="5" fillId="28" borderId="3" xfId="0" applyFont="1" applyFill="1" applyBorder="1" applyAlignment="1">
      <alignment vertical="top" wrapText="1"/>
    </xf>
    <xf numFmtId="0" fontId="5" fillId="316" borderId="3" xfId="0" applyFont="1" applyFill="1" applyBorder="1" applyAlignment="1">
      <alignment vertical="top" wrapText="1"/>
    </xf>
    <xf numFmtId="0" fontId="5" fillId="299" borderId="3" xfId="0" applyFont="1" applyFill="1" applyBorder="1" applyAlignment="1">
      <alignment vertical="top" wrapText="1"/>
    </xf>
    <xf numFmtId="0" fontId="5" fillId="30" borderId="3" xfId="0" applyFont="1" applyFill="1" applyBorder="1" applyAlignment="1">
      <alignment vertical="top" wrapText="1"/>
    </xf>
    <xf numFmtId="0" fontId="5" fillId="66" borderId="3" xfId="0" applyFont="1" applyFill="1" applyBorder="1" applyAlignment="1">
      <alignment vertical="top" wrapText="1"/>
    </xf>
    <xf numFmtId="0" fontId="5" fillId="213" borderId="3" xfId="0" applyFont="1" applyFill="1" applyBorder="1" applyAlignment="1">
      <alignment vertical="top" wrapText="1"/>
    </xf>
    <xf numFmtId="0" fontId="5" fillId="138" borderId="3" xfId="0" applyFont="1" applyFill="1" applyBorder="1" applyAlignment="1">
      <alignment vertical="top" wrapText="1"/>
    </xf>
    <xf numFmtId="0" fontId="5" fillId="174" borderId="3" xfId="0" applyFont="1" applyFill="1" applyBorder="1" applyAlignment="1">
      <alignment vertical="top" wrapText="1"/>
    </xf>
    <xf numFmtId="0" fontId="5" fillId="51" borderId="3" xfId="0" applyFont="1" applyFill="1" applyBorder="1" applyAlignment="1">
      <alignment vertical="top" wrapText="1"/>
    </xf>
    <xf numFmtId="0" fontId="5" fillId="291" borderId="3" xfId="0" applyFont="1" applyFill="1" applyBorder="1" applyAlignment="1">
      <alignment vertical="top" wrapText="1"/>
    </xf>
    <xf numFmtId="0" fontId="5" fillId="10" borderId="3" xfId="0" applyFont="1" applyFill="1" applyBorder="1" applyAlignment="1">
      <alignment vertical="top" wrapText="1"/>
    </xf>
    <xf numFmtId="0" fontId="5" fillId="50" borderId="3" xfId="0" applyFont="1" applyFill="1" applyBorder="1" applyAlignment="1">
      <alignment vertical="top" wrapText="1"/>
    </xf>
    <xf numFmtId="0" fontId="5" fillId="194" borderId="3" xfId="0" applyFont="1" applyFill="1" applyBorder="1" applyAlignment="1">
      <alignment vertical="top" wrapText="1"/>
    </xf>
    <xf numFmtId="0" fontId="5" fillId="69" borderId="3" xfId="0" applyFont="1" applyFill="1" applyBorder="1" applyAlignment="1">
      <alignment vertical="top" wrapText="1"/>
    </xf>
    <xf numFmtId="0" fontId="5" fillId="210" borderId="3" xfId="0" applyFont="1" applyFill="1" applyBorder="1" applyAlignment="1">
      <alignment vertical="top" wrapText="1"/>
    </xf>
    <xf numFmtId="0" fontId="5" fillId="277" borderId="3" xfId="0" applyFont="1" applyFill="1" applyBorder="1" applyAlignment="1">
      <alignment vertical="top" wrapText="1"/>
    </xf>
    <xf numFmtId="0" fontId="5" fillId="19" borderId="3" xfId="0" applyFont="1" applyFill="1" applyBorder="1" applyAlignment="1">
      <alignment vertical="top" wrapText="1"/>
    </xf>
    <xf numFmtId="0" fontId="5" fillId="215" borderId="3" xfId="0" applyFont="1" applyFill="1" applyBorder="1" applyAlignment="1">
      <alignment vertical="top" wrapText="1"/>
    </xf>
    <xf numFmtId="0" fontId="5" fillId="34" borderId="3" xfId="0" applyFont="1" applyFill="1" applyBorder="1" applyAlignment="1">
      <alignment vertical="top" wrapText="1"/>
    </xf>
    <xf numFmtId="0" fontId="5" fillId="143" borderId="3" xfId="0" applyFont="1" applyFill="1" applyBorder="1" applyAlignment="1">
      <alignment vertical="top" wrapText="1"/>
    </xf>
    <xf numFmtId="0" fontId="5" fillId="187" borderId="3" xfId="0" applyFont="1" applyFill="1" applyBorder="1" applyAlignment="1">
      <alignment vertical="top" wrapText="1"/>
    </xf>
    <xf numFmtId="0" fontId="5" fillId="153" borderId="3" xfId="0" applyFont="1" applyFill="1" applyBorder="1" applyAlignment="1">
      <alignment vertical="top" wrapText="1"/>
    </xf>
    <xf numFmtId="0" fontId="5" fillId="79" borderId="3" xfId="0" applyFont="1" applyFill="1" applyBorder="1" applyAlignment="1">
      <alignment vertical="top" wrapText="1"/>
    </xf>
    <xf numFmtId="0" fontId="5" fillId="63" borderId="3" xfId="0" applyFont="1" applyFill="1" applyBorder="1" applyAlignment="1">
      <alignment vertical="top" wrapText="1"/>
    </xf>
    <xf numFmtId="0" fontId="5" fillId="265" borderId="3" xfId="0" applyFont="1" applyFill="1" applyBorder="1" applyAlignment="1">
      <alignment vertical="top" wrapText="1"/>
    </xf>
    <xf numFmtId="0" fontId="5" fillId="285" borderId="3" xfId="0" applyFont="1" applyFill="1" applyBorder="1" applyAlignment="1">
      <alignment vertical="top" wrapText="1"/>
    </xf>
    <xf numFmtId="0" fontId="5" fillId="317" borderId="3" xfId="0" applyFont="1" applyFill="1" applyBorder="1" applyAlignment="1">
      <alignment vertical="top" wrapText="1"/>
    </xf>
    <xf numFmtId="0" fontId="5" fillId="220" borderId="3" xfId="0" applyFont="1" applyFill="1" applyBorder="1" applyAlignment="1">
      <alignment vertical="top" wrapText="1"/>
    </xf>
    <xf numFmtId="0" fontId="5" fillId="90" borderId="3" xfId="0" applyFont="1" applyFill="1" applyBorder="1" applyAlignment="1">
      <alignment vertical="top" wrapText="1"/>
    </xf>
    <xf numFmtId="0" fontId="5" fillId="266" borderId="3" xfId="0" applyFont="1" applyFill="1" applyBorder="1" applyAlignment="1">
      <alignment vertical="top" wrapText="1"/>
    </xf>
    <xf numFmtId="0" fontId="5" fillId="21" borderId="3" xfId="0" applyFont="1" applyFill="1" applyBorder="1" applyAlignment="1">
      <alignment vertical="top" wrapText="1"/>
    </xf>
    <xf numFmtId="0" fontId="5" fillId="269" borderId="3" xfId="0" applyFont="1" applyFill="1" applyBorder="1" applyAlignment="1">
      <alignment vertical="top" wrapText="1"/>
    </xf>
    <xf numFmtId="0" fontId="5" fillId="318" borderId="3" xfId="0" applyFont="1" applyFill="1" applyBorder="1" applyAlignment="1">
      <alignment vertical="top" wrapText="1"/>
    </xf>
    <xf numFmtId="0" fontId="5" fillId="156" borderId="3" xfId="0" applyFont="1" applyFill="1" applyBorder="1" applyAlignment="1">
      <alignment vertical="top" wrapText="1"/>
    </xf>
    <xf numFmtId="0" fontId="5" fillId="224" borderId="3" xfId="0" applyFont="1" applyFill="1" applyBorder="1" applyAlignment="1">
      <alignment vertical="top" wrapText="1"/>
    </xf>
    <xf numFmtId="0" fontId="5" fillId="319" borderId="3" xfId="0" applyFont="1" applyFill="1" applyBorder="1" applyAlignment="1">
      <alignment vertical="top" wrapText="1"/>
    </xf>
    <xf numFmtId="0" fontId="5" fillId="214" borderId="3" xfId="0" applyFont="1" applyFill="1" applyBorder="1" applyAlignment="1">
      <alignment vertical="top" wrapText="1"/>
    </xf>
    <xf numFmtId="0" fontId="5" fillId="226" borderId="3" xfId="0" applyFont="1" applyFill="1" applyBorder="1" applyAlignment="1">
      <alignment vertical="top" wrapText="1"/>
    </xf>
    <xf numFmtId="0" fontId="5" fillId="231" borderId="3" xfId="0" applyFont="1" applyFill="1" applyBorder="1" applyAlignment="1">
      <alignment vertical="top" wrapText="1"/>
    </xf>
    <xf numFmtId="0" fontId="5" fillId="72" borderId="3" xfId="0" applyFont="1" applyFill="1" applyBorder="1" applyAlignment="1">
      <alignment vertical="top" wrapText="1"/>
    </xf>
    <xf numFmtId="0" fontId="5" fillId="57" borderId="3" xfId="0" applyFont="1" applyFill="1" applyBorder="1" applyAlignment="1">
      <alignment vertical="top" wrapText="1"/>
    </xf>
    <xf numFmtId="0" fontId="5" fillId="176" borderId="3" xfId="0" applyFont="1" applyFill="1" applyBorder="1" applyAlignment="1">
      <alignment vertical="top" wrapText="1"/>
    </xf>
    <xf numFmtId="0" fontId="5" fillId="126" borderId="3" xfId="0" applyFont="1" applyFill="1" applyBorder="1" applyAlignment="1">
      <alignment vertical="top" wrapText="1"/>
    </xf>
    <xf numFmtId="0" fontId="5" fillId="204" borderId="3" xfId="0" applyFont="1" applyFill="1" applyBorder="1" applyAlignment="1">
      <alignment vertical="top" wrapText="1"/>
    </xf>
    <xf numFmtId="0" fontId="5" fillId="68" borderId="3" xfId="0" applyFont="1" applyFill="1" applyBorder="1" applyAlignment="1">
      <alignment vertical="top" wrapText="1"/>
    </xf>
    <xf numFmtId="0" fontId="5" fillId="48" borderId="3" xfId="0" applyFont="1" applyFill="1" applyBorder="1" applyAlignment="1">
      <alignment vertical="top" wrapText="1"/>
    </xf>
    <xf numFmtId="0" fontId="5" fillId="275" borderId="3" xfId="0" applyFont="1" applyFill="1" applyBorder="1" applyAlignment="1">
      <alignment vertical="top" wrapText="1"/>
    </xf>
    <xf numFmtId="0" fontId="5" fillId="42" borderId="3" xfId="0" applyFont="1" applyFill="1" applyBorder="1" applyAlignment="1">
      <alignment vertical="top" wrapText="1"/>
    </xf>
    <xf numFmtId="0" fontId="5" fillId="86" borderId="3" xfId="0" applyFont="1" applyFill="1" applyBorder="1" applyAlignment="1">
      <alignment vertical="top" wrapText="1"/>
    </xf>
    <xf numFmtId="0" fontId="5" fillId="128" borderId="3" xfId="0" applyFont="1" applyFill="1" applyBorder="1" applyAlignment="1">
      <alignment vertical="top" wrapText="1"/>
    </xf>
    <xf numFmtId="0" fontId="5" fillId="219" borderId="3" xfId="0" applyFont="1" applyFill="1" applyBorder="1" applyAlignment="1">
      <alignment vertical="top" wrapText="1"/>
    </xf>
    <xf numFmtId="0" fontId="5" fillId="62" borderId="3" xfId="0" applyFont="1" applyFill="1" applyBorder="1" applyAlignment="1">
      <alignment vertical="top" wrapText="1"/>
    </xf>
    <xf numFmtId="0" fontId="5" fillId="239" borderId="3" xfId="0" applyFont="1" applyFill="1" applyBorder="1" applyAlignment="1">
      <alignment vertical="top" wrapText="1"/>
    </xf>
    <xf numFmtId="0" fontId="5" fillId="67" borderId="3" xfId="0" applyFont="1" applyFill="1" applyBorder="1" applyAlignment="1">
      <alignment vertical="top" wrapText="1"/>
    </xf>
    <xf numFmtId="0" fontId="5" fillId="249" borderId="3" xfId="0" applyFont="1" applyFill="1" applyBorder="1" applyAlignment="1">
      <alignment vertical="top" wrapText="1"/>
    </xf>
    <xf numFmtId="0" fontId="5" fillId="109" borderId="3" xfId="0" applyFont="1" applyFill="1" applyBorder="1" applyAlignment="1">
      <alignment vertical="top" wrapText="1"/>
    </xf>
    <xf numFmtId="0" fontId="5" fillId="297" borderId="3" xfId="0" applyFont="1" applyFill="1" applyBorder="1" applyAlignment="1">
      <alignment vertical="top" wrapText="1"/>
    </xf>
    <xf numFmtId="0" fontId="5" fillId="250" borderId="3" xfId="0" applyFont="1" applyFill="1" applyBorder="1" applyAlignment="1">
      <alignment vertical="top" wrapText="1"/>
    </xf>
    <xf numFmtId="0" fontId="5" fillId="131" borderId="3" xfId="0" applyFont="1" applyFill="1" applyBorder="1" applyAlignment="1">
      <alignment vertical="top" wrapText="1"/>
    </xf>
    <xf numFmtId="0" fontId="5" fillId="283" borderId="3" xfId="0" applyFont="1" applyFill="1" applyBorder="1" applyAlignment="1">
      <alignment vertical="top" wrapText="1"/>
    </xf>
    <xf numFmtId="0" fontId="5" fillId="130" borderId="3" xfId="0" applyFont="1" applyFill="1" applyBorder="1" applyAlignment="1">
      <alignment vertical="top" wrapText="1"/>
    </xf>
    <xf numFmtId="0" fontId="5" fillId="56" borderId="3" xfId="0" applyFont="1" applyFill="1" applyBorder="1" applyAlignment="1">
      <alignment vertical="top" wrapText="1"/>
    </xf>
    <xf numFmtId="0" fontId="5" fillId="36" borderId="3" xfId="0" applyFont="1" applyFill="1" applyBorder="1" applyAlignment="1">
      <alignment vertical="top" wrapText="1"/>
    </xf>
    <xf numFmtId="0" fontId="5" fillId="190" borderId="3" xfId="0" applyFont="1" applyFill="1" applyBorder="1" applyAlignment="1">
      <alignment vertical="top" wrapText="1"/>
    </xf>
    <xf numFmtId="0" fontId="5" fillId="320" borderId="3" xfId="0" applyFont="1" applyFill="1" applyBorder="1" applyAlignment="1">
      <alignment vertical="top" wrapText="1"/>
    </xf>
    <xf numFmtId="0" fontId="5" fillId="106" borderId="3" xfId="0" applyFont="1" applyFill="1" applyBorder="1" applyAlignment="1">
      <alignment vertical="top" wrapText="1"/>
    </xf>
    <xf numFmtId="0" fontId="5" fillId="64" borderId="3" xfId="0" applyFont="1" applyFill="1" applyBorder="1" applyAlignment="1">
      <alignment vertical="top" wrapText="1"/>
    </xf>
    <xf numFmtId="0" fontId="5" fillId="264" borderId="3" xfId="0" applyFont="1" applyFill="1" applyBorder="1" applyAlignment="1">
      <alignment vertical="top" wrapText="1"/>
    </xf>
    <xf numFmtId="0" fontId="5" fillId="14" borderId="3" xfId="0" applyFont="1" applyFill="1" applyBorder="1" applyAlignment="1">
      <alignment vertical="top" wrapText="1"/>
    </xf>
    <xf numFmtId="0" fontId="5" fillId="196" borderId="3" xfId="0" applyFont="1" applyFill="1" applyBorder="1" applyAlignment="1">
      <alignment vertical="top" wrapText="1"/>
    </xf>
    <xf numFmtId="0" fontId="5" fillId="192" borderId="3" xfId="0" applyFont="1" applyFill="1" applyBorder="1" applyAlignment="1">
      <alignment vertical="top" wrapText="1"/>
    </xf>
    <xf numFmtId="0" fontId="5" fillId="206" borderId="3" xfId="0" applyFont="1" applyFill="1" applyBorder="1" applyAlignment="1">
      <alignment vertical="top" wrapText="1"/>
    </xf>
    <xf numFmtId="0" fontId="5" fillId="255" borderId="3" xfId="0" applyFont="1" applyFill="1" applyBorder="1" applyAlignment="1">
      <alignment vertical="top" wrapText="1"/>
    </xf>
    <xf numFmtId="0" fontId="5" fillId="203" borderId="3" xfId="0" applyFont="1" applyFill="1" applyBorder="1" applyAlignment="1">
      <alignment vertical="top" wrapText="1"/>
    </xf>
    <xf numFmtId="0" fontId="5" fillId="96" borderId="3" xfId="0" applyFont="1" applyFill="1" applyBorder="1" applyAlignment="1">
      <alignment vertical="top" wrapText="1"/>
    </xf>
    <xf numFmtId="0" fontId="5" fillId="240" borderId="3" xfId="0" applyFont="1" applyFill="1" applyBorder="1" applyAlignment="1">
      <alignment vertical="top" wrapText="1"/>
    </xf>
    <xf numFmtId="0" fontId="5" fillId="321" borderId="3" xfId="0" applyFont="1" applyFill="1" applyBorder="1" applyAlignment="1">
      <alignment vertical="top" wrapText="1"/>
    </xf>
    <xf numFmtId="0" fontId="5" fillId="322" borderId="3" xfId="0" applyFont="1" applyFill="1" applyBorder="1" applyAlignment="1">
      <alignment vertical="top" wrapText="1"/>
    </xf>
    <xf numFmtId="0" fontId="5" fillId="65" borderId="3" xfId="0" applyFont="1" applyFill="1" applyBorder="1" applyAlignment="1">
      <alignment vertical="top" wrapText="1"/>
    </xf>
    <xf numFmtId="0" fontId="5" fillId="323" borderId="3" xfId="0" applyFont="1" applyFill="1" applyBorder="1" applyAlignment="1">
      <alignment vertical="top" wrapText="1"/>
    </xf>
    <xf numFmtId="0" fontId="5" fillId="243" borderId="3" xfId="0" applyFont="1" applyFill="1" applyBorder="1" applyAlignment="1">
      <alignment vertical="top" wrapText="1"/>
    </xf>
    <xf numFmtId="0" fontId="5" fillId="324" borderId="3" xfId="0" applyFont="1" applyFill="1" applyBorder="1" applyAlignment="1">
      <alignment vertical="top" wrapText="1"/>
    </xf>
    <xf numFmtId="0" fontId="5" fillId="325" borderId="3" xfId="0" applyFont="1" applyFill="1" applyBorder="1" applyAlignment="1">
      <alignment vertical="top" wrapText="1"/>
    </xf>
    <xf numFmtId="0" fontId="5" fillId="301" borderId="3" xfId="0" applyFont="1" applyFill="1" applyBorder="1" applyAlignment="1">
      <alignment vertical="top" wrapText="1"/>
    </xf>
    <xf numFmtId="0" fontId="5" fillId="253" borderId="3" xfId="0" applyFont="1" applyFill="1" applyBorder="1" applyAlignment="1">
      <alignment vertical="top" wrapText="1"/>
    </xf>
    <xf numFmtId="0" fontId="5" fillId="209" borderId="3" xfId="0" applyFont="1" applyFill="1" applyBorder="1" applyAlignment="1">
      <alignment vertical="top" wrapText="1"/>
    </xf>
    <xf numFmtId="0" fontId="5" fillId="270" borderId="3" xfId="0" applyFont="1" applyFill="1" applyBorder="1" applyAlignment="1">
      <alignment vertical="top" wrapText="1"/>
    </xf>
    <xf numFmtId="0" fontId="5" fillId="326" borderId="3" xfId="0" applyFont="1" applyFill="1" applyBorder="1" applyAlignment="1">
      <alignment vertical="top" wrapText="1"/>
    </xf>
    <xf numFmtId="0" fontId="5" fillId="212" borderId="3" xfId="0" applyFont="1" applyFill="1" applyBorder="1" applyAlignment="1">
      <alignment vertical="top" wrapText="1"/>
    </xf>
    <xf numFmtId="0" fontId="5" fillId="92" borderId="3" xfId="0" applyFont="1" applyFill="1" applyBorder="1" applyAlignment="1">
      <alignment vertical="top" wrapText="1"/>
    </xf>
    <xf numFmtId="0" fontId="5" fillId="103" borderId="3" xfId="0" applyFont="1" applyFill="1" applyBorder="1" applyAlignment="1">
      <alignment vertical="top" wrapText="1"/>
    </xf>
    <xf numFmtId="0" fontId="5" fillId="205" borderId="3" xfId="0" applyFont="1" applyFill="1" applyBorder="1" applyAlignment="1">
      <alignment vertical="top" wrapText="1"/>
    </xf>
    <xf numFmtId="0" fontId="5" fillId="289" borderId="3" xfId="0" applyFont="1" applyFill="1" applyBorder="1" applyAlignment="1">
      <alignment vertical="top" wrapText="1"/>
    </xf>
    <xf numFmtId="0" fontId="5" fillId="327" borderId="3" xfId="0" applyFont="1" applyFill="1" applyBorder="1" applyAlignment="1">
      <alignment vertical="top" wrapText="1"/>
    </xf>
    <xf numFmtId="0" fontId="5" fillId="60" borderId="3" xfId="0" applyFont="1" applyFill="1" applyBorder="1" applyAlignment="1">
      <alignment vertical="top" wrapText="1"/>
    </xf>
    <xf numFmtId="0" fontId="5" fillId="241" borderId="3" xfId="0" applyFont="1" applyFill="1" applyBorder="1" applyAlignment="1">
      <alignment vertical="top" wrapText="1"/>
    </xf>
    <xf numFmtId="0" fontId="5" fillId="95" borderId="3" xfId="0" applyFont="1" applyFill="1" applyBorder="1" applyAlignment="1">
      <alignment vertical="top" wrapText="1"/>
    </xf>
    <xf numFmtId="0" fontId="5" fillId="328" borderId="3" xfId="0" applyFont="1" applyFill="1" applyBorder="1" applyAlignment="1">
      <alignment vertical="top" wrapText="1"/>
    </xf>
    <xf numFmtId="0" fontId="5" fillId="263" borderId="3" xfId="0" applyFont="1" applyFill="1" applyBorder="1" applyAlignment="1">
      <alignment vertical="top" wrapText="1"/>
    </xf>
    <xf numFmtId="0" fontId="5" fillId="329" borderId="3" xfId="0" applyFont="1" applyFill="1" applyBorder="1" applyAlignment="1">
      <alignment vertical="top" wrapText="1"/>
    </xf>
    <xf numFmtId="0" fontId="5" fillId="38" borderId="3" xfId="0" applyFont="1" applyFill="1" applyBorder="1" applyAlignment="1">
      <alignment vertical="top" wrapText="1"/>
    </xf>
    <xf numFmtId="0" fontId="5" fillId="330" borderId="3" xfId="0" applyFont="1" applyFill="1" applyBorder="1" applyAlignment="1">
      <alignment vertical="top" wrapText="1"/>
    </xf>
    <xf numFmtId="0" fontId="5" fillId="271" borderId="3" xfId="0" applyFont="1" applyFill="1" applyBorder="1" applyAlignment="1">
      <alignment vertical="top" wrapText="1"/>
    </xf>
    <xf numFmtId="0" fontId="5" fillId="27" borderId="3" xfId="0" applyFont="1" applyFill="1" applyBorder="1" applyAlignment="1">
      <alignment vertical="top" wrapText="1"/>
    </xf>
    <xf numFmtId="0" fontId="5" fillId="262" borderId="3" xfId="0" applyFont="1" applyFill="1" applyBorder="1" applyAlignment="1">
      <alignment vertical="top" wrapText="1"/>
    </xf>
    <xf numFmtId="0" fontId="5" fillId="181" borderId="3" xfId="0" applyFont="1" applyFill="1" applyBorder="1" applyAlignment="1">
      <alignment vertical="top" wrapText="1"/>
    </xf>
    <xf numFmtId="0" fontId="5" fillId="276" borderId="3" xfId="0" applyFont="1" applyFill="1" applyBorder="1" applyAlignment="1">
      <alignment vertical="top" wrapText="1"/>
    </xf>
    <xf numFmtId="0" fontId="5" fillId="35" borderId="3" xfId="0" applyFont="1" applyFill="1" applyBorder="1" applyAlignment="1">
      <alignment vertical="top" wrapText="1"/>
    </xf>
    <xf numFmtId="0" fontId="5" fillId="331" borderId="3" xfId="0" applyFont="1" applyFill="1" applyBorder="1" applyAlignment="1">
      <alignment vertical="top" wrapText="1"/>
    </xf>
    <xf numFmtId="0" fontId="5" fillId="332" borderId="3" xfId="0" applyFont="1" applyFill="1" applyBorder="1" applyAlignment="1">
      <alignment vertical="top" wrapText="1"/>
    </xf>
    <xf numFmtId="0" fontId="5" fillId="293" borderId="3" xfId="0" applyFont="1" applyFill="1" applyBorder="1" applyAlignment="1">
      <alignment vertical="top" wrapText="1"/>
    </xf>
    <xf numFmtId="0" fontId="5" fillId="333" borderId="3" xfId="0" applyFont="1" applyFill="1" applyBorder="1" applyAlignment="1">
      <alignment vertical="top" wrapText="1"/>
    </xf>
    <xf numFmtId="0" fontId="5" fillId="295" borderId="3" xfId="0" applyFont="1" applyFill="1" applyBorder="1" applyAlignment="1">
      <alignment vertical="top" wrapText="1"/>
    </xf>
    <xf numFmtId="0" fontId="5" fillId="119" borderId="3" xfId="0" applyFont="1" applyFill="1" applyBorder="1" applyAlignment="1">
      <alignment vertical="top" wrapText="1"/>
    </xf>
    <xf numFmtId="0" fontId="5" fillId="88" borderId="3" xfId="0" applyFont="1" applyFill="1" applyBorder="1" applyAlignment="1">
      <alignment vertical="top" wrapText="1"/>
    </xf>
    <xf numFmtId="0" fontId="5" fillId="170" borderId="3" xfId="0" applyFont="1" applyFill="1" applyBorder="1" applyAlignment="1">
      <alignment vertical="top" wrapText="1"/>
    </xf>
    <xf numFmtId="0" fontId="5" fillId="151" borderId="3" xfId="0" applyFont="1" applyFill="1" applyBorder="1" applyAlignment="1">
      <alignment vertical="top" wrapText="1"/>
    </xf>
    <xf numFmtId="0" fontId="5" fillId="334" borderId="3" xfId="0" applyFont="1" applyFill="1" applyBorder="1" applyAlignment="1">
      <alignment vertical="top" wrapText="1"/>
    </xf>
    <xf numFmtId="0" fontId="5" fillId="296" borderId="3" xfId="0" applyFont="1" applyFill="1" applyBorder="1" applyAlignment="1">
      <alignment vertical="top" wrapText="1"/>
    </xf>
    <xf numFmtId="0" fontId="4" fillId="0" borderId="7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5" fillId="216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0" fillId="0" borderId="0" xfId="0" applyFill="1"/>
    <xf numFmtId="0" fontId="1" fillId="2" borderId="5" xfId="0" applyFont="1" applyFill="1" applyBorder="1" applyAlignment="1">
      <alignment wrapText="1"/>
    </xf>
    <xf numFmtId="0" fontId="1" fillId="335" borderId="10" xfId="0" applyFont="1" applyFill="1" applyBorder="1" applyAlignment="1">
      <alignment wrapText="1"/>
    </xf>
    <xf numFmtId="0" fontId="0" fillId="335" borderId="0" xfId="0" applyFill="1"/>
    <xf numFmtId="10" fontId="2" fillId="124" borderId="2" xfId="0" applyNumberFormat="1" applyFont="1" applyFill="1" applyBorder="1" applyAlignment="1">
      <alignment vertical="top" wrapText="1"/>
    </xf>
    <xf numFmtId="10" fontId="0" fillId="0" borderId="0" xfId="0" applyNumberFormat="1"/>
    <xf numFmtId="0" fontId="1" fillId="2" borderId="0" xfId="0" applyFont="1" applyFill="1" applyBorder="1" applyAlignment="1">
      <alignment horizontal="left" wrapText="1"/>
    </xf>
    <xf numFmtId="16" fontId="2" fillId="3" borderId="3" xfId="0" quotePrefix="1" applyNumberFormat="1" applyFont="1" applyFill="1" applyBorder="1" applyAlignment="1">
      <alignment vertical="top" wrapText="1"/>
    </xf>
    <xf numFmtId="0" fontId="4" fillId="0" borderId="8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6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Enrollment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'Summary-nonzero'!$I$2:$I$120</c:f>
              <c:numCache>
                <c:formatCode>General</c:formatCode>
                <c:ptCount val="119"/>
                <c:pt idx="0">
                  <c:v>408</c:v>
                </c:pt>
                <c:pt idx="1">
                  <c:v>532</c:v>
                </c:pt>
                <c:pt idx="2">
                  <c:v>833</c:v>
                </c:pt>
                <c:pt idx="3">
                  <c:v>484</c:v>
                </c:pt>
                <c:pt idx="4">
                  <c:v>253</c:v>
                </c:pt>
                <c:pt idx="5">
                  <c:v>715</c:v>
                </c:pt>
                <c:pt idx="6">
                  <c:v>402</c:v>
                </c:pt>
                <c:pt idx="7">
                  <c:v>342</c:v>
                </c:pt>
                <c:pt idx="8">
                  <c:v>525</c:v>
                </c:pt>
                <c:pt idx="9">
                  <c:v>245</c:v>
                </c:pt>
                <c:pt idx="10">
                  <c:v>230</c:v>
                </c:pt>
                <c:pt idx="11">
                  <c:v>234</c:v>
                </c:pt>
                <c:pt idx="12">
                  <c:v>804</c:v>
                </c:pt>
                <c:pt idx="13">
                  <c:v>317</c:v>
                </c:pt>
                <c:pt idx="14">
                  <c:v>563</c:v>
                </c:pt>
                <c:pt idx="15">
                  <c:v>204</c:v>
                </c:pt>
                <c:pt idx="16">
                  <c:v>467</c:v>
                </c:pt>
                <c:pt idx="17">
                  <c:v>370</c:v>
                </c:pt>
                <c:pt idx="18">
                  <c:v>359</c:v>
                </c:pt>
                <c:pt idx="19">
                  <c:v>226</c:v>
                </c:pt>
                <c:pt idx="20">
                  <c:v>493</c:v>
                </c:pt>
                <c:pt idx="21">
                  <c:v>441</c:v>
                </c:pt>
                <c:pt idx="22">
                  <c:v>415</c:v>
                </c:pt>
                <c:pt idx="23">
                  <c:v>357</c:v>
                </c:pt>
                <c:pt idx="24">
                  <c:v>403</c:v>
                </c:pt>
                <c:pt idx="25">
                  <c:v>484</c:v>
                </c:pt>
                <c:pt idx="26">
                  <c:v>298</c:v>
                </c:pt>
                <c:pt idx="27">
                  <c:v>564</c:v>
                </c:pt>
                <c:pt idx="28">
                  <c:v>322</c:v>
                </c:pt>
                <c:pt idx="29">
                  <c:v>630</c:v>
                </c:pt>
                <c:pt idx="30">
                  <c:v>418</c:v>
                </c:pt>
                <c:pt idx="31">
                  <c:v>469</c:v>
                </c:pt>
                <c:pt idx="32">
                  <c:v>476</c:v>
                </c:pt>
                <c:pt idx="33">
                  <c:v>453</c:v>
                </c:pt>
                <c:pt idx="34">
                  <c:v>335</c:v>
                </c:pt>
                <c:pt idx="35">
                  <c:v>336</c:v>
                </c:pt>
                <c:pt idx="36">
                  <c:v>396</c:v>
                </c:pt>
                <c:pt idx="37">
                  <c:v>340</c:v>
                </c:pt>
                <c:pt idx="38">
                  <c:v>527</c:v>
                </c:pt>
                <c:pt idx="39">
                  <c:v>319</c:v>
                </c:pt>
                <c:pt idx="40">
                  <c:v>476</c:v>
                </c:pt>
                <c:pt idx="41">
                  <c:v>289</c:v>
                </c:pt>
                <c:pt idx="42">
                  <c:v>262</c:v>
                </c:pt>
                <c:pt idx="43">
                  <c:v>371</c:v>
                </c:pt>
                <c:pt idx="44">
                  <c:v>421</c:v>
                </c:pt>
                <c:pt idx="45">
                  <c:v>283</c:v>
                </c:pt>
                <c:pt idx="46">
                  <c:v>472</c:v>
                </c:pt>
                <c:pt idx="47">
                  <c:v>408</c:v>
                </c:pt>
                <c:pt idx="48">
                  <c:v>464</c:v>
                </c:pt>
                <c:pt idx="49">
                  <c:v>538</c:v>
                </c:pt>
                <c:pt idx="50">
                  <c:v>355</c:v>
                </c:pt>
                <c:pt idx="51">
                  <c:v>480</c:v>
                </c:pt>
                <c:pt idx="52">
                  <c:v>415</c:v>
                </c:pt>
                <c:pt idx="53">
                  <c:v>560</c:v>
                </c:pt>
                <c:pt idx="54">
                  <c:v>477</c:v>
                </c:pt>
                <c:pt idx="55">
                  <c:v>249</c:v>
                </c:pt>
                <c:pt idx="56">
                  <c:v>330</c:v>
                </c:pt>
                <c:pt idx="57">
                  <c:v>545</c:v>
                </c:pt>
                <c:pt idx="58">
                  <c:v>848</c:v>
                </c:pt>
                <c:pt idx="59">
                  <c:v>570</c:v>
                </c:pt>
                <c:pt idx="60">
                  <c:v>381</c:v>
                </c:pt>
                <c:pt idx="61">
                  <c:v>379</c:v>
                </c:pt>
                <c:pt idx="62">
                  <c:v>512</c:v>
                </c:pt>
                <c:pt idx="63">
                  <c:v>511</c:v>
                </c:pt>
                <c:pt idx="64">
                  <c:v>624</c:v>
                </c:pt>
                <c:pt idx="65">
                  <c:v>761</c:v>
                </c:pt>
                <c:pt idx="66">
                  <c:v>759</c:v>
                </c:pt>
                <c:pt idx="67">
                  <c:v>515</c:v>
                </c:pt>
                <c:pt idx="68">
                  <c:v>677</c:v>
                </c:pt>
                <c:pt idx="69">
                  <c:v>486</c:v>
                </c:pt>
                <c:pt idx="70">
                  <c:v>527</c:v>
                </c:pt>
                <c:pt idx="71">
                  <c:v>410</c:v>
                </c:pt>
                <c:pt idx="72">
                  <c:v>470</c:v>
                </c:pt>
                <c:pt idx="73">
                  <c:v>405</c:v>
                </c:pt>
                <c:pt idx="74">
                  <c:v>649</c:v>
                </c:pt>
                <c:pt idx="75">
                  <c:v>381</c:v>
                </c:pt>
                <c:pt idx="76">
                  <c:v>582</c:v>
                </c:pt>
                <c:pt idx="77">
                  <c:v>539</c:v>
                </c:pt>
                <c:pt idx="78">
                  <c:v>354</c:v>
                </c:pt>
                <c:pt idx="79">
                  <c:v>489</c:v>
                </c:pt>
                <c:pt idx="80">
                  <c:v>601</c:v>
                </c:pt>
                <c:pt idx="81">
                  <c:v>575</c:v>
                </c:pt>
                <c:pt idx="82">
                  <c:v>200</c:v>
                </c:pt>
                <c:pt idx="83">
                  <c:v>547</c:v>
                </c:pt>
                <c:pt idx="84">
                  <c:v>796</c:v>
                </c:pt>
                <c:pt idx="85">
                  <c:v>182</c:v>
                </c:pt>
                <c:pt idx="86">
                  <c:v>637</c:v>
                </c:pt>
                <c:pt idx="87">
                  <c:v>433</c:v>
                </c:pt>
                <c:pt idx="88">
                  <c:v>545</c:v>
                </c:pt>
                <c:pt idx="89">
                  <c:v>514</c:v>
                </c:pt>
                <c:pt idx="90">
                  <c:v>499</c:v>
                </c:pt>
                <c:pt idx="91">
                  <c:v>398</c:v>
                </c:pt>
                <c:pt idx="92">
                  <c:v>274</c:v>
                </c:pt>
                <c:pt idx="93">
                  <c:v>642</c:v>
                </c:pt>
                <c:pt idx="94" formatCode="#,##0">
                  <c:v>1008</c:v>
                </c:pt>
                <c:pt idx="95">
                  <c:v>333</c:v>
                </c:pt>
                <c:pt idx="96">
                  <c:v>717</c:v>
                </c:pt>
                <c:pt idx="97">
                  <c:v>503</c:v>
                </c:pt>
                <c:pt idx="98">
                  <c:v>360</c:v>
                </c:pt>
                <c:pt idx="99">
                  <c:v>282</c:v>
                </c:pt>
                <c:pt idx="100">
                  <c:v>373</c:v>
                </c:pt>
                <c:pt idx="101">
                  <c:v>711</c:v>
                </c:pt>
                <c:pt idx="102">
                  <c:v>402</c:v>
                </c:pt>
                <c:pt idx="103">
                  <c:v>481</c:v>
                </c:pt>
                <c:pt idx="104">
                  <c:v>348</c:v>
                </c:pt>
                <c:pt idx="105">
                  <c:v>248</c:v>
                </c:pt>
                <c:pt idx="106">
                  <c:v>472</c:v>
                </c:pt>
                <c:pt idx="107">
                  <c:v>517</c:v>
                </c:pt>
                <c:pt idx="108">
                  <c:v>641</c:v>
                </c:pt>
                <c:pt idx="109">
                  <c:v>474</c:v>
                </c:pt>
                <c:pt idx="110">
                  <c:v>496</c:v>
                </c:pt>
                <c:pt idx="111">
                  <c:v>357</c:v>
                </c:pt>
                <c:pt idx="112">
                  <c:v>425</c:v>
                </c:pt>
                <c:pt idx="113">
                  <c:v>380</c:v>
                </c:pt>
                <c:pt idx="114">
                  <c:v>438</c:v>
                </c:pt>
                <c:pt idx="115">
                  <c:v>320</c:v>
                </c:pt>
                <c:pt idx="116">
                  <c:v>717</c:v>
                </c:pt>
                <c:pt idx="117">
                  <c:v>278</c:v>
                </c:pt>
                <c:pt idx="118">
                  <c:v>930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D-451E-A312-C51CB742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49712"/>
        <c:axId val="751953320"/>
      </c:scatterChart>
      <c:valAx>
        <c:axId val="75194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Enrollment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53320"/>
        <c:crosses val="autoZero"/>
        <c:crossBetween val="midCat"/>
      </c:valAx>
      <c:valAx>
        <c:axId val="75195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49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 or More Races 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'Summary-nonzero'!$R$2:$R$120</c:f>
              <c:numCache>
                <c:formatCode>General</c:formatCode>
                <c:ptCount val="119"/>
                <c:pt idx="0">
                  <c:v>2.5000000000000001E-2</c:v>
                </c:pt>
                <c:pt idx="1">
                  <c:v>9.6000000000000002E-2</c:v>
                </c:pt>
                <c:pt idx="2">
                  <c:v>2.1999999999999999E-2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0.11700000000000001</c:v>
                </c:pt>
                <c:pt idx="6">
                  <c:v>7.6999999999999999E-2</c:v>
                </c:pt>
                <c:pt idx="7">
                  <c:v>8.7999999999999995E-2</c:v>
                </c:pt>
                <c:pt idx="8">
                  <c:v>0.04</c:v>
                </c:pt>
                <c:pt idx="9">
                  <c:v>2.9000000000000001E-2</c:v>
                </c:pt>
                <c:pt idx="10">
                  <c:v>6.5000000000000002E-2</c:v>
                </c:pt>
                <c:pt idx="11">
                  <c:v>0.115</c:v>
                </c:pt>
                <c:pt idx="12">
                  <c:v>5.0999999999999997E-2</c:v>
                </c:pt>
                <c:pt idx="13">
                  <c:v>0</c:v>
                </c:pt>
                <c:pt idx="14">
                  <c:v>4.2999999999999997E-2</c:v>
                </c:pt>
                <c:pt idx="15">
                  <c:v>0</c:v>
                </c:pt>
                <c:pt idx="16">
                  <c:v>5.3999999999999999E-2</c:v>
                </c:pt>
                <c:pt idx="17">
                  <c:v>5.0000000000000001E-3</c:v>
                </c:pt>
                <c:pt idx="18">
                  <c:v>0.05</c:v>
                </c:pt>
                <c:pt idx="19">
                  <c:v>1.7999999999999999E-2</c:v>
                </c:pt>
                <c:pt idx="20">
                  <c:v>3.9E-2</c:v>
                </c:pt>
                <c:pt idx="21">
                  <c:v>1.4E-2</c:v>
                </c:pt>
                <c:pt idx="22">
                  <c:v>1.4E-2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0.09</c:v>
                </c:pt>
                <c:pt idx="28">
                  <c:v>6.5000000000000002E-2</c:v>
                </c:pt>
                <c:pt idx="29">
                  <c:v>2.9000000000000001E-2</c:v>
                </c:pt>
                <c:pt idx="30">
                  <c:v>2E-3</c:v>
                </c:pt>
                <c:pt idx="31">
                  <c:v>6.8000000000000005E-2</c:v>
                </c:pt>
                <c:pt idx="32">
                  <c:v>6.0000000000000001E-3</c:v>
                </c:pt>
                <c:pt idx="33">
                  <c:v>4.2000000000000003E-2</c:v>
                </c:pt>
                <c:pt idx="34">
                  <c:v>2.4E-2</c:v>
                </c:pt>
                <c:pt idx="35">
                  <c:v>6.0000000000000001E-3</c:v>
                </c:pt>
                <c:pt idx="36">
                  <c:v>2.8000000000000001E-2</c:v>
                </c:pt>
                <c:pt idx="37">
                  <c:v>1.2E-2</c:v>
                </c:pt>
                <c:pt idx="38">
                  <c:v>4.5999999999999999E-2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7.0000000000000001E-3</c:v>
                </c:pt>
                <c:pt idx="42">
                  <c:v>2.7E-2</c:v>
                </c:pt>
                <c:pt idx="43">
                  <c:v>8.8999999999999996E-2</c:v>
                </c:pt>
                <c:pt idx="44">
                  <c:v>0.01</c:v>
                </c:pt>
                <c:pt idx="45">
                  <c:v>4.5999999999999999E-2</c:v>
                </c:pt>
                <c:pt idx="46">
                  <c:v>6.0000000000000001E-3</c:v>
                </c:pt>
                <c:pt idx="47">
                  <c:v>2.1999999999999999E-2</c:v>
                </c:pt>
                <c:pt idx="48">
                  <c:v>3.6999999999999998E-2</c:v>
                </c:pt>
                <c:pt idx="49">
                  <c:v>0.08</c:v>
                </c:pt>
                <c:pt idx="50">
                  <c:v>7.5999999999999998E-2</c:v>
                </c:pt>
                <c:pt idx="51">
                  <c:v>1.2999999999999999E-2</c:v>
                </c:pt>
                <c:pt idx="52">
                  <c:v>0.01</c:v>
                </c:pt>
                <c:pt idx="53">
                  <c:v>4.5999999999999999E-2</c:v>
                </c:pt>
                <c:pt idx="54">
                  <c:v>2.1000000000000001E-2</c:v>
                </c:pt>
                <c:pt idx="55">
                  <c:v>1.6E-2</c:v>
                </c:pt>
                <c:pt idx="56">
                  <c:v>1.6E-2</c:v>
                </c:pt>
                <c:pt idx="57">
                  <c:v>2E-3</c:v>
                </c:pt>
                <c:pt idx="58">
                  <c:v>4.4999999999999998E-2</c:v>
                </c:pt>
                <c:pt idx="59">
                  <c:v>5.0000000000000001E-3</c:v>
                </c:pt>
                <c:pt idx="60">
                  <c:v>0.01</c:v>
                </c:pt>
                <c:pt idx="61">
                  <c:v>2.5999999999999999E-2</c:v>
                </c:pt>
                <c:pt idx="62">
                  <c:v>8.0000000000000002E-3</c:v>
                </c:pt>
                <c:pt idx="63">
                  <c:v>2.1999999999999999E-2</c:v>
                </c:pt>
                <c:pt idx="64">
                  <c:v>3.4000000000000002E-2</c:v>
                </c:pt>
                <c:pt idx="65">
                  <c:v>5.0999999999999997E-2</c:v>
                </c:pt>
                <c:pt idx="66">
                  <c:v>1.0999999999999999E-2</c:v>
                </c:pt>
                <c:pt idx="67">
                  <c:v>9.9000000000000005E-2</c:v>
                </c:pt>
                <c:pt idx="68">
                  <c:v>8.4000000000000005E-2</c:v>
                </c:pt>
                <c:pt idx="69">
                  <c:v>6.6000000000000003E-2</c:v>
                </c:pt>
                <c:pt idx="70">
                  <c:v>7.5999999999999998E-2</c:v>
                </c:pt>
                <c:pt idx="71">
                  <c:v>4.3999999999999997E-2</c:v>
                </c:pt>
                <c:pt idx="72">
                  <c:v>2.1000000000000001E-2</c:v>
                </c:pt>
                <c:pt idx="73">
                  <c:v>0.01</c:v>
                </c:pt>
                <c:pt idx="74">
                  <c:v>1.7000000000000001E-2</c:v>
                </c:pt>
                <c:pt idx="75">
                  <c:v>3.4000000000000002E-2</c:v>
                </c:pt>
                <c:pt idx="76">
                  <c:v>0</c:v>
                </c:pt>
                <c:pt idx="77">
                  <c:v>2.1999999999999999E-2</c:v>
                </c:pt>
                <c:pt idx="78">
                  <c:v>7.5999999999999998E-2</c:v>
                </c:pt>
                <c:pt idx="79">
                  <c:v>7.0000000000000007E-2</c:v>
                </c:pt>
                <c:pt idx="80">
                  <c:v>1.4999999999999999E-2</c:v>
                </c:pt>
                <c:pt idx="81">
                  <c:v>4.7E-2</c:v>
                </c:pt>
                <c:pt idx="82">
                  <c:v>0</c:v>
                </c:pt>
                <c:pt idx="83">
                  <c:v>1.2999999999999999E-2</c:v>
                </c:pt>
                <c:pt idx="84">
                  <c:v>1.7999999999999999E-2</c:v>
                </c:pt>
                <c:pt idx="85">
                  <c:v>6.6000000000000003E-2</c:v>
                </c:pt>
                <c:pt idx="86">
                  <c:v>4.2000000000000003E-2</c:v>
                </c:pt>
                <c:pt idx="87">
                  <c:v>6.5000000000000002E-2</c:v>
                </c:pt>
                <c:pt idx="88">
                  <c:v>4.0000000000000001E-3</c:v>
                </c:pt>
                <c:pt idx="89">
                  <c:v>2E-3</c:v>
                </c:pt>
                <c:pt idx="90">
                  <c:v>1.7999999999999999E-2</c:v>
                </c:pt>
                <c:pt idx="91">
                  <c:v>0.02</c:v>
                </c:pt>
                <c:pt idx="92">
                  <c:v>7.6999999999999999E-2</c:v>
                </c:pt>
                <c:pt idx="93">
                  <c:v>6.7000000000000004E-2</c:v>
                </c:pt>
                <c:pt idx="94">
                  <c:v>1.9E-2</c:v>
                </c:pt>
                <c:pt idx="95">
                  <c:v>7.8E-2</c:v>
                </c:pt>
                <c:pt idx="96">
                  <c:v>3.5999999999999997E-2</c:v>
                </c:pt>
                <c:pt idx="97">
                  <c:v>4.3999999999999997E-2</c:v>
                </c:pt>
                <c:pt idx="98">
                  <c:v>3.0000000000000001E-3</c:v>
                </c:pt>
                <c:pt idx="99">
                  <c:v>3.2000000000000001E-2</c:v>
                </c:pt>
                <c:pt idx="100">
                  <c:v>1.2999999999999999E-2</c:v>
                </c:pt>
                <c:pt idx="101">
                  <c:v>8.2000000000000003E-2</c:v>
                </c:pt>
                <c:pt idx="102">
                  <c:v>0.03</c:v>
                </c:pt>
                <c:pt idx="103">
                  <c:v>9.0999999999999998E-2</c:v>
                </c:pt>
                <c:pt idx="104">
                  <c:v>4.5999999999999999E-2</c:v>
                </c:pt>
                <c:pt idx="105">
                  <c:v>3.2000000000000001E-2</c:v>
                </c:pt>
                <c:pt idx="106">
                  <c:v>7.3999999999999996E-2</c:v>
                </c:pt>
                <c:pt idx="107">
                  <c:v>8.0000000000000002E-3</c:v>
                </c:pt>
                <c:pt idx="108">
                  <c:v>8.3000000000000004E-2</c:v>
                </c:pt>
                <c:pt idx="109">
                  <c:v>7.8E-2</c:v>
                </c:pt>
                <c:pt idx="110">
                  <c:v>3.2000000000000001E-2</c:v>
                </c:pt>
                <c:pt idx="111">
                  <c:v>3.0000000000000001E-3</c:v>
                </c:pt>
                <c:pt idx="112">
                  <c:v>9.1999999999999998E-2</c:v>
                </c:pt>
                <c:pt idx="113">
                  <c:v>2.4E-2</c:v>
                </c:pt>
                <c:pt idx="114">
                  <c:v>2.3E-2</c:v>
                </c:pt>
                <c:pt idx="115">
                  <c:v>3.0000000000000001E-3</c:v>
                </c:pt>
                <c:pt idx="116">
                  <c:v>7.9000000000000001E-2</c:v>
                </c:pt>
                <c:pt idx="117">
                  <c:v>6.8000000000000005E-2</c:v>
                </c:pt>
                <c:pt idx="118">
                  <c:v>7.0999999999999994E-2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42-40FC-89A0-8FEC2BD9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36592"/>
        <c:axId val="751938232"/>
      </c:scatterChart>
      <c:valAx>
        <c:axId val="7519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 or More Races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38232"/>
        <c:crosses val="autoZero"/>
        <c:crossBetween val="midCat"/>
      </c:valAx>
      <c:valAx>
        <c:axId val="75193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3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CMAS English Language Arts (2019)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'Summary-nonzero'!$S$2:$S$120</c:f>
              <c:numCache>
                <c:formatCode>General</c:formatCode>
                <c:ptCount val="119"/>
                <c:pt idx="0">
                  <c:v>28.6</c:v>
                </c:pt>
                <c:pt idx="1">
                  <c:v>87.8</c:v>
                </c:pt>
                <c:pt idx="2">
                  <c:v>10.9</c:v>
                </c:pt>
                <c:pt idx="3">
                  <c:v>30.3</c:v>
                </c:pt>
                <c:pt idx="4">
                  <c:v>34.299999999999997</c:v>
                </c:pt>
                <c:pt idx="5">
                  <c:v>62.7</c:v>
                </c:pt>
                <c:pt idx="6">
                  <c:v>58.1</c:v>
                </c:pt>
                <c:pt idx="7">
                  <c:v>28.7</c:v>
                </c:pt>
                <c:pt idx="8">
                  <c:v>66.5</c:v>
                </c:pt>
                <c:pt idx="9">
                  <c:v>32.1</c:v>
                </c:pt>
                <c:pt idx="10">
                  <c:v>27.9</c:v>
                </c:pt>
                <c:pt idx="11">
                  <c:v>65.3</c:v>
                </c:pt>
                <c:pt idx="12">
                  <c:v>38.299999999999997</c:v>
                </c:pt>
                <c:pt idx="13">
                  <c:v>14.6</c:v>
                </c:pt>
                <c:pt idx="14">
                  <c:v>45.5</c:v>
                </c:pt>
                <c:pt idx="15">
                  <c:v>17.899999999999999</c:v>
                </c:pt>
                <c:pt idx="16">
                  <c:v>41.4</c:v>
                </c:pt>
                <c:pt idx="17">
                  <c:v>40.200000000000003</c:v>
                </c:pt>
                <c:pt idx="18">
                  <c:v>42</c:v>
                </c:pt>
                <c:pt idx="19">
                  <c:v>34.299999999999997</c:v>
                </c:pt>
                <c:pt idx="20">
                  <c:v>26.9</c:v>
                </c:pt>
                <c:pt idx="21">
                  <c:v>24.2</c:v>
                </c:pt>
                <c:pt idx="22">
                  <c:v>45.6</c:v>
                </c:pt>
                <c:pt idx="23">
                  <c:v>61.9</c:v>
                </c:pt>
                <c:pt idx="24">
                  <c:v>23.7</c:v>
                </c:pt>
                <c:pt idx="25">
                  <c:v>20.3</c:v>
                </c:pt>
                <c:pt idx="26">
                  <c:v>18.899999999999999</c:v>
                </c:pt>
                <c:pt idx="27">
                  <c:v>64</c:v>
                </c:pt>
                <c:pt idx="28">
                  <c:v>78.2</c:v>
                </c:pt>
                <c:pt idx="29">
                  <c:v>55.2</c:v>
                </c:pt>
                <c:pt idx="30">
                  <c:v>34.1</c:v>
                </c:pt>
                <c:pt idx="31">
                  <c:v>79.599999999999994</c:v>
                </c:pt>
                <c:pt idx="32">
                  <c:v>23.1</c:v>
                </c:pt>
                <c:pt idx="33">
                  <c:v>29</c:v>
                </c:pt>
                <c:pt idx="34">
                  <c:v>28.7</c:v>
                </c:pt>
                <c:pt idx="35">
                  <c:v>25</c:v>
                </c:pt>
                <c:pt idx="36">
                  <c:v>20.399999999999999</c:v>
                </c:pt>
                <c:pt idx="37">
                  <c:v>22.6</c:v>
                </c:pt>
                <c:pt idx="38">
                  <c:v>11.2</c:v>
                </c:pt>
                <c:pt idx="39">
                  <c:v>20.9</c:v>
                </c:pt>
                <c:pt idx="40">
                  <c:v>16.5</c:v>
                </c:pt>
                <c:pt idx="41">
                  <c:v>32</c:v>
                </c:pt>
                <c:pt idx="42">
                  <c:v>12.6</c:v>
                </c:pt>
                <c:pt idx="43">
                  <c:v>86.6</c:v>
                </c:pt>
                <c:pt idx="44">
                  <c:v>25.4</c:v>
                </c:pt>
                <c:pt idx="45">
                  <c:v>70.8</c:v>
                </c:pt>
                <c:pt idx="46">
                  <c:v>30.5</c:v>
                </c:pt>
                <c:pt idx="47">
                  <c:v>43.4</c:v>
                </c:pt>
                <c:pt idx="48">
                  <c:v>36.700000000000003</c:v>
                </c:pt>
                <c:pt idx="49">
                  <c:v>49.6</c:v>
                </c:pt>
                <c:pt idx="50">
                  <c:v>38.200000000000003</c:v>
                </c:pt>
                <c:pt idx="51">
                  <c:v>29</c:v>
                </c:pt>
                <c:pt idx="52">
                  <c:v>25.2</c:v>
                </c:pt>
                <c:pt idx="53">
                  <c:v>63.7</c:v>
                </c:pt>
                <c:pt idx="54">
                  <c:v>14.8</c:v>
                </c:pt>
                <c:pt idx="55">
                  <c:v>17</c:v>
                </c:pt>
                <c:pt idx="56">
                  <c:v>17</c:v>
                </c:pt>
                <c:pt idx="57">
                  <c:v>20.9</c:v>
                </c:pt>
                <c:pt idx="58">
                  <c:v>24.1</c:v>
                </c:pt>
                <c:pt idx="59">
                  <c:v>26.6</c:v>
                </c:pt>
                <c:pt idx="60">
                  <c:v>21.6</c:v>
                </c:pt>
                <c:pt idx="61">
                  <c:v>22.9</c:v>
                </c:pt>
                <c:pt idx="62">
                  <c:v>28.7</c:v>
                </c:pt>
                <c:pt idx="63">
                  <c:v>16.399999999999999</c:v>
                </c:pt>
                <c:pt idx="64">
                  <c:v>31.5</c:v>
                </c:pt>
                <c:pt idx="65">
                  <c:v>26.2</c:v>
                </c:pt>
                <c:pt idx="66">
                  <c:v>26.6</c:v>
                </c:pt>
                <c:pt idx="67">
                  <c:v>63.3</c:v>
                </c:pt>
                <c:pt idx="68">
                  <c:v>31.6</c:v>
                </c:pt>
                <c:pt idx="69">
                  <c:v>40.6</c:v>
                </c:pt>
                <c:pt idx="70">
                  <c:v>62.1</c:v>
                </c:pt>
                <c:pt idx="71">
                  <c:v>29.1</c:v>
                </c:pt>
                <c:pt idx="72">
                  <c:v>19.8</c:v>
                </c:pt>
                <c:pt idx="73">
                  <c:v>21.4</c:v>
                </c:pt>
                <c:pt idx="74">
                  <c:v>25.3</c:v>
                </c:pt>
                <c:pt idx="75">
                  <c:v>16.2</c:v>
                </c:pt>
                <c:pt idx="76">
                  <c:v>32.200000000000003</c:v>
                </c:pt>
                <c:pt idx="77">
                  <c:v>47.1</c:v>
                </c:pt>
                <c:pt idx="78">
                  <c:v>67.099999999999994</c:v>
                </c:pt>
                <c:pt idx="79">
                  <c:v>47.1</c:v>
                </c:pt>
                <c:pt idx="80">
                  <c:v>13.4</c:v>
                </c:pt>
                <c:pt idx="81">
                  <c:v>23</c:v>
                </c:pt>
                <c:pt idx="82">
                  <c:v>21</c:v>
                </c:pt>
                <c:pt idx="83">
                  <c:v>19.7</c:v>
                </c:pt>
                <c:pt idx="84">
                  <c:v>20.2</c:v>
                </c:pt>
                <c:pt idx="85">
                  <c:v>68.400000000000006</c:v>
                </c:pt>
                <c:pt idx="86">
                  <c:v>38.200000000000003</c:v>
                </c:pt>
                <c:pt idx="87">
                  <c:v>34.1</c:v>
                </c:pt>
                <c:pt idx="88">
                  <c:v>17.3</c:v>
                </c:pt>
                <c:pt idx="89">
                  <c:v>28.7</c:v>
                </c:pt>
                <c:pt idx="90">
                  <c:v>24.1</c:v>
                </c:pt>
                <c:pt idx="91">
                  <c:v>23.3</c:v>
                </c:pt>
                <c:pt idx="92">
                  <c:v>35.4</c:v>
                </c:pt>
                <c:pt idx="93">
                  <c:v>77.5</c:v>
                </c:pt>
                <c:pt idx="94">
                  <c:v>22.3</c:v>
                </c:pt>
                <c:pt idx="95">
                  <c:v>95.3</c:v>
                </c:pt>
                <c:pt idx="96">
                  <c:v>50.4</c:v>
                </c:pt>
                <c:pt idx="97">
                  <c:v>32.6</c:v>
                </c:pt>
                <c:pt idx="98">
                  <c:v>14.4</c:v>
                </c:pt>
                <c:pt idx="99">
                  <c:v>23</c:v>
                </c:pt>
                <c:pt idx="100">
                  <c:v>36.6</c:v>
                </c:pt>
                <c:pt idx="101">
                  <c:v>87.8</c:v>
                </c:pt>
                <c:pt idx="102">
                  <c:v>24.8</c:v>
                </c:pt>
                <c:pt idx="103">
                  <c:v>63.9</c:v>
                </c:pt>
                <c:pt idx="104">
                  <c:v>80.2</c:v>
                </c:pt>
                <c:pt idx="105">
                  <c:v>30.6</c:v>
                </c:pt>
                <c:pt idx="106">
                  <c:v>76.3</c:v>
                </c:pt>
                <c:pt idx="107">
                  <c:v>19.899999999999999</c:v>
                </c:pt>
                <c:pt idx="108">
                  <c:v>76.8</c:v>
                </c:pt>
                <c:pt idx="109">
                  <c:v>66.5</c:v>
                </c:pt>
                <c:pt idx="110">
                  <c:v>34</c:v>
                </c:pt>
                <c:pt idx="111">
                  <c:v>14.8</c:v>
                </c:pt>
                <c:pt idx="112">
                  <c:v>67.2</c:v>
                </c:pt>
                <c:pt idx="113">
                  <c:v>49</c:v>
                </c:pt>
                <c:pt idx="114">
                  <c:v>26.2</c:v>
                </c:pt>
                <c:pt idx="115">
                  <c:v>29.4</c:v>
                </c:pt>
                <c:pt idx="116">
                  <c:v>75.900000000000006</c:v>
                </c:pt>
                <c:pt idx="117">
                  <c:v>33.6</c:v>
                </c:pt>
                <c:pt idx="118">
                  <c:v>77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F8-49EF-9678-A9DC9CCD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36592"/>
        <c:axId val="751937248"/>
      </c:scatterChart>
      <c:valAx>
        <c:axId val="7519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CMAS English Language Arts (2019)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37248"/>
        <c:crosses val="autoZero"/>
        <c:crossBetween val="midCat"/>
      </c:valAx>
      <c:valAx>
        <c:axId val="75193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3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CMAS Math (2019)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'Summary-nonzero'!$T$2:$T$120</c:f>
              <c:numCache>
                <c:formatCode>General</c:formatCode>
                <c:ptCount val="119"/>
                <c:pt idx="0">
                  <c:v>20</c:v>
                </c:pt>
                <c:pt idx="1">
                  <c:v>85.2</c:v>
                </c:pt>
                <c:pt idx="2">
                  <c:v>8.6</c:v>
                </c:pt>
                <c:pt idx="3">
                  <c:v>19.100000000000001</c:v>
                </c:pt>
                <c:pt idx="4">
                  <c:v>33.700000000000003</c:v>
                </c:pt>
                <c:pt idx="5">
                  <c:v>67.5</c:v>
                </c:pt>
                <c:pt idx="6">
                  <c:v>33.799999999999997</c:v>
                </c:pt>
                <c:pt idx="7">
                  <c:v>22.5</c:v>
                </c:pt>
                <c:pt idx="8">
                  <c:v>48.9</c:v>
                </c:pt>
                <c:pt idx="9">
                  <c:v>47</c:v>
                </c:pt>
                <c:pt idx="10">
                  <c:v>12.5</c:v>
                </c:pt>
                <c:pt idx="11">
                  <c:v>49.3</c:v>
                </c:pt>
                <c:pt idx="12">
                  <c:v>24</c:v>
                </c:pt>
                <c:pt idx="13">
                  <c:v>8.5</c:v>
                </c:pt>
                <c:pt idx="14">
                  <c:v>54.9</c:v>
                </c:pt>
                <c:pt idx="15">
                  <c:v>32.6</c:v>
                </c:pt>
                <c:pt idx="16">
                  <c:v>25.2</c:v>
                </c:pt>
                <c:pt idx="17">
                  <c:v>36.6</c:v>
                </c:pt>
                <c:pt idx="18">
                  <c:v>33.1</c:v>
                </c:pt>
                <c:pt idx="19">
                  <c:v>29.1</c:v>
                </c:pt>
                <c:pt idx="20">
                  <c:v>15.4</c:v>
                </c:pt>
                <c:pt idx="21">
                  <c:v>25.5</c:v>
                </c:pt>
                <c:pt idx="22">
                  <c:v>20.7</c:v>
                </c:pt>
                <c:pt idx="23">
                  <c:v>54.4</c:v>
                </c:pt>
                <c:pt idx="24">
                  <c:v>13.6</c:v>
                </c:pt>
                <c:pt idx="25">
                  <c:v>29.8</c:v>
                </c:pt>
                <c:pt idx="26">
                  <c:v>15.8</c:v>
                </c:pt>
                <c:pt idx="27">
                  <c:v>58.1</c:v>
                </c:pt>
                <c:pt idx="28">
                  <c:v>63.9</c:v>
                </c:pt>
                <c:pt idx="29">
                  <c:v>43</c:v>
                </c:pt>
                <c:pt idx="30">
                  <c:v>26.8</c:v>
                </c:pt>
                <c:pt idx="31">
                  <c:v>77.5</c:v>
                </c:pt>
                <c:pt idx="32">
                  <c:v>13.9</c:v>
                </c:pt>
                <c:pt idx="33">
                  <c:v>24.7</c:v>
                </c:pt>
                <c:pt idx="34">
                  <c:v>22.5</c:v>
                </c:pt>
                <c:pt idx="35">
                  <c:v>25.9</c:v>
                </c:pt>
                <c:pt idx="36">
                  <c:v>16</c:v>
                </c:pt>
                <c:pt idx="37">
                  <c:v>21.4</c:v>
                </c:pt>
                <c:pt idx="38">
                  <c:v>4.2</c:v>
                </c:pt>
                <c:pt idx="39">
                  <c:v>22</c:v>
                </c:pt>
                <c:pt idx="40">
                  <c:v>8.1</c:v>
                </c:pt>
                <c:pt idx="41">
                  <c:v>9.4</c:v>
                </c:pt>
                <c:pt idx="42">
                  <c:v>20</c:v>
                </c:pt>
                <c:pt idx="43">
                  <c:v>83.3</c:v>
                </c:pt>
                <c:pt idx="44">
                  <c:v>30.7</c:v>
                </c:pt>
                <c:pt idx="45">
                  <c:v>61.1</c:v>
                </c:pt>
                <c:pt idx="46">
                  <c:v>20.6</c:v>
                </c:pt>
                <c:pt idx="47">
                  <c:v>22.1</c:v>
                </c:pt>
                <c:pt idx="48">
                  <c:v>21.2</c:v>
                </c:pt>
                <c:pt idx="49">
                  <c:v>33.700000000000003</c:v>
                </c:pt>
                <c:pt idx="50">
                  <c:v>22.9</c:v>
                </c:pt>
                <c:pt idx="51">
                  <c:v>18.2</c:v>
                </c:pt>
                <c:pt idx="52">
                  <c:v>20.3</c:v>
                </c:pt>
                <c:pt idx="53">
                  <c:v>50.6</c:v>
                </c:pt>
                <c:pt idx="54">
                  <c:v>10.5</c:v>
                </c:pt>
                <c:pt idx="55">
                  <c:v>15.9</c:v>
                </c:pt>
                <c:pt idx="56">
                  <c:v>15.9</c:v>
                </c:pt>
                <c:pt idx="57">
                  <c:v>12.4</c:v>
                </c:pt>
                <c:pt idx="58">
                  <c:v>15.9</c:v>
                </c:pt>
                <c:pt idx="59">
                  <c:v>31.4</c:v>
                </c:pt>
                <c:pt idx="60">
                  <c:v>7.1</c:v>
                </c:pt>
                <c:pt idx="61">
                  <c:v>13</c:v>
                </c:pt>
                <c:pt idx="62">
                  <c:v>32.700000000000003</c:v>
                </c:pt>
                <c:pt idx="63">
                  <c:v>11.2</c:v>
                </c:pt>
                <c:pt idx="64">
                  <c:v>13.2</c:v>
                </c:pt>
                <c:pt idx="65">
                  <c:v>22</c:v>
                </c:pt>
                <c:pt idx="66">
                  <c:v>27.8</c:v>
                </c:pt>
                <c:pt idx="67">
                  <c:v>57.3</c:v>
                </c:pt>
                <c:pt idx="68">
                  <c:v>28</c:v>
                </c:pt>
                <c:pt idx="69">
                  <c:v>34.6</c:v>
                </c:pt>
                <c:pt idx="70">
                  <c:v>48.3</c:v>
                </c:pt>
                <c:pt idx="71">
                  <c:v>21.7</c:v>
                </c:pt>
                <c:pt idx="72">
                  <c:v>13.9</c:v>
                </c:pt>
                <c:pt idx="73">
                  <c:v>12.6</c:v>
                </c:pt>
                <c:pt idx="74">
                  <c:v>16.100000000000001</c:v>
                </c:pt>
                <c:pt idx="75">
                  <c:v>9.9</c:v>
                </c:pt>
                <c:pt idx="76">
                  <c:v>32.700000000000003</c:v>
                </c:pt>
                <c:pt idx="77">
                  <c:v>46.8</c:v>
                </c:pt>
                <c:pt idx="78">
                  <c:v>39.700000000000003</c:v>
                </c:pt>
                <c:pt idx="79">
                  <c:v>36.799999999999997</c:v>
                </c:pt>
                <c:pt idx="80">
                  <c:v>8.1999999999999993</c:v>
                </c:pt>
                <c:pt idx="81">
                  <c:v>22.1</c:v>
                </c:pt>
                <c:pt idx="82">
                  <c:v>16.7</c:v>
                </c:pt>
                <c:pt idx="83">
                  <c:v>17</c:v>
                </c:pt>
                <c:pt idx="84">
                  <c:v>12.6</c:v>
                </c:pt>
                <c:pt idx="85">
                  <c:v>53.4</c:v>
                </c:pt>
                <c:pt idx="86">
                  <c:v>30.9</c:v>
                </c:pt>
                <c:pt idx="87">
                  <c:v>25.9</c:v>
                </c:pt>
                <c:pt idx="88">
                  <c:v>15.7</c:v>
                </c:pt>
                <c:pt idx="89">
                  <c:v>25.5</c:v>
                </c:pt>
                <c:pt idx="90">
                  <c:v>14.7</c:v>
                </c:pt>
                <c:pt idx="91">
                  <c:v>16.399999999999999</c:v>
                </c:pt>
                <c:pt idx="92">
                  <c:v>34.299999999999997</c:v>
                </c:pt>
                <c:pt idx="93">
                  <c:v>70.2</c:v>
                </c:pt>
                <c:pt idx="94">
                  <c:v>8.5</c:v>
                </c:pt>
                <c:pt idx="95">
                  <c:v>94</c:v>
                </c:pt>
                <c:pt idx="96">
                  <c:v>39</c:v>
                </c:pt>
                <c:pt idx="97">
                  <c:v>23.1</c:v>
                </c:pt>
                <c:pt idx="98">
                  <c:v>9.6</c:v>
                </c:pt>
                <c:pt idx="99">
                  <c:v>18.5</c:v>
                </c:pt>
                <c:pt idx="100">
                  <c:v>24</c:v>
                </c:pt>
                <c:pt idx="101">
                  <c:v>80</c:v>
                </c:pt>
                <c:pt idx="102">
                  <c:v>14.8</c:v>
                </c:pt>
                <c:pt idx="103">
                  <c:v>64.099999999999994</c:v>
                </c:pt>
                <c:pt idx="104">
                  <c:v>73.8</c:v>
                </c:pt>
                <c:pt idx="105">
                  <c:v>20.7</c:v>
                </c:pt>
                <c:pt idx="106">
                  <c:v>71.8</c:v>
                </c:pt>
                <c:pt idx="107">
                  <c:v>16.100000000000001</c:v>
                </c:pt>
                <c:pt idx="108">
                  <c:v>65.7</c:v>
                </c:pt>
                <c:pt idx="109">
                  <c:v>54.1</c:v>
                </c:pt>
                <c:pt idx="110">
                  <c:v>26.9</c:v>
                </c:pt>
                <c:pt idx="111">
                  <c:v>15</c:v>
                </c:pt>
                <c:pt idx="112">
                  <c:v>63.1</c:v>
                </c:pt>
                <c:pt idx="113">
                  <c:v>46.2</c:v>
                </c:pt>
                <c:pt idx="114">
                  <c:v>14.8</c:v>
                </c:pt>
                <c:pt idx="115">
                  <c:v>14.1</c:v>
                </c:pt>
                <c:pt idx="116">
                  <c:v>70.8</c:v>
                </c:pt>
                <c:pt idx="117">
                  <c:v>9.6999999999999993</c:v>
                </c:pt>
                <c:pt idx="118">
                  <c:v>71.599999999999994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F7-4B73-A390-5C5FEB93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36592"/>
        <c:axId val="751941840"/>
      </c:scatterChart>
      <c:valAx>
        <c:axId val="7519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CMAS Math (2019)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41840"/>
        <c:crosses val="autoZero"/>
        <c:crossBetween val="midCat"/>
      </c:valAx>
      <c:valAx>
        <c:axId val="75194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3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CMAS Science (2019)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'Summary-nonzero'!$U$2:$U$120</c:f>
              <c:numCache>
                <c:formatCode>General</c:formatCode>
                <c:ptCount val="119"/>
                <c:pt idx="0">
                  <c:v>0</c:v>
                </c:pt>
                <c:pt idx="1">
                  <c:v>73.400000000000006</c:v>
                </c:pt>
                <c:pt idx="2">
                  <c:v>4.5999999999999996</c:v>
                </c:pt>
                <c:pt idx="3">
                  <c:v>20.8</c:v>
                </c:pt>
                <c:pt idx="4">
                  <c:v>0</c:v>
                </c:pt>
                <c:pt idx="5">
                  <c:v>61.5</c:v>
                </c:pt>
                <c:pt idx="6">
                  <c:v>42.5</c:v>
                </c:pt>
                <c:pt idx="7">
                  <c:v>7.5</c:v>
                </c:pt>
                <c:pt idx="8">
                  <c:v>32.700000000000003</c:v>
                </c:pt>
                <c:pt idx="9">
                  <c:v>0</c:v>
                </c:pt>
                <c:pt idx="10">
                  <c:v>12.2</c:v>
                </c:pt>
                <c:pt idx="11">
                  <c:v>41.5</c:v>
                </c:pt>
                <c:pt idx="12">
                  <c:v>14.5</c:v>
                </c:pt>
                <c:pt idx="13">
                  <c:v>0</c:v>
                </c:pt>
                <c:pt idx="14">
                  <c:v>29.7</c:v>
                </c:pt>
                <c:pt idx="15">
                  <c:v>0</c:v>
                </c:pt>
                <c:pt idx="16">
                  <c:v>20.8</c:v>
                </c:pt>
                <c:pt idx="17">
                  <c:v>10.8</c:v>
                </c:pt>
                <c:pt idx="18">
                  <c:v>8.1999999999999993</c:v>
                </c:pt>
                <c:pt idx="19">
                  <c:v>17.8</c:v>
                </c:pt>
                <c:pt idx="20">
                  <c:v>12.7</c:v>
                </c:pt>
                <c:pt idx="21">
                  <c:v>9.8000000000000007</c:v>
                </c:pt>
                <c:pt idx="22">
                  <c:v>41</c:v>
                </c:pt>
                <c:pt idx="23">
                  <c:v>61.2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72.5</c:v>
                </c:pt>
                <c:pt idx="29">
                  <c:v>38.799999999999997</c:v>
                </c:pt>
                <c:pt idx="30">
                  <c:v>9.6</c:v>
                </c:pt>
                <c:pt idx="31">
                  <c:v>66.7</c:v>
                </c:pt>
                <c:pt idx="32">
                  <c:v>4.5</c:v>
                </c:pt>
                <c:pt idx="33">
                  <c:v>10.9</c:v>
                </c:pt>
                <c:pt idx="34">
                  <c:v>0</c:v>
                </c:pt>
                <c:pt idx="35">
                  <c:v>14.5</c:v>
                </c:pt>
                <c:pt idx="36">
                  <c:v>0</c:v>
                </c:pt>
                <c:pt idx="37">
                  <c:v>6.8</c:v>
                </c:pt>
                <c:pt idx="38">
                  <c:v>5.6</c:v>
                </c:pt>
                <c:pt idx="39">
                  <c:v>9.4</c:v>
                </c:pt>
                <c:pt idx="40">
                  <c:v>4.8</c:v>
                </c:pt>
                <c:pt idx="41">
                  <c:v>0</c:v>
                </c:pt>
                <c:pt idx="42">
                  <c:v>0</c:v>
                </c:pt>
                <c:pt idx="43">
                  <c:v>78.8</c:v>
                </c:pt>
                <c:pt idx="44">
                  <c:v>0</c:v>
                </c:pt>
                <c:pt idx="45">
                  <c:v>71.7</c:v>
                </c:pt>
                <c:pt idx="46">
                  <c:v>9.6</c:v>
                </c:pt>
                <c:pt idx="47">
                  <c:v>27</c:v>
                </c:pt>
                <c:pt idx="48">
                  <c:v>26.3</c:v>
                </c:pt>
                <c:pt idx="49">
                  <c:v>26.6</c:v>
                </c:pt>
                <c:pt idx="50">
                  <c:v>28.1</c:v>
                </c:pt>
                <c:pt idx="51">
                  <c:v>6.9</c:v>
                </c:pt>
                <c:pt idx="52">
                  <c:v>8</c:v>
                </c:pt>
                <c:pt idx="53">
                  <c:v>47.9</c:v>
                </c:pt>
                <c:pt idx="54">
                  <c:v>5.0999999999999996</c:v>
                </c:pt>
                <c:pt idx="55">
                  <c:v>0</c:v>
                </c:pt>
                <c:pt idx="56">
                  <c:v>0</c:v>
                </c:pt>
                <c:pt idx="57">
                  <c:v>9.9</c:v>
                </c:pt>
                <c:pt idx="58">
                  <c:v>3.8</c:v>
                </c:pt>
                <c:pt idx="59">
                  <c:v>26.3</c:v>
                </c:pt>
                <c:pt idx="60">
                  <c:v>14.5</c:v>
                </c:pt>
                <c:pt idx="61">
                  <c:v>0</c:v>
                </c:pt>
                <c:pt idx="62">
                  <c:v>18.5</c:v>
                </c:pt>
                <c:pt idx="63">
                  <c:v>5.6</c:v>
                </c:pt>
                <c:pt idx="64">
                  <c:v>13.1</c:v>
                </c:pt>
                <c:pt idx="65">
                  <c:v>11.8</c:v>
                </c:pt>
                <c:pt idx="66">
                  <c:v>9.1999999999999993</c:v>
                </c:pt>
                <c:pt idx="67">
                  <c:v>40.5</c:v>
                </c:pt>
                <c:pt idx="68">
                  <c:v>29.1</c:v>
                </c:pt>
                <c:pt idx="69">
                  <c:v>23.9</c:v>
                </c:pt>
                <c:pt idx="70">
                  <c:v>39</c:v>
                </c:pt>
                <c:pt idx="71">
                  <c:v>12.2</c:v>
                </c:pt>
                <c:pt idx="72">
                  <c:v>8.1999999999999993</c:v>
                </c:pt>
                <c:pt idx="73">
                  <c:v>7.8</c:v>
                </c:pt>
                <c:pt idx="74">
                  <c:v>22.2</c:v>
                </c:pt>
                <c:pt idx="75">
                  <c:v>9.1</c:v>
                </c:pt>
                <c:pt idx="76">
                  <c:v>19.5</c:v>
                </c:pt>
                <c:pt idx="77">
                  <c:v>28.2</c:v>
                </c:pt>
                <c:pt idx="78">
                  <c:v>40.4</c:v>
                </c:pt>
                <c:pt idx="79">
                  <c:v>18.2</c:v>
                </c:pt>
                <c:pt idx="80">
                  <c:v>6</c:v>
                </c:pt>
                <c:pt idx="81">
                  <c:v>24.4</c:v>
                </c:pt>
                <c:pt idx="82">
                  <c:v>21.4</c:v>
                </c:pt>
                <c:pt idx="83">
                  <c:v>10.8</c:v>
                </c:pt>
                <c:pt idx="84">
                  <c:v>2.9</c:v>
                </c:pt>
                <c:pt idx="85">
                  <c:v>52.9</c:v>
                </c:pt>
                <c:pt idx="86">
                  <c:v>21.9</c:v>
                </c:pt>
                <c:pt idx="87">
                  <c:v>22.7</c:v>
                </c:pt>
                <c:pt idx="88">
                  <c:v>8.6</c:v>
                </c:pt>
                <c:pt idx="89">
                  <c:v>16.7</c:v>
                </c:pt>
                <c:pt idx="90">
                  <c:v>10.4</c:v>
                </c:pt>
                <c:pt idx="91">
                  <c:v>8.6999999999999993</c:v>
                </c:pt>
                <c:pt idx="92">
                  <c:v>30.6</c:v>
                </c:pt>
                <c:pt idx="93">
                  <c:v>70.3</c:v>
                </c:pt>
                <c:pt idx="94">
                  <c:v>4.7</c:v>
                </c:pt>
                <c:pt idx="95">
                  <c:v>96</c:v>
                </c:pt>
                <c:pt idx="96">
                  <c:v>41.6</c:v>
                </c:pt>
                <c:pt idx="97">
                  <c:v>14.6</c:v>
                </c:pt>
                <c:pt idx="98">
                  <c:v>0</c:v>
                </c:pt>
                <c:pt idx="99">
                  <c:v>0</c:v>
                </c:pt>
                <c:pt idx="100">
                  <c:v>13.2</c:v>
                </c:pt>
                <c:pt idx="101">
                  <c:v>76.599999999999994</c:v>
                </c:pt>
                <c:pt idx="102">
                  <c:v>0</c:v>
                </c:pt>
                <c:pt idx="103">
                  <c:v>53.6</c:v>
                </c:pt>
                <c:pt idx="104">
                  <c:v>71.7</c:v>
                </c:pt>
                <c:pt idx="105">
                  <c:v>9.3000000000000007</c:v>
                </c:pt>
                <c:pt idx="106">
                  <c:v>46.5</c:v>
                </c:pt>
                <c:pt idx="107">
                  <c:v>0</c:v>
                </c:pt>
                <c:pt idx="108">
                  <c:v>64.2</c:v>
                </c:pt>
                <c:pt idx="109">
                  <c:v>50.7</c:v>
                </c:pt>
                <c:pt idx="110">
                  <c:v>14.7</c:v>
                </c:pt>
                <c:pt idx="111">
                  <c:v>9.8000000000000007</c:v>
                </c:pt>
                <c:pt idx="112">
                  <c:v>44.3</c:v>
                </c:pt>
                <c:pt idx="113">
                  <c:v>32.6</c:v>
                </c:pt>
                <c:pt idx="114">
                  <c:v>11</c:v>
                </c:pt>
                <c:pt idx="115">
                  <c:v>12.9</c:v>
                </c:pt>
                <c:pt idx="116">
                  <c:v>77.5</c:v>
                </c:pt>
                <c:pt idx="117">
                  <c:v>0</c:v>
                </c:pt>
                <c:pt idx="118">
                  <c:v>55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B-487C-8DD0-6A1E5BAE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58272"/>
        <c:axId val="750360896"/>
      </c:scatterChart>
      <c:valAx>
        <c:axId val="75035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CMAS Science (2019)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60896"/>
        <c:crosses val="autoZero"/>
        <c:crossBetween val="midCat"/>
      </c:valAx>
      <c:valAx>
        <c:axId val="75036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5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Enrollment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'Summary-nonzero'!$I$2:$I$120</c:f>
              <c:numCache>
                <c:formatCode>General</c:formatCode>
                <c:ptCount val="119"/>
                <c:pt idx="0">
                  <c:v>408</c:v>
                </c:pt>
                <c:pt idx="1">
                  <c:v>532</c:v>
                </c:pt>
                <c:pt idx="2">
                  <c:v>833</c:v>
                </c:pt>
                <c:pt idx="3">
                  <c:v>484</c:v>
                </c:pt>
                <c:pt idx="4">
                  <c:v>253</c:v>
                </c:pt>
                <c:pt idx="5">
                  <c:v>715</c:v>
                </c:pt>
                <c:pt idx="6">
                  <c:v>402</c:v>
                </c:pt>
                <c:pt idx="7">
                  <c:v>342</c:v>
                </c:pt>
                <c:pt idx="8">
                  <c:v>525</c:v>
                </c:pt>
                <c:pt idx="9">
                  <c:v>245</c:v>
                </c:pt>
                <c:pt idx="10">
                  <c:v>230</c:v>
                </c:pt>
                <c:pt idx="11">
                  <c:v>234</c:v>
                </c:pt>
                <c:pt idx="12">
                  <c:v>804</c:v>
                </c:pt>
                <c:pt idx="13">
                  <c:v>317</c:v>
                </c:pt>
                <c:pt idx="14">
                  <c:v>563</c:v>
                </c:pt>
                <c:pt idx="15">
                  <c:v>204</c:v>
                </c:pt>
                <c:pt idx="16">
                  <c:v>467</c:v>
                </c:pt>
                <c:pt idx="17">
                  <c:v>370</c:v>
                </c:pt>
                <c:pt idx="18">
                  <c:v>359</c:v>
                </c:pt>
                <c:pt idx="19">
                  <c:v>226</c:v>
                </c:pt>
                <c:pt idx="20">
                  <c:v>493</c:v>
                </c:pt>
                <c:pt idx="21">
                  <c:v>441</c:v>
                </c:pt>
                <c:pt idx="22">
                  <c:v>415</c:v>
                </c:pt>
                <c:pt idx="23">
                  <c:v>357</c:v>
                </c:pt>
                <c:pt idx="24">
                  <c:v>403</c:v>
                </c:pt>
                <c:pt idx="25">
                  <c:v>484</c:v>
                </c:pt>
                <c:pt idx="26">
                  <c:v>298</c:v>
                </c:pt>
                <c:pt idx="27">
                  <c:v>564</c:v>
                </c:pt>
                <c:pt idx="28">
                  <c:v>322</c:v>
                </c:pt>
                <c:pt idx="29">
                  <c:v>630</c:v>
                </c:pt>
                <c:pt idx="30">
                  <c:v>418</c:v>
                </c:pt>
                <c:pt idx="31">
                  <c:v>469</c:v>
                </c:pt>
                <c:pt idx="32">
                  <c:v>476</c:v>
                </c:pt>
                <c:pt idx="33">
                  <c:v>453</c:v>
                </c:pt>
                <c:pt idx="34">
                  <c:v>335</c:v>
                </c:pt>
                <c:pt idx="35">
                  <c:v>336</c:v>
                </c:pt>
                <c:pt idx="36">
                  <c:v>396</c:v>
                </c:pt>
                <c:pt idx="37">
                  <c:v>340</c:v>
                </c:pt>
                <c:pt idx="38">
                  <c:v>527</c:v>
                </c:pt>
                <c:pt idx="39">
                  <c:v>319</c:v>
                </c:pt>
                <c:pt idx="40">
                  <c:v>476</c:v>
                </c:pt>
                <c:pt idx="41">
                  <c:v>289</c:v>
                </c:pt>
                <c:pt idx="42">
                  <c:v>262</c:v>
                </c:pt>
                <c:pt idx="43">
                  <c:v>371</c:v>
                </c:pt>
                <c:pt idx="44">
                  <c:v>421</c:v>
                </c:pt>
                <c:pt idx="45">
                  <c:v>283</c:v>
                </c:pt>
                <c:pt idx="46">
                  <c:v>472</c:v>
                </c:pt>
                <c:pt idx="47">
                  <c:v>408</c:v>
                </c:pt>
                <c:pt idx="48">
                  <c:v>464</c:v>
                </c:pt>
                <c:pt idx="49">
                  <c:v>538</c:v>
                </c:pt>
                <c:pt idx="50">
                  <c:v>355</c:v>
                </c:pt>
                <c:pt idx="51">
                  <c:v>480</c:v>
                </c:pt>
                <c:pt idx="52">
                  <c:v>415</c:v>
                </c:pt>
                <c:pt idx="53">
                  <c:v>560</c:v>
                </c:pt>
                <c:pt idx="54">
                  <c:v>477</c:v>
                </c:pt>
                <c:pt idx="55">
                  <c:v>249</c:v>
                </c:pt>
                <c:pt idx="56">
                  <c:v>330</c:v>
                </c:pt>
                <c:pt idx="57">
                  <c:v>545</c:v>
                </c:pt>
                <c:pt idx="58">
                  <c:v>848</c:v>
                </c:pt>
                <c:pt idx="59">
                  <c:v>570</c:v>
                </c:pt>
                <c:pt idx="60">
                  <c:v>381</c:v>
                </c:pt>
                <c:pt idx="61">
                  <c:v>379</c:v>
                </c:pt>
                <c:pt idx="62">
                  <c:v>512</c:v>
                </c:pt>
                <c:pt idx="63">
                  <c:v>511</c:v>
                </c:pt>
                <c:pt idx="64">
                  <c:v>624</c:v>
                </c:pt>
                <c:pt idx="65">
                  <c:v>761</c:v>
                </c:pt>
                <c:pt idx="66">
                  <c:v>759</c:v>
                </c:pt>
                <c:pt idx="67">
                  <c:v>515</c:v>
                </c:pt>
                <c:pt idx="68">
                  <c:v>677</c:v>
                </c:pt>
                <c:pt idx="69">
                  <c:v>486</c:v>
                </c:pt>
                <c:pt idx="70">
                  <c:v>527</c:v>
                </c:pt>
                <c:pt idx="71">
                  <c:v>410</c:v>
                </c:pt>
                <c:pt idx="72">
                  <c:v>470</c:v>
                </c:pt>
                <c:pt idx="73">
                  <c:v>405</c:v>
                </c:pt>
                <c:pt idx="74">
                  <c:v>649</c:v>
                </c:pt>
                <c:pt idx="75">
                  <c:v>381</c:v>
                </c:pt>
                <c:pt idx="76">
                  <c:v>582</c:v>
                </c:pt>
                <c:pt idx="77">
                  <c:v>539</c:v>
                </c:pt>
                <c:pt idx="78">
                  <c:v>354</c:v>
                </c:pt>
                <c:pt idx="79">
                  <c:v>489</c:v>
                </c:pt>
                <c:pt idx="80">
                  <c:v>601</c:v>
                </c:pt>
                <c:pt idx="81">
                  <c:v>575</c:v>
                </c:pt>
                <c:pt idx="82">
                  <c:v>200</c:v>
                </c:pt>
                <c:pt idx="83">
                  <c:v>547</c:v>
                </c:pt>
                <c:pt idx="84">
                  <c:v>796</c:v>
                </c:pt>
                <c:pt idx="85">
                  <c:v>182</c:v>
                </c:pt>
                <c:pt idx="86">
                  <c:v>637</c:v>
                </c:pt>
                <c:pt idx="87">
                  <c:v>433</c:v>
                </c:pt>
                <c:pt idx="88">
                  <c:v>545</c:v>
                </c:pt>
                <c:pt idx="89">
                  <c:v>514</c:v>
                </c:pt>
                <c:pt idx="90">
                  <c:v>499</c:v>
                </c:pt>
                <c:pt idx="91">
                  <c:v>398</c:v>
                </c:pt>
                <c:pt idx="92">
                  <c:v>274</c:v>
                </c:pt>
                <c:pt idx="93">
                  <c:v>642</c:v>
                </c:pt>
                <c:pt idx="94" formatCode="#,##0">
                  <c:v>1008</c:v>
                </c:pt>
                <c:pt idx="95">
                  <c:v>333</c:v>
                </c:pt>
                <c:pt idx="96">
                  <c:v>717</c:v>
                </c:pt>
                <c:pt idx="97">
                  <c:v>503</c:v>
                </c:pt>
                <c:pt idx="98">
                  <c:v>360</c:v>
                </c:pt>
                <c:pt idx="99">
                  <c:v>282</c:v>
                </c:pt>
                <c:pt idx="100">
                  <c:v>373</c:v>
                </c:pt>
                <c:pt idx="101">
                  <c:v>711</c:v>
                </c:pt>
                <c:pt idx="102">
                  <c:v>402</c:v>
                </c:pt>
                <c:pt idx="103">
                  <c:v>481</c:v>
                </c:pt>
                <c:pt idx="104">
                  <c:v>348</c:v>
                </c:pt>
                <c:pt idx="105">
                  <c:v>248</c:v>
                </c:pt>
                <c:pt idx="106">
                  <c:v>472</c:v>
                </c:pt>
                <c:pt idx="107">
                  <c:v>517</c:v>
                </c:pt>
                <c:pt idx="108">
                  <c:v>641</c:v>
                </c:pt>
                <c:pt idx="109">
                  <c:v>474</c:v>
                </c:pt>
                <c:pt idx="110">
                  <c:v>496</c:v>
                </c:pt>
                <c:pt idx="111">
                  <c:v>357</c:v>
                </c:pt>
                <c:pt idx="112">
                  <c:v>425</c:v>
                </c:pt>
                <c:pt idx="113">
                  <c:v>380</c:v>
                </c:pt>
                <c:pt idx="114">
                  <c:v>438</c:v>
                </c:pt>
                <c:pt idx="115">
                  <c:v>320</c:v>
                </c:pt>
                <c:pt idx="116">
                  <c:v>717</c:v>
                </c:pt>
                <c:pt idx="117">
                  <c:v>278</c:v>
                </c:pt>
                <c:pt idx="118">
                  <c:v>930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7F-49F1-AA9B-D28F0B790F09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'Summary-nonzero'!$I$2:$I$120</c:f>
              <c:numCache>
                <c:formatCode>General</c:formatCode>
                <c:ptCount val="119"/>
                <c:pt idx="0">
                  <c:v>408</c:v>
                </c:pt>
                <c:pt idx="1">
                  <c:v>532</c:v>
                </c:pt>
                <c:pt idx="2">
                  <c:v>833</c:v>
                </c:pt>
                <c:pt idx="3">
                  <c:v>484</c:v>
                </c:pt>
                <c:pt idx="4">
                  <c:v>253</c:v>
                </c:pt>
                <c:pt idx="5">
                  <c:v>715</c:v>
                </c:pt>
                <c:pt idx="6">
                  <c:v>402</c:v>
                </c:pt>
                <c:pt idx="7">
                  <c:v>342</c:v>
                </c:pt>
                <c:pt idx="8">
                  <c:v>525</c:v>
                </c:pt>
                <c:pt idx="9">
                  <c:v>245</c:v>
                </c:pt>
                <c:pt idx="10">
                  <c:v>230</c:v>
                </c:pt>
                <c:pt idx="11">
                  <c:v>234</c:v>
                </c:pt>
                <c:pt idx="12">
                  <c:v>804</c:v>
                </c:pt>
                <c:pt idx="13">
                  <c:v>317</c:v>
                </c:pt>
                <c:pt idx="14">
                  <c:v>563</c:v>
                </c:pt>
                <c:pt idx="15">
                  <c:v>204</c:v>
                </c:pt>
                <c:pt idx="16">
                  <c:v>467</c:v>
                </c:pt>
                <c:pt idx="17">
                  <c:v>370</c:v>
                </c:pt>
                <c:pt idx="18">
                  <c:v>359</c:v>
                </c:pt>
                <c:pt idx="19">
                  <c:v>226</c:v>
                </c:pt>
                <c:pt idx="20">
                  <c:v>493</c:v>
                </c:pt>
                <c:pt idx="21">
                  <c:v>441</c:v>
                </c:pt>
                <c:pt idx="22">
                  <c:v>415</c:v>
                </c:pt>
                <c:pt idx="23">
                  <c:v>357</c:v>
                </c:pt>
                <c:pt idx="24">
                  <c:v>403</c:v>
                </c:pt>
                <c:pt idx="25">
                  <c:v>484</c:v>
                </c:pt>
                <c:pt idx="26">
                  <c:v>298</c:v>
                </c:pt>
                <c:pt idx="27">
                  <c:v>564</c:v>
                </c:pt>
                <c:pt idx="28">
                  <c:v>322</c:v>
                </c:pt>
                <c:pt idx="29">
                  <c:v>630</c:v>
                </c:pt>
                <c:pt idx="30">
                  <c:v>418</c:v>
                </c:pt>
                <c:pt idx="31">
                  <c:v>469</c:v>
                </c:pt>
                <c:pt idx="32">
                  <c:v>476</c:v>
                </c:pt>
                <c:pt idx="33">
                  <c:v>453</c:v>
                </c:pt>
                <c:pt idx="34">
                  <c:v>335</c:v>
                </c:pt>
                <c:pt idx="35">
                  <c:v>336</c:v>
                </c:pt>
                <c:pt idx="36">
                  <c:v>396</c:v>
                </c:pt>
                <c:pt idx="37">
                  <c:v>340</c:v>
                </c:pt>
                <c:pt idx="38">
                  <c:v>527</c:v>
                </c:pt>
                <c:pt idx="39">
                  <c:v>319</c:v>
                </c:pt>
                <c:pt idx="40">
                  <c:v>476</c:v>
                </c:pt>
                <c:pt idx="41">
                  <c:v>289</c:v>
                </c:pt>
                <c:pt idx="42">
                  <c:v>262</c:v>
                </c:pt>
                <c:pt idx="43">
                  <c:v>371</c:v>
                </c:pt>
                <c:pt idx="44">
                  <c:v>421</c:v>
                </c:pt>
                <c:pt idx="45">
                  <c:v>283</c:v>
                </c:pt>
                <c:pt idx="46">
                  <c:v>472</c:v>
                </c:pt>
                <c:pt idx="47">
                  <c:v>408</c:v>
                </c:pt>
                <c:pt idx="48">
                  <c:v>464</c:v>
                </c:pt>
                <c:pt idx="49">
                  <c:v>538</c:v>
                </c:pt>
                <c:pt idx="50">
                  <c:v>355</c:v>
                </c:pt>
                <c:pt idx="51">
                  <c:v>480</c:v>
                </c:pt>
                <c:pt idx="52">
                  <c:v>415</c:v>
                </c:pt>
                <c:pt idx="53">
                  <c:v>560</c:v>
                </c:pt>
                <c:pt idx="54">
                  <c:v>477</c:v>
                </c:pt>
                <c:pt idx="55">
                  <c:v>249</c:v>
                </c:pt>
                <c:pt idx="56">
                  <c:v>330</c:v>
                </c:pt>
                <c:pt idx="57">
                  <c:v>545</c:v>
                </c:pt>
                <c:pt idx="58">
                  <c:v>848</c:v>
                </c:pt>
                <c:pt idx="59">
                  <c:v>570</c:v>
                </c:pt>
                <c:pt idx="60">
                  <c:v>381</c:v>
                </c:pt>
                <c:pt idx="61">
                  <c:v>379</c:v>
                </c:pt>
                <c:pt idx="62">
                  <c:v>512</c:v>
                </c:pt>
                <c:pt idx="63">
                  <c:v>511</c:v>
                </c:pt>
                <c:pt idx="64">
                  <c:v>624</c:v>
                </c:pt>
                <c:pt idx="65">
                  <c:v>761</c:v>
                </c:pt>
                <c:pt idx="66">
                  <c:v>759</c:v>
                </c:pt>
                <c:pt idx="67">
                  <c:v>515</c:v>
                </c:pt>
                <c:pt idx="68">
                  <c:v>677</c:v>
                </c:pt>
                <c:pt idx="69">
                  <c:v>486</c:v>
                </c:pt>
                <c:pt idx="70">
                  <c:v>527</c:v>
                </c:pt>
                <c:pt idx="71">
                  <c:v>410</c:v>
                </c:pt>
                <c:pt idx="72">
                  <c:v>470</c:v>
                </c:pt>
                <c:pt idx="73">
                  <c:v>405</c:v>
                </c:pt>
                <c:pt idx="74">
                  <c:v>649</c:v>
                </c:pt>
                <c:pt idx="75">
                  <c:v>381</c:v>
                </c:pt>
                <c:pt idx="76">
                  <c:v>582</c:v>
                </c:pt>
                <c:pt idx="77">
                  <c:v>539</c:v>
                </c:pt>
                <c:pt idx="78">
                  <c:v>354</c:v>
                </c:pt>
                <c:pt idx="79">
                  <c:v>489</c:v>
                </c:pt>
                <c:pt idx="80">
                  <c:v>601</c:v>
                </c:pt>
                <c:pt idx="81">
                  <c:v>575</c:v>
                </c:pt>
                <c:pt idx="82">
                  <c:v>200</c:v>
                </c:pt>
                <c:pt idx="83">
                  <c:v>547</c:v>
                </c:pt>
                <c:pt idx="84">
                  <c:v>796</c:v>
                </c:pt>
                <c:pt idx="85">
                  <c:v>182</c:v>
                </c:pt>
                <c:pt idx="86">
                  <c:v>637</c:v>
                </c:pt>
                <c:pt idx="87">
                  <c:v>433</c:v>
                </c:pt>
                <c:pt idx="88">
                  <c:v>545</c:v>
                </c:pt>
                <c:pt idx="89">
                  <c:v>514</c:v>
                </c:pt>
                <c:pt idx="90">
                  <c:v>499</c:v>
                </c:pt>
                <c:pt idx="91">
                  <c:v>398</c:v>
                </c:pt>
                <c:pt idx="92">
                  <c:v>274</c:v>
                </c:pt>
                <c:pt idx="93">
                  <c:v>642</c:v>
                </c:pt>
                <c:pt idx="94" formatCode="#,##0">
                  <c:v>1008</c:v>
                </c:pt>
                <c:pt idx="95">
                  <c:v>333</c:v>
                </c:pt>
                <c:pt idx="96">
                  <c:v>717</c:v>
                </c:pt>
                <c:pt idx="97">
                  <c:v>503</c:v>
                </c:pt>
                <c:pt idx="98">
                  <c:v>360</c:v>
                </c:pt>
                <c:pt idx="99">
                  <c:v>282</c:v>
                </c:pt>
                <c:pt idx="100">
                  <c:v>373</c:v>
                </c:pt>
                <c:pt idx="101">
                  <c:v>711</c:v>
                </c:pt>
                <c:pt idx="102">
                  <c:v>402</c:v>
                </c:pt>
                <c:pt idx="103">
                  <c:v>481</c:v>
                </c:pt>
                <c:pt idx="104">
                  <c:v>348</c:v>
                </c:pt>
                <c:pt idx="105">
                  <c:v>248</c:v>
                </c:pt>
                <c:pt idx="106">
                  <c:v>472</c:v>
                </c:pt>
                <c:pt idx="107">
                  <c:v>517</c:v>
                </c:pt>
                <c:pt idx="108">
                  <c:v>641</c:v>
                </c:pt>
                <c:pt idx="109">
                  <c:v>474</c:v>
                </c:pt>
                <c:pt idx="110">
                  <c:v>496</c:v>
                </c:pt>
                <c:pt idx="111">
                  <c:v>357</c:v>
                </c:pt>
                <c:pt idx="112">
                  <c:v>425</c:v>
                </c:pt>
                <c:pt idx="113">
                  <c:v>380</c:v>
                </c:pt>
                <c:pt idx="114">
                  <c:v>438</c:v>
                </c:pt>
                <c:pt idx="115">
                  <c:v>320</c:v>
                </c:pt>
                <c:pt idx="116">
                  <c:v>717</c:v>
                </c:pt>
                <c:pt idx="117">
                  <c:v>278</c:v>
                </c:pt>
                <c:pt idx="118">
                  <c:v>930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F-49F1-AA9B-D28F0B79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57616"/>
        <c:axId val="750360240"/>
      </c:scatterChart>
      <c:valAx>
        <c:axId val="75035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Enrollment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60240"/>
        <c:crosses val="autoZero"/>
        <c:crossBetween val="midCat"/>
      </c:valAx>
      <c:valAx>
        <c:axId val="75036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57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Student/Teacher 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'Summary-nonzero'!$J$2:$J$120</c:f>
              <c:numCache>
                <c:formatCode>General</c:formatCode>
                <c:ptCount val="119"/>
                <c:pt idx="0">
                  <c:v>17</c:v>
                </c:pt>
                <c:pt idx="1">
                  <c:v>18.3</c:v>
                </c:pt>
                <c:pt idx="2">
                  <c:v>16.3</c:v>
                </c:pt>
                <c:pt idx="3">
                  <c:v>18.600000000000001</c:v>
                </c:pt>
                <c:pt idx="4">
                  <c:v>13.1</c:v>
                </c:pt>
                <c:pt idx="5">
                  <c:v>17</c:v>
                </c:pt>
                <c:pt idx="6">
                  <c:v>21.3</c:v>
                </c:pt>
                <c:pt idx="7">
                  <c:v>15.2</c:v>
                </c:pt>
                <c:pt idx="8">
                  <c:v>14.2</c:v>
                </c:pt>
                <c:pt idx="9">
                  <c:v>15.6</c:v>
                </c:pt>
                <c:pt idx="10">
                  <c:v>19.899999999999999</c:v>
                </c:pt>
                <c:pt idx="11">
                  <c:v>13.5</c:v>
                </c:pt>
                <c:pt idx="12">
                  <c:v>18.5</c:v>
                </c:pt>
                <c:pt idx="13">
                  <c:v>18.2</c:v>
                </c:pt>
                <c:pt idx="14">
                  <c:v>18.2</c:v>
                </c:pt>
                <c:pt idx="15">
                  <c:v>14.2</c:v>
                </c:pt>
                <c:pt idx="16">
                  <c:v>16.100000000000001</c:v>
                </c:pt>
                <c:pt idx="17">
                  <c:v>10</c:v>
                </c:pt>
                <c:pt idx="18">
                  <c:v>10.3</c:v>
                </c:pt>
                <c:pt idx="19">
                  <c:v>7.9</c:v>
                </c:pt>
                <c:pt idx="20">
                  <c:v>14.2</c:v>
                </c:pt>
                <c:pt idx="21">
                  <c:v>18.600000000000001</c:v>
                </c:pt>
                <c:pt idx="22">
                  <c:v>19.399999999999999</c:v>
                </c:pt>
                <c:pt idx="23">
                  <c:v>15.1</c:v>
                </c:pt>
                <c:pt idx="24">
                  <c:v>14.3</c:v>
                </c:pt>
                <c:pt idx="25">
                  <c:v>15</c:v>
                </c:pt>
                <c:pt idx="26">
                  <c:v>15.4</c:v>
                </c:pt>
                <c:pt idx="27">
                  <c:v>18.899999999999999</c:v>
                </c:pt>
                <c:pt idx="28">
                  <c:v>15.9</c:v>
                </c:pt>
                <c:pt idx="29">
                  <c:v>16.8</c:v>
                </c:pt>
                <c:pt idx="30">
                  <c:v>14.4</c:v>
                </c:pt>
                <c:pt idx="31">
                  <c:v>15.6</c:v>
                </c:pt>
                <c:pt idx="32">
                  <c:v>15.4</c:v>
                </c:pt>
                <c:pt idx="33">
                  <c:v>14.8</c:v>
                </c:pt>
                <c:pt idx="34">
                  <c:v>12.3</c:v>
                </c:pt>
                <c:pt idx="35">
                  <c:v>12.8</c:v>
                </c:pt>
                <c:pt idx="36">
                  <c:v>13.5</c:v>
                </c:pt>
                <c:pt idx="37">
                  <c:v>18.7</c:v>
                </c:pt>
                <c:pt idx="38">
                  <c:v>13.5</c:v>
                </c:pt>
                <c:pt idx="39">
                  <c:v>15</c:v>
                </c:pt>
                <c:pt idx="40">
                  <c:v>17.3</c:v>
                </c:pt>
                <c:pt idx="41">
                  <c:v>12.8</c:v>
                </c:pt>
                <c:pt idx="42">
                  <c:v>11.7</c:v>
                </c:pt>
                <c:pt idx="43">
                  <c:v>16.600000000000001</c:v>
                </c:pt>
                <c:pt idx="44">
                  <c:v>15.8</c:v>
                </c:pt>
                <c:pt idx="45">
                  <c:v>16.600000000000001</c:v>
                </c:pt>
                <c:pt idx="46">
                  <c:v>17.5</c:v>
                </c:pt>
                <c:pt idx="47">
                  <c:v>16.8</c:v>
                </c:pt>
                <c:pt idx="48">
                  <c:v>14.2</c:v>
                </c:pt>
                <c:pt idx="49">
                  <c:v>15.8</c:v>
                </c:pt>
                <c:pt idx="50">
                  <c:v>13.1</c:v>
                </c:pt>
                <c:pt idx="51">
                  <c:v>15</c:v>
                </c:pt>
                <c:pt idx="52">
                  <c:v>16.2</c:v>
                </c:pt>
                <c:pt idx="53">
                  <c:v>16.8</c:v>
                </c:pt>
                <c:pt idx="54">
                  <c:v>14.8</c:v>
                </c:pt>
                <c:pt idx="55">
                  <c:v>13.2</c:v>
                </c:pt>
                <c:pt idx="56">
                  <c:v>16.399999999999999</c:v>
                </c:pt>
                <c:pt idx="57">
                  <c:v>17.5</c:v>
                </c:pt>
                <c:pt idx="58">
                  <c:v>18.3</c:v>
                </c:pt>
                <c:pt idx="59">
                  <c:v>16.600000000000001</c:v>
                </c:pt>
                <c:pt idx="60">
                  <c:v>16.600000000000001</c:v>
                </c:pt>
                <c:pt idx="61">
                  <c:v>14.3</c:v>
                </c:pt>
                <c:pt idx="62">
                  <c:v>16.3</c:v>
                </c:pt>
                <c:pt idx="63">
                  <c:v>14</c:v>
                </c:pt>
                <c:pt idx="64">
                  <c:v>14.6</c:v>
                </c:pt>
                <c:pt idx="65">
                  <c:v>16.899999999999999</c:v>
                </c:pt>
                <c:pt idx="66">
                  <c:v>17.600000000000001</c:v>
                </c:pt>
                <c:pt idx="67">
                  <c:v>17.100000000000001</c:v>
                </c:pt>
                <c:pt idx="68">
                  <c:v>16.100000000000001</c:v>
                </c:pt>
                <c:pt idx="69">
                  <c:v>15.4</c:v>
                </c:pt>
                <c:pt idx="70">
                  <c:v>18.3</c:v>
                </c:pt>
                <c:pt idx="71">
                  <c:v>15.4</c:v>
                </c:pt>
                <c:pt idx="72">
                  <c:v>16.7</c:v>
                </c:pt>
                <c:pt idx="73">
                  <c:v>14.4</c:v>
                </c:pt>
                <c:pt idx="74">
                  <c:v>18.100000000000001</c:v>
                </c:pt>
                <c:pt idx="75">
                  <c:v>15.4</c:v>
                </c:pt>
                <c:pt idx="76">
                  <c:v>14.1</c:v>
                </c:pt>
                <c:pt idx="77">
                  <c:v>17.3</c:v>
                </c:pt>
                <c:pt idx="78">
                  <c:v>17.600000000000001</c:v>
                </c:pt>
                <c:pt idx="79">
                  <c:v>16.3</c:v>
                </c:pt>
                <c:pt idx="80">
                  <c:v>14.8</c:v>
                </c:pt>
                <c:pt idx="81">
                  <c:v>16.100000000000001</c:v>
                </c:pt>
                <c:pt idx="82">
                  <c:v>13.3</c:v>
                </c:pt>
                <c:pt idx="83">
                  <c:v>15.9</c:v>
                </c:pt>
                <c:pt idx="84">
                  <c:v>15.8</c:v>
                </c:pt>
                <c:pt idx="85">
                  <c:v>11.9</c:v>
                </c:pt>
                <c:pt idx="86">
                  <c:v>15.1</c:v>
                </c:pt>
                <c:pt idx="87">
                  <c:v>14.5</c:v>
                </c:pt>
                <c:pt idx="88">
                  <c:v>16</c:v>
                </c:pt>
                <c:pt idx="89">
                  <c:v>15.1</c:v>
                </c:pt>
                <c:pt idx="90">
                  <c:v>19.100000000000001</c:v>
                </c:pt>
                <c:pt idx="91">
                  <c:v>14.5</c:v>
                </c:pt>
                <c:pt idx="92">
                  <c:v>17</c:v>
                </c:pt>
                <c:pt idx="93">
                  <c:v>17.7</c:v>
                </c:pt>
                <c:pt idx="94">
                  <c:v>14.5</c:v>
                </c:pt>
                <c:pt idx="95">
                  <c:v>19</c:v>
                </c:pt>
                <c:pt idx="96">
                  <c:v>15.7</c:v>
                </c:pt>
                <c:pt idx="97">
                  <c:v>15.7</c:v>
                </c:pt>
                <c:pt idx="98">
                  <c:v>11.8</c:v>
                </c:pt>
                <c:pt idx="99">
                  <c:v>15.9</c:v>
                </c:pt>
                <c:pt idx="100">
                  <c:v>16</c:v>
                </c:pt>
                <c:pt idx="101">
                  <c:v>17.600000000000001</c:v>
                </c:pt>
                <c:pt idx="102">
                  <c:v>14.2</c:v>
                </c:pt>
                <c:pt idx="103">
                  <c:v>17.8</c:v>
                </c:pt>
                <c:pt idx="104">
                  <c:v>17.8</c:v>
                </c:pt>
                <c:pt idx="105">
                  <c:v>16.5</c:v>
                </c:pt>
                <c:pt idx="106">
                  <c:v>17.8</c:v>
                </c:pt>
                <c:pt idx="107">
                  <c:v>14.6</c:v>
                </c:pt>
                <c:pt idx="108">
                  <c:v>17.8</c:v>
                </c:pt>
                <c:pt idx="109">
                  <c:v>15.5</c:v>
                </c:pt>
                <c:pt idx="110">
                  <c:v>16</c:v>
                </c:pt>
                <c:pt idx="111">
                  <c:v>14.1</c:v>
                </c:pt>
                <c:pt idx="112">
                  <c:v>15.3</c:v>
                </c:pt>
                <c:pt idx="113">
                  <c:v>14.3</c:v>
                </c:pt>
                <c:pt idx="114">
                  <c:v>19.3</c:v>
                </c:pt>
                <c:pt idx="115">
                  <c:v>14</c:v>
                </c:pt>
                <c:pt idx="116">
                  <c:v>16.5</c:v>
                </c:pt>
                <c:pt idx="117">
                  <c:v>12.6</c:v>
                </c:pt>
                <c:pt idx="118">
                  <c:v>19.3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9-48C9-9621-092BB649C239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'Summary-nonzero'!$J$2:$J$120</c:f>
              <c:numCache>
                <c:formatCode>General</c:formatCode>
                <c:ptCount val="119"/>
                <c:pt idx="0">
                  <c:v>17</c:v>
                </c:pt>
                <c:pt idx="1">
                  <c:v>18.3</c:v>
                </c:pt>
                <c:pt idx="2">
                  <c:v>16.3</c:v>
                </c:pt>
                <c:pt idx="3">
                  <c:v>18.600000000000001</c:v>
                </c:pt>
                <c:pt idx="4">
                  <c:v>13.1</c:v>
                </c:pt>
                <c:pt idx="5">
                  <c:v>17</c:v>
                </c:pt>
                <c:pt idx="6">
                  <c:v>21.3</c:v>
                </c:pt>
                <c:pt idx="7">
                  <c:v>15.2</c:v>
                </c:pt>
                <c:pt idx="8">
                  <c:v>14.2</c:v>
                </c:pt>
                <c:pt idx="9">
                  <c:v>15.6</c:v>
                </c:pt>
                <c:pt idx="10">
                  <c:v>19.899999999999999</c:v>
                </c:pt>
                <c:pt idx="11">
                  <c:v>13.5</c:v>
                </c:pt>
                <c:pt idx="12">
                  <c:v>18.5</c:v>
                </c:pt>
                <c:pt idx="13">
                  <c:v>18.2</c:v>
                </c:pt>
                <c:pt idx="14">
                  <c:v>18.2</c:v>
                </c:pt>
                <c:pt idx="15">
                  <c:v>14.2</c:v>
                </c:pt>
                <c:pt idx="16">
                  <c:v>16.100000000000001</c:v>
                </c:pt>
                <c:pt idx="17">
                  <c:v>10</c:v>
                </c:pt>
                <c:pt idx="18">
                  <c:v>10.3</c:v>
                </c:pt>
                <c:pt idx="19">
                  <c:v>7.9</c:v>
                </c:pt>
                <c:pt idx="20">
                  <c:v>14.2</c:v>
                </c:pt>
                <c:pt idx="21">
                  <c:v>18.600000000000001</c:v>
                </c:pt>
                <c:pt idx="22">
                  <c:v>19.399999999999999</c:v>
                </c:pt>
                <c:pt idx="23">
                  <c:v>15.1</c:v>
                </c:pt>
                <c:pt idx="24">
                  <c:v>14.3</c:v>
                </c:pt>
                <c:pt idx="25">
                  <c:v>15</c:v>
                </c:pt>
                <c:pt idx="26">
                  <c:v>15.4</c:v>
                </c:pt>
                <c:pt idx="27">
                  <c:v>18.899999999999999</c:v>
                </c:pt>
                <c:pt idx="28">
                  <c:v>15.9</c:v>
                </c:pt>
                <c:pt idx="29">
                  <c:v>16.8</c:v>
                </c:pt>
                <c:pt idx="30">
                  <c:v>14.4</c:v>
                </c:pt>
                <c:pt idx="31">
                  <c:v>15.6</c:v>
                </c:pt>
                <c:pt idx="32">
                  <c:v>15.4</c:v>
                </c:pt>
                <c:pt idx="33">
                  <c:v>14.8</c:v>
                </c:pt>
                <c:pt idx="34">
                  <c:v>12.3</c:v>
                </c:pt>
                <c:pt idx="35">
                  <c:v>12.8</c:v>
                </c:pt>
                <c:pt idx="36">
                  <c:v>13.5</c:v>
                </c:pt>
                <c:pt idx="37">
                  <c:v>18.7</c:v>
                </c:pt>
                <c:pt idx="38">
                  <c:v>13.5</c:v>
                </c:pt>
                <c:pt idx="39">
                  <c:v>15</c:v>
                </c:pt>
                <c:pt idx="40">
                  <c:v>17.3</c:v>
                </c:pt>
                <c:pt idx="41">
                  <c:v>12.8</c:v>
                </c:pt>
                <c:pt idx="42">
                  <c:v>11.7</c:v>
                </c:pt>
                <c:pt idx="43">
                  <c:v>16.600000000000001</c:v>
                </c:pt>
                <c:pt idx="44">
                  <c:v>15.8</c:v>
                </c:pt>
                <c:pt idx="45">
                  <c:v>16.600000000000001</c:v>
                </c:pt>
                <c:pt idx="46">
                  <c:v>17.5</c:v>
                </c:pt>
                <c:pt idx="47">
                  <c:v>16.8</c:v>
                </c:pt>
                <c:pt idx="48">
                  <c:v>14.2</c:v>
                </c:pt>
                <c:pt idx="49">
                  <c:v>15.8</c:v>
                </c:pt>
                <c:pt idx="50">
                  <c:v>13.1</c:v>
                </c:pt>
                <c:pt idx="51">
                  <c:v>15</c:v>
                </c:pt>
                <c:pt idx="52">
                  <c:v>16.2</c:v>
                </c:pt>
                <c:pt idx="53">
                  <c:v>16.8</c:v>
                </c:pt>
                <c:pt idx="54">
                  <c:v>14.8</c:v>
                </c:pt>
                <c:pt idx="55">
                  <c:v>13.2</c:v>
                </c:pt>
                <c:pt idx="56">
                  <c:v>16.399999999999999</c:v>
                </c:pt>
                <c:pt idx="57">
                  <c:v>17.5</c:v>
                </c:pt>
                <c:pt idx="58">
                  <c:v>18.3</c:v>
                </c:pt>
                <c:pt idx="59">
                  <c:v>16.600000000000001</c:v>
                </c:pt>
                <c:pt idx="60">
                  <c:v>16.600000000000001</c:v>
                </c:pt>
                <c:pt idx="61">
                  <c:v>14.3</c:v>
                </c:pt>
                <c:pt idx="62">
                  <c:v>16.3</c:v>
                </c:pt>
                <c:pt idx="63">
                  <c:v>14</c:v>
                </c:pt>
                <c:pt idx="64">
                  <c:v>14.6</c:v>
                </c:pt>
                <c:pt idx="65">
                  <c:v>16.899999999999999</c:v>
                </c:pt>
                <c:pt idx="66">
                  <c:v>17.600000000000001</c:v>
                </c:pt>
                <c:pt idx="67">
                  <c:v>17.100000000000001</c:v>
                </c:pt>
                <c:pt idx="68">
                  <c:v>16.100000000000001</c:v>
                </c:pt>
                <c:pt idx="69">
                  <c:v>15.4</c:v>
                </c:pt>
                <c:pt idx="70">
                  <c:v>18.3</c:v>
                </c:pt>
                <c:pt idx="71">
                  <c:v>15.4</c:v>
                </c:pt>
                <c:pt idx="72">
                  <c:v>16.7</c:v>
                </c:pt>
                <c:pt idx="73">
                  <c:v>14.4</c:v>
                </c:pt>
                <c:pt idx="74">
                  <c:v>18.100000000000001</c:v>
                </c:pt>
                <c:pt idx="75">
                  <c:v>15.4</c:v>
                </c:pt>
                <c:pt idx="76">
                  <c:v>14.1</c:v>
                </c:pt>
                <c:pt idx="77">
                  <c:v>17.3</c:v>
                </c:pt>
                <c:pt idx="78">
                  <c:v>17.600000000000001</c:v>
                </c:pt>
                <c:pt idx="79">
                  <c:v>16.3</c:v>
                </c:pt>
                <c:pt idx="80">
                  <c:v>14.8</c:v>
                </c:pt>
                <c:pt idx="81">
                  <c:v>16.100000000000001</c:v>
                </c:pt>
                <c:pt idx="82">
                  <c:v>13.3</c:v>
                </c:pt>
                <c:pt idx="83">
                  <c:v>15.9</c:v>
                </c:pt>
                <c:pt idx="84">
                  <c:v>15.8</c:v>
                </c:pt>
                <c:pt idx="85">
                  <c:v>11.9</c:v>
                </c:pt>
                <c:pt idx="86">
                  <c:v>15.1</c:v>
                </c:pt>
                <c:pt idx="87">
                  <c:v>14.5</c:v>
                </c:pt>
                <c:pt idx="88">
                  <c:v>16</c:v>
                </c:pt>
                <c:pt idx="89">
                  <c:v>15.1</c:v>
                </c:pt>
                <c:pt idx="90">
                  <c:v>19.100000000000001</c:v>
                </c:pt>
                <c:pt idx="91">
                  <c:v>14.5</c:v>
                </c:pt>
                <c:pt idx="92">
                  <c:v>17</c:v>
                </c:pt>
                <c:pt idx="93">
                  <c:v>17.7</c:v>
                </c:pt>
                <c:pt idx="94">
                  <c:v>14.5</c:v>
                </c:pt>
                <c:pt idx="95">
                  <c:v>19</c:v>
                </c:pt>
                <c:pt idx="96">
                  <c:v>15.7</c:v>
                </c:pt>
                <c:pt idx="97">
                  <c:v>15.7</c:v>
                </c:pt>
                <c:pt idx="98">
                  <c:v>11.8</c:v>
                </c:pt>
                <c:pt idx="99">
                  <c:v>15.9</c:v>
                </c:pt>
                <c:pt idx="100">
                  <c:v>16</c:v>
                </c:pt>
                <c:pt idx="101">
                  <c:v>17.600000000000001</c:v>
                </c:pt>
                <c:pt idx="102">
                  <c:v>14.2</c:v>
                </c:pt>
                <c:pt idx="103">
                  <c:v>17.8</c:v>
                </c:pt>
                <c:pt idx="104">
                  <c:v>17.8</c:v>
                </c:pt>
                <c:pt idx="105">
                  <c:v>16.5</c:v>
                </c:pt>
                <c:pt idx="106">
                  <c:v>17.8</c:v>
                </c:pt>
                <c:pt idx="107">
                  <c:v>14.6</c:v>
                </c:pt>
                <c:pt idx="108">
                  <c:v>17.8</c:v>
                </c:pt>
                <c:pt idx="109">
                  <c:v>15.5</c:v>
                </c:pt>
                <c:pt idx="110">
                  <c:v>16</c:v>
                </c:pt>
                <c:pt idx="111">
                  <c:v>14.1</c:v>
                </c:pt>
                <c:pt idx="112">
                  <c:v>15.3</c:v>
                </c:pt>
                <c:pt idx="113">
                  <c:v>14.3</c:v>
                </c:pt>
                <c:pt idx="114">
                  <c:v>19.3</c:v>
                </c:pt>
                <c:pt idx="115">
                  <c:v>14</c:v>
                </c:pt>
                <c:pt idx="116">
                  <c:v>16.5</c:v>
                </c:pt>
                <c:pt idx="117">
                  <c:v>12.6</c:v>
                </c:pt>
                <c:pt idx="118">
                  <c:v>19.3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9-48C9-9621-092BB649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67456"/>
        <c:axId val="750371064"/>
      </c:scatterChart>
      <c:valAx>
        <c:axId val="7503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Student/Teacher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71064"/>
        <c:crosses val="autoZero"/>
        <c:crossBetween val="midCat"/>
      </c:valAx>
      <c:valAx>
        <c:axId val="750371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67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Free/Discounted Lunch Recipients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'Summary-nonzero'!$K$2:$K$120</c:f>
              <c:numCache>
                <c:formatCode>0.00%</c:formatCode>
                <c:ptCount val="119"/>
                <c:pt idx="0">
                  <c:v>0.74</c:v>
                </c:pt>
                <c:pt idx="1">
                  <c:v>0.1</c:v>
                </c:pt>
                <c:pt idx="2">
                  <c:v>0.94</c:v>
                </c:pt>
                <c:pt idx="3">
                  <c:v>0.76</c:v>
                </c:pt>
                <c:pt idx="4">
                  <c:v>0.6</c:v>
                </c:pt>
                <c:pt idx="5">
                  <c:v>0.19</c:v>
                </c:pt>
                <c:pt idx="6">
                  <c:v>0.23</c:v>
                </c:pt>
                <c:pt idx="7">
                  <c:v>0.56000000000000005</c:v>
                </c:pt>
                <c:pt idx="8">
                  <c:v>0.31</c:v>
                </c:pt>
                <c:pt idx="9">
                  <c:v>0.8</c:v>
                </c:pt>
                <c:pt idx="10">
                  <c:v>0.76</c:v>
                </c:pt>
                <c:pt idx="11">
                  <c:v>0.28999999999999998</c:v>
                </c:pt>
                <c:pt idx="12">
                  <c:v>0.63</c:v>
                </c:pt>
                <c:pt idx="13">
                  <c:v>0.88</c:v>
                </c:pt>
                <c:pt idx="14">
                  <c:v>0.8</c:v>
                </c:pt>
                <c:pt idx="15">
                  <c:v>0.92</c:v>
                </c:pt>
                <c:pt idx="16">
                  <c:v>0.7</c:v>
                </c:pt>
                <c:pt idx="17">
                  <c:v>0.86</c:v>
                </c:pt>
                <c:pt idx="18">
                  <c:v>0.82</c:v>
                </c:pt>
                <c:pt idx="19">
                  <c:v>0.89</c:v>
                </c:pt>
                <c:pt idx="20">
                  <c:v>0.73</c:v>
                </c:pt>
                <c:pt idx="21">
                  <c:v>0.93</c:v>
                </c:pt>
                <c:pt idx="22">
                  <c:v>0.34</c:v>
                </c:pt>
                <c:pt idx="23">
                  <c:v>0.32</c:v>
                </c:pt>
                <c:pt idx="24">
                  <c:v>0.83</c:v>
                </c:pt>
                <c:pt idx="25">
                  <c:v>0.95</c:v>
                </c:pt>
                <c:pt idx="26">
                  <c:v>0.82</c:v>
                </c:pt>
                <c:pt idx="27">
                  <c:v>0.4</c:v>
                </c:pt>
                <c:pt idx="28">
                  <c:v>0.05</c:v>
                </c:pt>
                <c:pt idx="29">
                  <c:v>0.39</c:v>
                </c:pt>
                <c:pt idx="30">
                  <c:v>0.85</c:v>
                </c:pt>
                <c:pt idx="31">
                  <c:v>0.13</c:v>
                </c:pt>
                <c:pt idx="32">
                  <c:v>0.95</c:v>
                </c:pt>
                <c:pt idx="33">
                  <c:v>0.53</c:v>
                </c:pt>
                <c:pt idx="34">
                  <c:v>0.91</c:v>
                </c:pt>
                <c:pt idx="35">
                  <c:v>0.94</c:v>
                </c:pt>
                <c:pt idx="36">
                  <c:v>0.97</c:v>
                </c:pt>
                <c:pt idx="37">
                  <c:v>0.83</c:v>
                </c:pt>
                <c:pt idx="38">
                  <c:v>0.9</c:v>
                </c:pt>
                <c:pt idx="39">
                  <c:v>0.95</c:v>
                </c:pt>
                <c:pt idx="40">
                  <c:v>0.92</c:v>
                </c:pt>
                <c:pt idx="41">
                  <c:v>0.84</c:v>
                </c:pt>
                <c:pt idx="42">
                  <c:v>0.9</c:v>
                </c:pt>
                <c:pt idx="43">
                  <c:v>0.13</c:v>
                </c:pt>
                <c:pt idx="44">
                  <c:v>0.94</c:v>
                </c:pt>
                <c:pt idx="45">
                  <c:v>0.1</c:v>
                </c:pt>
                <c:pt idx="46">
                  <c:v>0.91</c:v>
                </c:pt>
                <c:pt idx="47">
                  <c:v>0.59</c:v>
                </c:pt>
                <c:pt idx="48">
                  <c:v>0.66</c:v>
                </c:pt>
                <c:pt idx="49">
                  <c:v>0.64</c:v>
                </c:pt>
                <c:pt idx="50">
                  <c:v>0.76</c:v>
                </c:pt>
                <c:pt idx="51">
                  <c:v>0.9</c:v>
                </c:pt>
                <c:pt idx="52">
                  <c:v>0.95</c:v>
                </c:pt>
                <c:pt idx="53">
                  <c:v>0.28999999999999998</c:v>
                </c:pt>
                <c:pt idx="54">
                  <c:v>0.88</c:v>
                </c:pt>
                <c:pt idx="55">
                  <c:v>0.98</c:v>
                </c:pt>
                <c:pt idx="56">
                  <c:v>0.9</c:v>
                </c:pt>
                <c:pt idx="57">
                  <c:v>0.92</c:v>
                </c:pt>
                <c:pt idx="58">
                  <c:v>0.82</c:v>
                </c:pt>
                <c:pt idx="59">
                  <c:v>0.9</c:v>
                </c:pt>
                <c:pt idx="60">
                  <c:v>0.86</c:v>
                </c:pt>
                <c:pt idx="61">
                  <c:v>0.9</c:v>
                </c:pt>
                <c:pt idx="62">
                  <c:v>0.9</c:v>
                </c:pt>
                <c:pt idx="63">
                  <c:v>0.97</c:v>
                </c:pt>
                <c:pt idx="64">
                  <c:v>0.6</c:v>
                </c:pt>
                <c:pt idx="65">
                  <c:v>0.76</c:v>
                </c:pt>
                <c:pt idx="66">
                  <c:v>0.88</c:v>
                </c:pt>
                <c:pt idx="67">
                  <c:v>0.15</c:v>
                </c:pt>
                <c:pt idx="68">
                  <c:v>0.72</c:v>
                </c:pt>
                <c:pt idx="69">
                  <c:v>0.84</c:v>
                </c:pt>
                <c:pt idx="70">
                  <c:v>0.26</c:v>
                </c:pt>
                <c:pt idx="71">
                  <c:v>0.67</c:v>
                </c:pt>
                <c:pt idx="72">
                  <c:v>0.96</c:v>
                </c:pt>
                <c:pt idx="73">
                  <c:v>0.93</c:v>
                </c:pt>
                <c:pt idx="74">
                  <c:v>0.85</c:v>
                </c:pt>
                <c:pt idx="75">
                  <c:v>0.75</c:v>
                </c:pt>
                <c:pt idx="76">
                  <c:v>0.92</c:v>
                </c:pt>
                <c:pt idx="77">
                  <c:v>0.87</c:v>
                </c:pt>
                <c:pt idx="78">
                  <c:v>0.21</c:v>
                </c:pt>
                <c:pt idx="79">
                  <c:v>0.45</c:v>
                </c:pt>
                <c:pt idx="80">
                  <c:v>0.92</c:v>
                </c:pt>
                <c:pt idx="81">
                  <c:v>0.82</c:v>
                </c:pt>
                <c:pt idx="82">
                  <c:v>0.98</c:v>
                </c:pt>
                <c:pt idx="83">
                  <c:v>0.91</c:v>
                </c:pt>
                <c:pt idx="84">
                  <c:v>0.93</c:v>
                </c:pt>
                <c:pt idx="85">
                  <c:v>0.46</c:v>
                </c:pt>
                <c:pt idx="86">
                  <c:v>0.77</c:v>
                </c:pt>
                <c:pt idx="87">
                  <c:v>0.76</c:v>
                </c:pt>
                <c:pt idx="88">
                  <c:v>0.97</c:v>
                </c:pt>
                <c:pt idx="89">
                  <c:v>0.91</c:v>
                </c:pt>
                <c:pt idx="90">
                  <c:v>0.79</c:v>
                </c:pt>
                <c:pt idx="91">
                  <c:v>0.9</c:v>
                </c:pt>
                <c:pt idx="92">
                  <c:v>0.46</c:v>
                </c:pt>
                <c:pt idx="93">
                  <c:v>0.2</c:v>
                </c:pt>
                <c:pt idx="94">
                  <c:v>0.94</c:v>
                </c:pt>
                <c:pt idx="95">
                  <c:v>0.04</c:v>
                </c:pt>
                <c:pt idx="96">
                  <c:v>0.72</c:v>
                </c:pt>
                <c:pt idx="97">
                  <c:v>0.75</c:v>
                </c:pt>
                <c:pt idx="98">
                  <c:v>0.95</c:v>
                </c:pt>
                <c:pt idx="99">
                  <c:v>0.83</c:v>
                </c:pt>
                <c:pt idx="100">
                  <c:v>0.85</c:v>
                </c:pt>
                <c:pt idx="101">
                  <c:v>7.0000000000000007E-2</c:v>
                </c:pt>
                <c:pt idx="102">
                  <c:v>0.95</c:v>
                </c:pt>
                <c:pt idx="103">
                  <c:v>0.28000000000000003</c:v>
                </c:pt>
                <c:pt idx="104">
                  <c:v>0.14000000000000001</c:v>
                </c:pt>
                <c:pt idx="105">
                  <c:v>0.77</c:v>
                </c:pt>
                <c:pt idx="106">
                  <c:v>0.06</c:v>
                </c:pt>
                <c:pt idx="107">
                  <c:v>0.96</c:v>
                </c:pt>
                <c:pt idx="108">
                  <c:v>0.05</c:v>
                </c:pt>
                <c:pt idx="109">
                  <c:v>0.31</c:v>
                </c:pt>
                <c:pt idx="110">
                  <c:v>0.75</c:v>
                </c:pt>
                <c:pt idx="111">
                  <c:v>0.92</c:v>
                </c:pt>
                <c:pt idx="112">
                  <c:v>0.26</c:v>
                </c:pt>
                <c:pt idx="113">
                  <c:v>0.51</c:v>
                </c:pt>
                <c:pt idx="114">
                  <c:v>0.75</c:v>
                </c:pt>
                <c:pt idx="115">
                  <c:v>0.96</c:v>
                </c:pt>
                <c:pt idx="116">
                  <c:v>0.13</c:v>
                </c:pt>
                <c:pt idx="117">
                  <c:v>0.91</c:v>
                </c:pt>
                <c:pt idx="118">
                  <c:v>0.17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E-4DB3-A9CC-9110C367D959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'Summary-nonzero'!$K$2:$K$120</c:f>
              <c:numCache>
                <c:formatCode>0.00%</c:formatCode>
                <c:ptCount val="119"/>
                <c:pt idx="0">
                  <c:v>0.74</c:v>
                </c:pt>
                <c:pt idx="1">
                  <c:v>0.1</c:v>
                </c:pt>
                <c:pt idx="2">
                  <c:v>0.94</c:v>
                </c:pt>
                <c:pt idx="3">
                  <c:v>0.76</c:v>
                </c:pt>
                <c:pt idx="4">
                  <c:v>0.6</c:v>
                </c:pt>
                <c:pt idx="5">
                  <c:v>0.19</c:v>
                </c:pt>
                <c:pt idx="6">
                  <c:v>0.23</c:v>
                </c:pt>
                <c:pt idx="7">
                  <c:v>0.56000000000000005</c:v>
                </c:pt>
                <c:pt idx="8">
                  <c:v>0.31</c:v>
                </c:pt>
                <c:pt idx="9">
                  <c:v>0.8</c:v>
                </c:pt>
                <c:pt idx="10">
                  <c:v>0.76</c:v>
                </c:pt>
                <c:pt idx="11">
                  <c:v>0.28999999999999998</c:v>
                </c:pt>
                <c:pt idx="12">
                  <c:v>0.63</c:v>
                </c:pt>
                <c:pt idx="13">
                  <c:v>0.88</c:v>
                </c:pt>
                <c:pt idx="14">
                  <c:v>0.8</c:v>
                </c:pt>
                <c:pt idx="15">
                  <c:v>0.92</c:v>
                </c:pt>
                <c:pt idx="16">
                  <c:v>0.7</c:v>
                </c:pt>
                <c:pt idx="17">
                  <c:v>0.86</c:v>
                </c:pt>
                <c:pt idx="18">
                  <c:v>0.82</c:v>
                </c:pt>
                <c:pt idx="19">
                  <c:v>0.89</c:v>
                </c:pt>
                <c:pt idx="20">
                  <c:v>0.73</c:v>
                </c:pt>
                <c:pt idx="21">
                  <c:v>0.93</c:v>
                </c:pt>
                <c:pt idx="22">
                  <c:v>0.34</c:v>
                </c:pt>
                <c:pt idx="23">
                  <c:v>0.32</c:v>
                </c:pt>
                <c:pt idx="24">
                  <c:v>0.83</c:v>
                </c:pt>
                <c:pt idx="25">
                  <c:v>0.95</c:v>
                </c:pt>
                <c:pt idx="26">
                  <c:v>0.82</c:v>
                </c:pt>
                <c:pt idx="27">
                  <c:v>0.4</c:v>
                </c:pt>
                <c:pt idx="28">
                  <c:v>0.05</c:v>
                </c:pt>
                <c:pt idx="29">
                  <c:v>0.39</c:v>
                </c:pt>
                <c:pt idx="30">
                  <c:v>0.85</c:v>
                </c:pt>
                <c:pt idx="31">
                  <c:v>0.13</c:v>
                </c:pt>
                <c:pt idx="32">
                  <c:v>0.95</c:v>
                </c:pt>
                <c:pt idx="33">
                  <c:v>0.53</c:v>
                </c:pt>
                <c:pt idx="34">
                  <c:v>0.91</c:v>
                </c:pt>
                <c:pt idx="35">
                  <c:v>0.94</c:v>
                </c:pt>
                <c:pt idx="36">
                  <c:v>0.97</c:v>
                </c:pt>
                <c:pt idx="37">
                  <c:v>0.83</c:v>
                </c:pt>
                <c:pt idx="38">
                  <c:v>0.9</c:v>
                </c:pt>
                <c:pt idx="39">
                  <c:v>0.95</c:v>
                </c:pt>
                <c:pt idx="40">
                  <c:v>0.92</c:v>
                </c:pt>
                <c:pt idx="41">
                  <c:v>0.84</c:v>
                </c:pt>
                <c:pt idx="42">
                  <c:v>0.9</c:v>
                </c:pt>
                <c:pt idx="43">
                  <c:v>0.13</c:v>
                </c:pt>
                <c:pt idx="44">
                  <c:v>0.94</c:v>
                </c:pt>
                <c:pt idx="45">
                  <c:v>0.1</c:v>
                </c:pt>
                <c:pt idx="46">
                  <c:v>0.91</c:v>
                </c:pt>
                <c:pt idx="47">
                  <c:v>0.59</c:v>
                </c:pt>
                <c:pt idx="48">
                  <c:v>0.66</c:v>
                </c:pt>
                <c:pt idx="49">
                  <c:v>0.64</c:v>
                </c:pt>
                <c:pt idx="50">
                  <c:v>0.76</c:v>
                </c:pt>
                <c:pt idx="51">
                  <c:v>0.9</c:v>
                </c:pt>
                <c:pt idx="52">
                  <c:v>0.95</c:v>
                </c:pt>
                <c:pt idx="53">
                  <c:v>0.28999999999999998</c:v>
                </c:pt>
                <c:pt idx="54">
                  <c:v>0.88</c:v>
                </c:pt>
                <c:pt idx="55">
                  <c:v>0.98</c:v>
                </c:pt>
                <c:pt idx="56">
                  <c:v>0.9</c:v>
                </c:pt>
                <c:pt idx="57">
                  <c:v>0.92</c:v>
                </c:pt>
                <c:pt idx="58">
                  <c:v>0.82</c:v>
                </c:pt>
                <c:pt idx="59">
                  <c:v>0.9</c:v>
                </c:pt>
                <c:pt idx="60">
                  <c:v>0.86</c:v>
                </c:pt>
                <c:pt idx="61">
                  <c:v>0.9</c:v>
                </c:pt>
                <c:pt idx="62">
                  <c:v>0.9</c:v>
                </c:pt>
                <c:pt idx="63">
                  <c:v>0.97</c:v>
                </c:pt>
                <c:pt idx="64">
                  <c:v>0.6</c:v>
                </c:pt>
                <c:pt idx="65">
                  <c:v>0.76</c:v>
                </c:pt>
                <c:pt idx="66">
                  <c:v>0.88</c:v>
                </c:pt>
                <c:pt idx="67">
                  <c:v>0.15</c:v>
                </c:pt>
                <c:pt idx="68">
                  <c:v>0.72</c:v>
                </c:pt>
                <c:pt idx="69">
                  <c:v>0.84</c:v>
                </c:pt>
                <c:pt idx="70">
                  <c:v>0.26</c:v>
                </c:pt>
                <c:pt idx="71">
                  <c:v>0.67</c:v>
                </c:pt>
                <c:pt idx="72">
                  <c:v>0.96</c:v>
                </c:pt>
                <c:pt idx="73">
                  <c:v>0.93</c:v>
                </c:pt>
                <c:pt idx="74">
                  <c:v>0.85</c:v>
                </c:pt>
                <c:pt idx="75">
                  <c:v>0.75</c:v>
                </c:pt>
                <c:pt idx="76">
                  <c:v>0.92</c:v>
                </c:pt>
                <c:pt idx="77">
                  <c:v>0.87</c:v>
                </c:pt>
                <c:pt idx="78">
                  <c:v>0.21</c:v>
                </c:pt>
                <c:pt idx="79">
                  <c:v>0.45</c:v>
                </c:pt>
                <c:pt idx="80">
                  <c:v>0.92</c:v>
                </c:pt>
                <c:pt idx="81">
                  <c:v>0.82</c:v>
                </c:pt>
                <c:pt idx="82">
                  <c:v>0.98</c:v>
                </c:pt>
                <c:pt idx="83">
                  <c:v>0.91</c:v>
                </c:pt>
                <c:pt idx="84">
                  <c:v>0.93</c:v>
                </c:pt>
                <c:pt idx="85">
                  <c:v>0.46</c:v>
                </c:pt>
                <c:pt idx="86">
                  <c:v>0.77</c:v>
                </c:pt>
                <c:pt idx="87">
                  <c:v>0.76</c:v>
                </c:pt>
                <c:pt idx="88">
                  <c:v>0.97</c:v>
                </c:pt>
                <c:pt idx="89">
                  <c:v>0.91</c:v>
                </c:pt>
                <c:pt idx="90">
                  <c:v>0.79</c:v>
                </c:pt>
                <c:pt idx="91">
                  <c:v>0.9</c:v>
                </c:pt>
                <c:pt idx="92">
                  <c:v>0.46</c:v>
                </c:pt>
                <c:pt idx="93">
                  <c:v>0.2</c:v>
                </c:pt>
                <c:pt idx="94">
                  <c:v>0.94</c:v>
                </c:pt>
                <c:pt idx="95">
                  <c:v>0.04</c:v>
                </c:pt>
                <c:pt idx="96">
                  <c:v>0.72</c:v>
                </c:pt>
                <c:pt idx="97">
                  <c:v>0.75</c:v>
                </c:pt>
                <c:pt idx="98">
                  <c:v>0.95</c:v>
                </c:pt>
                <c:pt idx="99">
                  <c:v>0.83</c:v>
                </c:pt>
                <c:pt idx="100">
                  <c:v>0.85</c:v>
                </c:pt>
                <c:pt idx="101">
                  <c:v>7.0000000000000007E-2</c:v>
                </c:pt>
                <c:pt idx="102">
                  <c:v>0.95</c:v>
                </c:pt>
                <c:pt idx="103">
                  <c:v>0.28000000000000003</c:v>
                </c:pt>
                <c:pt idx="104">
                  <c:v>0.14000000000000001</c:v>
                </c:pt>
                <c:pt idx="105">
                  <c:v>0.77</c:v>
                </c:pt>
                <c:pt idx="106">
                  <c:v>0.06</c:v>
                </c:pt>
                <c:pt idx="107">
                  <c:v>0.96</c:v>
                </c:pt>
                <c:pt idx="108">
                  <c:v>0.05</c:v>
                </c:pt>
                <c:pt idx="109">
                  <c:v>0.31</c:v>
                </c:pt>
                <c:pt idx="110">
                  <c:v>0.75</c:v>
                </c:pt>
                <c:pt idx="111">
                  <c:v>0.92</c:v>
                </c:pt>
                <c:pt idx="112">
                  <c:v>0.26</c:v>
                </c:pt>
                <c:pt idx="113">
                  <c:v>0.51</c:v>
                </c:pt>
                <c:pt idx="114">
                  <c:v>0.75</c:v>
                </c:pt>
                <c:pt idx="115">
                  <c:v>0.96</c:v>
                </c:pt>
                <c:pt idx="116">
                  <c:v>0.13</c:v>
                </c:pt>
                <c:pt idx="117">
                  <c:v>0.91</c:v>
                </c:pt>
                <c:pt idx="118">
                  <c:v>0.17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E-4DB3-A9CC-9110C367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64832"/>
        <c:axId val="750369424"/>
      </c:scatterChart>
      <c:valAx>
        <c:axId val="75036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Free/Discounted Lunch Recipients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750369424"/>
        <c:crosses val="autoZero"/>
        <c:crossBetween val="midCat"/>
      </c:valAx>
      <c:valAx>
        <c:axId val="75036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64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White Percentage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'Summary-nonzero'!$L$2:$L$120</c:f>
              <c:numCache>
                <c:formatCode>General</c:formatCode>
                <c:ptCount val="119"/>
                <c:pt idx="0">
                  <c:v>0.14699999999999999</c:v>
                </c:pt>
                <c:pt idx="1">
                  <c:v>0.45500000000000002</c:v>
                </c:pt>
                <c:pt idx="2">
                  <c:v>1.0999999999999999E-2</c:v>
                </c:pt>
                <c:pt idx="3">
                  <c:v>0.11</c:v>
                </c:pt>
                <c:pt idx="4">
                  <c:v>0.17799999999999999</c:v>
                </c:pt>
                <c:pt idx="5">
                  <c:v>0.51900000000000002</c:v>
                </c:pt>
                <c:pt idx="6">
                  <c:v>0.60899999999999999</c:v>
                </c:pt>
                <c:pt idx="7">
                  <c:v>0.222</c:v>
                </c:pt>
                <c:pt idx="8">
                  <c:v>0.51200000000000001</c:v>
                </c:pt>
                <c:pt idx="9">
                  <c:v>6.9000000000000006E-2</c:v>
                </c:pt>
                <c:pt idx="10">
                  <c:v>0.14299999999999999</c:v>
                </c:pt>
                <c:pt idx="11">
                  <c:v>0.56000000000000005</c:v>
                </c:pt>
                <c:pt idx="12">
                  <c:v>9.2999999999999999E-2</c:v>
                </c:pt>
                <c:pt idx="13">
                  <c:v>2.1999999999999999E-2</c:v>
                </c:pt>
                <c:pt idx="14">
                  <c:v>0.20599999999999999</c:v>
                </c:pt>
                <c:pt idx="15">
                  <c:v>5.3999999999999999E-2</c:v>
                </c:pt>
                <c:pt idx="16">
                  <c:v>0.113</c:v>
                </c:pt>
                <c:pt idx="17">
                  <c:v>4.9000000000000002E-2</c:v>
                </c:pt>
                <c:pt idx="18">
                  <c:v>6.4000000000000001E-2</c:v>
                </c:pt>
                <c:pt idx="19">
                  <c:v>3.1E-2</c:v>
                </c:pt>
                <c:pt idx="20">
                  <c:v>0.16</c:v>
                </c:pt>
                <c:pt idx="21">
                  <c:v>1.6E-2</c:v>
                </c:pt>
                <c:pt idx="22">
                  <c:v>0.33500000000000002</c:v>
                </c:pt>
                <c:pt idx="23">
                  <c:v>0.67500000000000004</c:v>
                </c:pt>
                <c:pt idx="24">
                  <c:v>0.104</c:v>
                </c:pt>
                <c:pt idx="25">
                  <c:v>6.8000000000000005E-2</c:v>
                </c:pt>
                <c:pt idx="26">
                  <c:v>7.0000000000000007E-2</c:v>
                </c:pt>
                <c:pt idx="27">
                  <c:v>0.51600000000000001</c:v>
                </c:pt>
                <c:pt idx="28">
                  <c:v>0.75800000000000001</c:v>
                </c:pt>
                <c:pt idx="29">
                  <c:v>0.54</c:v>
                </c:pt>
                <c:pt idx="30">
                  <c:v>4.4999999999999998E-2</c:v>
                </c:pt>
                <c:pt idx="31">
                  <c:v>0.73599999999999999</c:v>
                </c:pt>
                <c:pt idx="32">
                  <c:v>1.0999999999999999E-2</c:v>
                </c:pt>
                <c:pt idx="33">
                  <c:v>0.38600000000000001</c:v>
                </c:pt>
                <c:pt idx="34">
                  <c:v>0.104</c:v>
                </c:pt>
                <c:pt idx="35">
                  <c:v>6.0000000000000001E-3</c:v>
                </c:pt>
                <c:pt idx="36">
                  <c:v>3.5000000000000003E-2</c:v>
                </c:pt>
                <c:pt idx="37">
                  <c:v>0.11799999999999999</c:v>
                </c:pt>
                <c:pt idx="38">
                  <c:v>6.5000000000000002E-2</c:v>
                </c:pt>
                <c:pt idx="39">
                  <c:v>8.7999999999999995E-2</c:v>
                </c:pt>
                <c:pt idx="40">
                  <c:v>0.04</c:v>
                </c:pt>
                <c:pt idx="41">
                  <c:v>0.09</c:v>
                </c:pt>
                <c:pt idx="42">
                  <c:v>9.1999999999999998E-2</c:v>
                </c:pt>
                <c:pt idx="43">
                  <c:v>0.76500000000000001</c:v>
                </c:pt>
                <c:pt idx="44">
                  <c:v>3.5999999999999997E-2</c:v>
                </c:pt>
                <c:pt idx="45">
                  <c:v>0.82699999999999996</c:v>
                </c:pt>
                <c:pt idx="46">
                  <c:v>2.5000000000000001E-2</c:v>
                </c:pt>
                <c:pt idx="47">
                  <c:v>0.27500000000000002</c:v>
                </c:pt>
                <c:pt idx="48">
                  <c:v>0.23899999999999999</c:v>
                </c:pt>
                <c:pt idx="49">
                  <c:v>0.36399999999999999</c:v>
                </c:pt>
                <c:pt idx="50">
                  <c:v>0.22800000000000001</c:v>
                </c:pt>
                <c:pt idx="51">
                  <c:v>8.3000000000000004E-2</c:v>
                </c:pt>
                <c:pt idx="52">
                  <c:v>4.5999999999999999E-2</c:v>
                </c:pt>
                <c:pt idx="53">
                  <c:v>0.623</c:v>
                </c:pt>
                <c:pt idx="54">
                  <c:v>0.27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8.1000000000000003E-2</c:v>
                </c:pt>
                <c:pt idx="58">
                  <c:v>6.8000000000000005E-2</c:v>
                </c:pt>
                <c:pt idx="59">
                  <c:v>5.8000000000000003E-2</c:v>
                </c:pt>
                <c:pt idx="60">
                  <c:v>3.6999999999999998E-2</c:v>
                </c:pt>
                <c:pt idx="61">
                  <c:v>7.6999999999999999E-2</c:v>
                </c:pt>
                <c:pt idx="62">
                  <c:v>5.8999999999999997E-2</c:v>
                </c:pt>
                <c:pt idx="63">
                  <c:v>3.9E-2</c:v>
                </c:pt>
                <c:pt idx="64">
                  <c:v>0.34499999999999997</c:v>
                </c:pt>
                <c:pt idx="65">
                  <c:v>0.106</c:v>
                </c:pt>
                <c:pt idx="66">
                  <c:v>0.08</c:v>
                </c:pt>
                <c:pt idx="67">
                  <c:v>0.60399999999999998</c:v>
                </c:pt>
                <c:pt idx="68">
                  <c:v>0.27500000000000002</c:v>
                </c:pt>
                <c:pt idx="69">
                  <c:v>0.158</c:v>
                </c:pt>
                <c:pt idx="70">
                  <c:v>0.58599999999999997</c:v>
                </c:pt>
                <c:pt idx="71">
                  <c:v>0.32200000000000001</c:v>
                </c:pt>
                <c:pt idx="72">
                  <c:v>0.04</c:v>
                </c:pt>
                <c:pt idx="73">
                  <c:v>6.7000000000000004E-2</c:v>
                </c:pt>
                <c:pt idx="74">
                  <c:v>0.109</c:v>
                </c:pt>
                <c:pt idx="75">
                  <c:v>0.27</c:v>
                </c:pt>
                <c:pt idx="76">
                  <c:v>5.8000000000000003E-2</c:v>
                </c:pt>
                <c:pt idx="77">
                  <c:v>4.2999999999999997E-2</c:v>
                </c:pt>
                <c:pt idx="78">
                  <c:v>0.65800000000000003</c:v>
                </c:pt>
                <c:pt idx="79">
                  <c:v>0.49099999999999999</c:v>
                </c:pt>
                <c:pt idx="80">
                  <c:v>0.02</c:v>
                </c:pt>
                <c:pt idx="81">
                  <c:v>6.8000000000000005E-2</c:v>
                </c:pt>
                <c:pt idx="82">
                  <c:v>2.5000000000000001E-2</c:v>
                </c:pt>
                <c:pt idx="83">
                  <c:v>3.1E-2</c:v>
                </c:pt>
                <c:pt idx="84">
                  <c:v>3.5000000000000003E-2</c:v>
                </c:pt>
                <c:pt idx="85">
                  <c:v>0.45600000000000002</c:v>
                </c:pt>
                <c:pt idx="86">
                  <c:v>0.26200000000000001</c:v>
                </c:pt>
                <c:pt idx="87">
                  <c:v>0.23599999999999999</c:v>
                </c:pt>
                <c:pt idx="88">
                  <c:v>1.7000000000000001E-2</c:v>
                </c:pt>
                <c:pt idx="89">
                  <c:v>4.2999999999999997E-2</c:v>
                </c:pt>
                <c:pt idx="90">
                  <c:v>0.114</c:v>
                </c:pt>
                <c:pt idx="91">
                  <c:v>4.4999999999999998E-2</c:v>
                </c:pt>
                <c:pt idx="92">
                  <c:v>0.442</c:v>
                </c:pt>
                <c:pt idx="93">
                  <c:v>0.66500000000000004</c:v>
                </c:pt>
                <c:pt idx="94">
                  <c:v>0.13700000000000001</c:v>
                </c:pt>
                <c:pt idx="95">
                  <c:v>0.80500000000000005</c:v>
                </c:pt>
                <c:pt idx="96">
                  <c:v>0.184</c:v>
                </c:pt>
                <c:pt idx="97">
                  <c:v>0.19500000000000001</c:v>
                </c:pt>
                <c:pt idx="98">
                  <c:v>3.1E-2</c:v>
                </c:pt>
                <c:pt idx="99">
                  <c:v>0.128</c:v>
                </c:pt>
                <c:pt idx="100">
                  <c:v>0.107</c:v>
                </c:pt>
                <c:pt idx="101">
                  <c:v>0.82299999999999995</c:v>
                </c:pt>
                <c:pt idx="102">
                  <c:v>0.04</c:v>
                </c:pt>
                <c:pt idx="103">
                  <c:v>0.60099999999999998</c:v>
                </c:pt>
                <c:pt idx="104">
                  <c:v>0.73</c:v>
                </c:pt>
                <c:pt idx="105">
                  <c:v>0.129</c:v>
                </c:pt>
                <c:pt idx="106">
                  <c:v>0.83299999999999996</c:v>
                </c:pt>
                <c:pt idx="107">
                  <c:v>1.4999999999999999E-2</c:v>
                </c:pt>
                <c:pt idx="108">
                  <c:v>0.76600000000000001</c:v>
                </c:pt>
                <c:pt idx="109">
                  <c:v>0.65800000000000003</c:v>
                </c:pt>
                <c:pt idx="110">
                  <c:v>0.153</c:v>
                </c:pt>
                <c:pt idx="111">
                  <c:v>7.2999999999999995E-2</c:v>
                </c:pt>
                <c:pt idx="112">
                  <c:v>0.66100000000000003</c:v>
                </c:pt>
                <c:pt idx="113">
                  <c:v>0.33200000000000002</c:v>
                </c:pt>
                <c:pt idx="114">
                  <c:v>0.114</c:v>
                </c:pt>
                <c:pt idx="115">
                  <c:v>4.7E-2</c:v>
                </c:pt>
                <c:pt idx="116">
                  <c:v>0.70199999999999996</c:v>
                </c:pt>
                <c:pt idx="117">
                  <c:v>2.9000000000000001E-2</c:v>
                </c:pt>
                <c:pt idx="118">
                  <c:v>0.67400000000000004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F-4B95-9290-487A151BC448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'Summary-nonzero'!$L$2:$L$120</c:f>
              <c:numCache>
                <c:formatCode>General</c:formatCode>
                <c:ptCount val="119"/>
                <c:pt idx="0">
                  <c:v>0.14699999999999999</c:v>
                </c:pt>
                <c:pt idx="1">
                  <c:v>0.45500000000000002</c:v>
                </c:pt>
                <c:pt idx="2">
                  <c:v>1.0999999999999999E-2</c:v>
                </c:pt>
                <c:pt idx="3">
                  <c:v>0.11</c:v>
                </c:pt>
                <c:pt idx="4">
                  <c:v>0.17799999999999999</c:v>
                </c:pt>
                <c:pt idx="5">
                  <c:v>0.51900000000000002</c:v>
                </c:pt>
                <c:pt idx="6">
                  <c:v>0.60899999999999999</c:v>
                </c:pt>
                <c:pt idx="7">
                  <c:v>0.222</c:v>
                </c:pt>
                <c:pt idx="8">
                  <c:v>0.51200000000000001</c:v>
                </c:pt>
                <c:pt idx="9">
                  <c:v>6.9000000000000006E-2</c:v>
                </c:pt>
                <c:pt idx="10">
                  <c:v>0.14299999999999999</c:v>
                </c:pt>
                <c:pt idx="11">
                  <c:v>0.56000000000000005</c:v>
                </c:pt>
                <c:pt idx="12">
                  <c:v>9.2999999999999999E-2</c:v>
                </c:pt>
                <c:pt idx="13">
                  <c:v>2.1999999999999999E-2</c:v>
                </c:pt>
                <c:pt idx="14">
                  <c:v>0.20599999999999999</c:v>
                </c:pt>
                <c:pt idx="15">
                  <c:v>5.3999999999999999E-2</c:v>
                </c:pt>
                <c:pt idx="16">
                  <c:v>0.113</c:v>
                </c:pt>
                <c:pt idx="17">
                  <c:v>4.9000000000000002E-2</c:v>
                </c:pt>
                <c:pt idx="18">
                  <c:v>6.4000000000000001E-2</c:v>
                </c:pt>
                <c:pt idx="19">
                  <c:v>3.1E-2</c:v>
                </c:pt>
                <c:pt idx="20">
                  <c:v>0.16</c:v>
                </c:pt>
                <c:pt idx="21">
                  <c:v>1.6E-2</c:v>
                </c:pt>
                <c:pt idx="22">
                  <c:v>0.33500000000000002</c:v>
                </c:pt>
                <c:pt idx="23">
                  <c:v>0.67500000000000004</c:v>
                </c:pt>
                <c:pt idx="24">
                  <c:v>0.104</c:v>
                </c:pt>
                <c:pt idx="25">
                  <c:v>6.8000000000000005E-2</c:v>
                </c:pt>
                <c:pt idx="26">
                  <c:v>7.0000000000000007E-2</c:v>
                </c:pt>
                <c:pt idx="27">
                  <c:v>0.51600000000000001</c:v>
                </c:pt>
                <c:pt idx="28">
                  <c:v>0.75800000000000001</c:v>
                </c:pt>
                <c:pt idx="29">
                  <c:v>0.54</c:v>
                </c:pt>
                <c:pt idx="30">
                  <c:v>4.4999999999999998E-2</c:v>
                </c:pt>
                <c:pt idx="31">
                  <c:v>0.73599999999999999</c:v>
                </c:pt>
                <c:pt idx="32">
                  <c:v>1.0999999999999999E-2</c:v>
                </c:pt>
                <c:pt idx="33">
                  <c:v>0.38600000000000001</c:v>
                </c:pt>
                <c:pt idx="34">
                  <c:v>0.104</c:v>
                </c:pt>
                <c:pt idx="35">
                  <c:v>6.0000000000000001E-3</c:v>
                </c:pt>
                <c:pt idx="36">
                  <c:v>3.5000000000000003E-2</c:v>
                </c:pt>
                <c:pt idx="37">
                  <c:v>0.11799999999999999</c:v>
                </c:pt>
                <c:pt idx="38">
                  <c:v>6.5000000000000002E-2</c:v>
                </c:pt>
                <c:pt idx="39">
                  <c:v>8.7999999999999995E-2</c:v>
                </c:pt>
                <c:pt idx="40">
                  <c:v>0.04</c:v>
                </c:pt>
                <c:pt idx="41">
                  <c:v>0.09</c:v>
                </c:pt>
                <c:pt idx="42">
                  <c:v>9.1999999999999998E-2</c:v>
                </c:pt>
                <c:pt idx="43">
                  <c:v>0.76500000000000001</c:v>
                </c:pt>
                <c:pt idx="44">
                  <c:v>3.5999999999999997E-2</c:v>
                </c:pt>
                <c:pt idx="45">
                  <c:v>0.82699999999999996</c:v>
                </c:pt>
                <c:pt idx="46">
                  <c:v>2.5000000000000001E-2</c:v>
                </c:pt>
                <c:pt idx="47">
                  <c:v>0.27500000000000002</c:v>
                </c:pt>
                <c:pt idx="48">
                  <c:v>0.23899999999999999</c:v>
                </c:pt>
                <c:pt idx="49">
                  <c:v>0.36399999999999999</c:v>
                </c:pt>
                <c:pt idx="50">
                  <c:v>0.22800000000000001</c:v>
                </c:pt>
                <c:pt idx="51">
                  <c:v>8.3000000000000004E-2</c:v>
                </c:pt>
                <c:pt idx="52">
                  <c:v>4.5999999999999999E-2</c:v>
                </c:pt>
                <c:pt idx="53">
                  <c:v>0.623</c:v>
                </c:pt>
                <c:pt idx="54">
                  <c:v>0.27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8.1000000000000003E-2</c:v>
                </c:pt>
                <c:pt idx="58">
                  <c:v>6.8000000000000005E-2</c:v>
                </c:pt>
                <c:pt idx="59">
                  <c:v>5.8000000000000003E-2</c:v>
                </c:pt>
                <c:pt idx="60">
                  <c:v>3.6999999999999998E-2</c:v>
                </c:pt>
                <c:pt idx="61">
                  <c:v>7.6999999999999999E-2</c:v>
                </c:pt>
                <c:pt idx="62">
                  <c:v>5.8999999999999997E-2</c:v>
                </c:pt>
                <c:pt idx="63">
                  <c:v>3.9E-2</c:v>
                </c:pt>
                <c:pt idx="64">
                  <c:v>0.34499999999999997</c:v>
                </c:pt>
                <c:pt idx="65">
                  <c:v>0.106</c:v>
                </c:pt>
                <c:pt idx="66">
                  <c:v>0.08</c:v>
                </c:pt>
                <c:pt idx="67">
                  <c:v>0.60399999999999998</c:v>
                </c:pt>
                <c:pt idx="68">
                  <c:v>0.27500000000000002</c:v>
                </c:pt>
                <c:pt idx="69">
                  <c:v>0.158</c:v>
                </c:pt>
                <c:pt idx="70">
                  <c:v>0.58599999999999997</c:v>
                </c:pt>
                <c:pt idx="71">
                  <c:v>0.32200000000000001</c:v>
                </c:pt>
                <c:pt idx="72">
                  <c:v>0.04</c:v>
                </c:pt>
                <c:pt idx="73">
                  <c:v>6.7000000000000004E-2</c:v>
                </c:pt>
                <c:pt idx="74">
                  <c:v>0.109</c:v>
                </c:pt>
                <c:pt idx="75">
                  <c:v>0.27</c:v>
                </c:pt>
                <c:pt idx="76">
                  <c:v>5.8000000000000003E-2</c:v>
                </c:pt>
                <c:pt idx="77">
                  <c:v>4.2999999999999997E-2</c:v>
                </c:pt>
                <c:pt idx="78">
                  <c:v>0.65800000000000003</c:v>
                </c:pt>
                <c:pt idx="79">
                  <c:v>0.49099999999999999</c:v>
                </c:pt>
                <c:pt idx="80">
                  <c:v>0.02</c:v>
                </c:pt>
                <c:pt idx="81">
                  <c:v>6.8000000000000005E-2</c:v>
                </c:pt>
                <c:pt idx="82">
                  <c:v>2.5000000000000001E-2</c:v>
                </c:pt>
                <c:pt idx="83">
                  <c:v>3.1E-2</c:v>
                </c:pt>
                <c:pt idx="84">
                  <c:v>3.5000000000000003E-2</c:v>
                </c:pt>
                <c:pt idx="85">
                  <c:v>0.45600000000000002</c:v>
                </c:pt>
                <c:pt idx="86">
                  <c:v>0.26200000000000001</c:v>
                </c:pt>
                <c:pt idx="87">
                  <c:v>0.23599999999999999</c:v>
                </c:pt>
                <c:pt idx="88">
                  <c:v>1.7000000000000001E-2</c:v>
                </c:pt>
                <c:pt idx="89">
                  <c:v>4.2999999999999997E-2</c:v>
                </c:pt>
                <c:pt idx="90">
                  <c:v>0.114</c:v>
                </c:pt>
                <c:pt idx="91">
                  <c:v>4.4999999999999998E-2</c:v>
                </c:pt>
                <c:pt idx="92">
                  <c:v>0.442</c:v>
                </c:pt>
                <c:pt idx="93">
                  <c:v>0.66500000000000004</c:v>
                </c:pt>
                <c:pt idx="94">
                  <c:v>0.13700000000000001</c:v>
                </c:pt>
                <c:pt idx="95">
                  <c:v>0.80500000000000005</c:v>
                </c:pt>
                <c:pt idx="96">
                  <c:v>0.184</c:v>
                </c:pt>
                <c:pt idx="97">
                  <c:v>0.19500000000000001</c:v>
                </c:pt>
                <c:pt idx="98">
                  <c:v>3.1E-2</c:v>
                </c:pt>
                <c:pt idx="99">
                  <c:v>0.128</c:v>
                </c:pt>
                <c:pt idx="100">
                  <c:v>0.107</c:v>
                </c:pt>
                <c:pt idx="101">
                  <c:v>0.82299999999999995</c:v>
                </c:pt>
                <c:pt idx="102">
                  <c:v>0.04</c:v>
                </c:pt>
                <c:pt idx="103">
                  <c:v>0.60099999999999998</c:v>
                </c:pt>
                <c:pt idx="104">
                  <c:v>0.73</c:v>
                </c:pt>
                <c:pt idx="105">
                  <c:v>0.129</c:v>
                </c:pt>
                <c:pt idx="106">
                  <c:v>0.83299999999999996</c:v>
                </c:pt>
                <c:pt idx="107">
                  <c:v>1.4999999999999999E-2</c:v>
                </c:pt>
                <c:pt idx="108">
                  <c:v>0.76600000000000001</c:v>
                </c:pt>
                <c:pt idx="109">
                  <c:v>0.65800000000000003</c:v>
                </c:pt>
                <c:pt idx="110">
                  <c:v>0.153</c:v>
                </c:pt>
                <c:pt idx="111">
                  <c:v>7.2999999999999995E-2</c:v>
                </c:pt>
                <c:pt idx="112">
                  <c:v>0.66100000000000003</c:v>
                </c:pt>
                <c:pt idx="113">
                  <c:v>0.33200000000000002</c:v>
                </c:pt>
                <c:pt idx="114">
                  <c:v>0.114</c:v>
                </c:pt>
                <c:pt idx="115">
                  <c:v>4.7E-2</c:v>
                </c:pt>
                <c:pt idx="116">
                  <c:v>0.70199999999999996</c:v>
                </c:pt>
                <c:pt idx="117">
                  <c:v>2.9000000000000001E-2</c:v>
                </c:pt>
                <c:pt idx="118">
                  <c:v>0.67400000000000004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F-4B95-9290-487A151B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70736"/>
        <c:axId val="750366144"/>
      </c:scatterChart>
      <c:valAx>
        <c:axId val="75037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White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66144"/>
        <c:crosses val="autoZero"/>
        <c:crossBetween val="midCat"/>
      </c:valAx>
      <c:valAx>
        <c:axId val="75036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70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Percentage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'Summary-nonzero'!$M$2:$M$120</c:f>
              <c:numCache>
                <c:formatCode>General</c:formatCode>
                <c:ptCount val="119"/>
                <c:pt idx="0">
                  <c:v>1.4999999999999999E-2</c:v>
                </c:pt>
                <c:pt idx="1">
                  <c:v>0.124</c:v>
                </c:pt>
                <c:pt idx="2">
                  <c:v>0.16300000000000001</c:v>
                </c:pt>
                <c:pt idx="3">
                  <c:v>1.9E-2</c:v>
                </c:pt>
                <c:pt idx="4">
                  <c:v>8.0000000000000002E-3</c:v>
                </c:pt>
                <c:pt idx="5">
                  <c:v>5.7000000000000002E-2</c:v>
                </c:pt>
                <c:pt idx="6">
                  <c:v>9.1999999999999998E-2</c:v>
                </c:pt>
                <c:pt idx="7">
                  <c:v>0.25700000000000001</c:v>
                </c:pt>
                <c:pt idx="8">
                  <c:v>0.22900000000000001</c:v>
                </c:pt>
                <c:pt idx="9">
                  <c:v>0.245</c:v>
                </c:pt>
                <c:pt idx="10">
                  <c:v>0.222</c:v>
                </c:pt>
                <c:pt idx="11">
                  <c:v>0.111</c:v>
                </c:pt>
                <c:pt idx="12">
                  <c:v>0.42299999999999999</c:v>
                </c:pt>
                <c:pt idx="13">
                  <c:v>3.0000000000000001E-3</c:v>
                </c:pt>
                <c:pt idx="14">
                  <c:v>0.27700000000000002</c:v>
                </c:pt>
                <c:pt idx="15">
                  <c:v>3.4000000000000002E-2</c:v>
                </c:pt>
                <c:pt idx="16">
                  <c:v>0.20799999999999999</c:v>
                </c:pt>
                <c:pt idx="17">
                  <c:v>1.0999999999999999E-2</c:v>
                </c:pt>
                <c:pt idx="18">
                  <c:v>0.437</c:v>
                </c:pt>
                <c:pt idx="19">
                  <c:v>9.7000000000000003E-2</c:v>
                </c:pt>
                <c:pt idx="20">
                  <c:v>0.21299999999999999</c:v>
                </c:pt>
                <c:pt idx="21">
                  <c:v>0.188</c:v>
                </c:pt>
                <c:pt idx="22">
                  <c:v>7.0000000000000001E-3</c:v>
                </c:pt>
                <c:pt idx="23">
                  <c:v>5.2999999999999999E-2</c:v>
                </c:pt>
                <c:pt idx="24">
                  <c:v>0.26300000000000001</c:v>
                </c:pt>
                <c:pt idx="25">
                  <c:v>3.5000000000000003E-2</c:v>
                </c:pt>
                <c:pt idx="26">
                  <c:v>1.7000000000000001E-2</c:v>
                </c:pt>
                <c:pt idx="27">
                  <c:v>0.13800000000000001</c:v>
                </c:pt>
                <c:pt idx="28">
                  <c:v>1.9E-2</c:v>
                </c:pt>
                <c:pt idx="29">
                  <c:v>2.1999999999999999E-2</c:v>
                </c:pt>
                <c:pt idx="30">
                  <c:v>0</c:v>
                </c:pt>
                <c:pt idx="31">
                  <c:v>4.4999999999999998E-2</c:v>
                </c:pt>
                <c:pt idx="32">
                  <c:v>5.2999999999999999E-2</c:v>
                </c:pt>
                <c:pt idx="33">
                  <c:v>1.0999999999999999E-2</c:v>
                </c:pt>
                <c:pt idx="34">
                  <c:v>0.26300000000000001</c:v>
                </c:pt>
                <c:pt idx="35">
                  <c:v>8.9999999999999993E-3</c:v>
                </c:pt>
                <c:pt idx="36">
                  <c:v>0.154</c:v>
                </c:pt>
                <c:pt idx="37">
                  <c:v>1.2E-2</c:v>
                </c:pt>
                <c:pt idx="38">
                  <c:v>0.17299999999999999</c:v>
                </c:pt>
                <c:pt idx="39">
                  <c:v>7.1999999999999995E-2</c:v>
                </c:pt>
                <c:pt idx="40">
                  <c:v>7.0999999999999994E-2</c:v>
                </c:pt>
                <c:pt idx="41">
                  <c:v>0.01</c:v>
                </c:pt>
                <c:pt idx="42">
                  <c:v>0.42699999999999999</c:v>
                </c:pt>
                <c:pt idx="43">
                  <c:v>1.0999999999999999E-2</c:v>
                </c:pt>
                <c:pt idx="44">
                  <c:v>1.9E-2</c:v>
                </c:pt>
                <c:pt idx="45">
                  <c:v>1.7999999999999999E-2</c:v>
                </c:pt>
                <c:pt idx="46">
                  <c:v>0.129</c:v>
                </c:pt>
                <c:pt idx="47">
                  <c:v>5.0000000000000001E-3</c:v>
                </c:pt>
                <c:pt idx="48">
                  <c:v>5.1999999999999998E-2</c:v>
                </c:pt>
                <c:pt idx="49">
                  <c:v>0.23599999999999999</c:v>
                </c:pt>
                <c:pt idx="50">
                  <c:v>0.23100000000000001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1.7999999999999999E-2</c:v>
                </c:pt>
                <c:pt idx="54">
                  <c:v>0.11700000000000001</c:v>
                </c:pt>
                <c:pt idx="55">
                  <c:v>0.36899999999999999</c:v>
                </c:pt>
                <c:pt idx="56">
                  <c:v>0.36899999999999999</c:v>
                </c:pt>
                <c:pt idx="57">
                  <c:v>2E-3</c:v>
                </c:pt>
                <c:pt idx="58">
                  <c:v>0.30299999999999999</c:v>
                </c:pt>
                <c:pt idx="59">
                  <c:v>1.2E-2</c:v>
                </c:pt>
                <c:pt idx="60">
                  <c:v>5.0000000000000001E-3</c:v>
                </c:pt>
                <c:pt idx="61">
                  <c:v>3.2000000000000001E-2</c:v>
                </c:pt>
                <c:pt idx="62">
                  <c:v>0.01</c:v>
                </c:pt>
                <c:pt idx="63">
                  <c:v>2.9000000000000001E-2</c:v>
                </c:pt>
                <c:pt idx="64">
                  <c:v>0.03</c:v>
                </c:pt>
                <c:pt idx="65">
                  <c:v>0.254</c:v>
                </c:pt>
                <c:pt idx="66">
                  <c:v>3.2000000000000001E-2</c:v>
                </c:pt>
                <c:pt idx="67">
                  <c:v>9.7000000000000003E-2</c:v>
                </c:pt>
                <c:pt idx="68">
                  <c:v>0.14799999999999999</c:v>
                </c:pt>
                <c:pt idx="69">
                  <c:v>0.16500000000000001</c:v>
                </c:pt>
                <c:pt idx="70">
                  <c:v>0.112</c:v>
                </c:pt>
                <c:pt idx="71">
                  <c:v>0.17799999999999999</c:v>
                </c:pt>
                <c:pt idx="72">
                  <c:v>0.17399999999999999</c:v>
                </c:pt>
                <c:pt idx="73">
                  <c:v>1.7000000000000001E-2</c:v>
                </c:pt>
                <c:pt idx="74">
                  <c:v>6.0000000000000001E-3</c:v>
                </c:pt>
                <c:pt idx="75">
                  <c:v>6.3E-2</c:v>
                </c:pt>
                <c:pt idx="76">
                  <c:v>1.9E-2</c:v>
                </c:pt>
                <c:pt idx="77">
                  <c:v>9.8000000000000004E-2</c:v>
                </c:pt>
                <c:pt idx="78">
                  <c:v>0.04</c:v>
                </c:pt>
                <c:pt idx="79">
                  <c:v>0.221</c:v>
                </c:pt>
                <c:pt idx="80">
                  <c:v>0.106</c:v>
                </c:pt>
                <c:pt idx="81">
                  <c:v>0.26800000000000002</c:v>
                </c:pt>
                <c:pt idx="82">
                  <c:v>1.4999999999999999E-2</c:v>
                </c:pt>
                <c:pt idx="83">
                  <c:v>0.154</c:v>
                </c:pt>
                <c:pt idx="84">
                  <c:v>0.14799999999999999</c:v>
                </c:pt>
                <c:pt idx="85">
                  <c:v>3.7999999999999999E-2</c:v>
                </c:pt>
                <c:pt idx="86">
                  <c:v>0.27200000000000002</c:v>
                </c:pt>
                <c:pt idx="87">
                  <c:v>0.379</c:v>
                </c:pt>
                <c:pt idx="88">
                  <c:v>3.3000000000000002E-2</c:v>
                </c:pt>
                <c:pt idx="89">
                  <c:v>1.4E-2</c:v>
                </c:pt>
                <c:pt idx="90">
                  <c:v>5.3999999999999999E-2</c:v>
                </c:pt>
                <c:pt idx="91">
                  <c:v>0.25600000000000001</c:v>
                </c:pt>
                <c:pt idx="92">
                  <c:v>0.27400000000000002</c:v>
                </c:pt>
                <c:pt idx="93">
                  <c:v>0.10100000000000001</c:v>
                </c:pt>
                <c:pt idx="94">
                  <c:v>0.29399999999999998</c:v>
                </c:pt>
                <c:pt idx="95">
                  <c:v>1.7999999999999999E-2</c:v>
                </c:pt>
                <c:pt idx="96">
                  <c:v>2.9000000000000001E-2</c:v>
                </c:pt>
                <c:pt idx="97">
                  <c:v>0.21099999999999999</c:v>
                </c:pt>
                <c:pt idx="98">
                  <c:v>7.8E-2</c:v>
                </c:pt>
                <c:pt idx="99">
                  <c:v>1.4E-2</c:v>
                </c:pt>
                <c:pt idx="100">
                  <c:v>1.2999999999999999E-2</c:v>
                </c:pt>
                <c:pt idx="101">
                  <c:v>1.2999999999999999E-2</c:v>
                </c:pt>
                <c:pt idx="102">
                  <c:v>0.313</c:v>
                </c:pt>
                <c:pt idx="103">
                  <c:v>8.1000000000000003E-2</c:v>
                </c:pt>
                <c:pt idx="104">
                  <c:v>3.2000000000000001E-2</c:v>
                </c:pt>
                <c:pt idx="105">
                  <c:v>0.5</c:v>
                </c:pt>
                <c:pt idx="106">
                  <c:v>6.0000000000000001E-3</c:v>
                </c:pt>
                <c:pt idx="107">
                  <c:v>0.05</c:v>
                </c:pt>
                <c:pt idx="108">
                  <c:v>3.1E-2</c:v>
                </c:pt>
                <c:pt idx="109">
                  <c:v>9.0999999999999998E-2</c:v>
                </c:pt>
                <c:pt idx="110">
                  <c:v>1.4E-2</c:v>
                </c:pt>
                <c:pt idx="111">
                  <c:v>0.14799999999999999</c:v>
                </c:pt>
                <c:pt idx="112">
                  <c:v>3.1E-2</c:v>
                </c:pt>
                <c:pt idx="113">
                  <c:v>8.0000000000000002E-3</c:v>
                </c:pt>
                <c:pt idx="114">
                  <c:v>7.0000000000000001E-3</c:v>
                </c:pt>
                <c:pt idx="115">
                  <c:v>9.4E-2</c:v>
                </c:pt>
                <c:pt idx="116">
                  <c:v>6.3E-2</c:v>
                </c:pt>
                <c:pt idx="117">
                  <c:v>0.51100000000000001</c:v>
                </c:pt>
                <c:pt idx="118">
                  <c:v>0.122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E-443E-9337-51793417F128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'Summary-nonzero'!$M$2:$M$120</c:f>
              <c:numCache>
                <c:formatCode>General</c:formatCode>
                <c:ptCount val="119"/>
                <c:pt idx="0">
                  <c:v>1.4999999999999999E-2</c:v>
                </c:pt>
                <c:pt idx="1">
                  <c:v>0.124</c:v>
                </c:pt>
                <c:pt idx="2">
                  <c:v>0.16300000000000001</c:v>
                </c:pt>
                <c:pt idx="3">
                  <c:v>1.9E-2</c:v>
                </c:pt>
                <c:pt idx="4">
                  <c:v>8.0000000000000002E-3</c:v>
                </c:pt>
                <c:pt idx="5">
                  <c:v>5.7000000000000002E-2</c:v>
                </c:pt>
                <c:pt idx="6">
                  <c:v>9.1999999999999998E-2</c:v>
                </c:pt>
                <c:pt idx="7">
                  <c:v>0.25700000000000001</c:v>
                </c:pt>
                <c:pt idx="8">
                  <c:v>0.22900000000000001</c:v>
                </c:pt>
                <c:pt idx="9">
                  <c:v>0.245</c:v>
                </c:pt>
                <c:pt idx="10">
                  <c:v>0.222</c:v>
                </c:pt>
                <c:pt idx="11">
                  <c:v>0.111</c:v>
                </c:pt>
                <c:pt idx="12">
                  <c:v>0.42299999999999999</c:v>
                </c:pt>
                <c:pt idx="13">
                  <c:v>3.0000000000000001E-3</c:v>
                </c:pt>
                <c:pt idx="14">
                  <c:v>0.27700000000000002</c:v>
                </c:pt>
                <c:pt idx="15">
                  <c:v>3.4000000000000002E-2</c:v>
                </c:pt>
                <c:pt idx="16">
                  <c:v>0.20799999999999999</c:v>
                </c:pt>
                <c:pt idx="17">
                  <c:v>1.0999999999999999E-2</c:v>
                </c:pt>
                <c:pt idx="18">
                  <c:v>0.437</c:v>
                </c:pt>
                <c:pt idx="19">
                  <c:v>9.7000000000000003E-2</c:v>
                </c:pt>
                <c:pt idx="20">
                  <c:v>0.21299999999999999</c:v>
                </c:pt>
                <c:pt idx="21">
                  <c:v>0.188</c:v>
                </c:pt>
                <c:pt idx="22">
                  <c:v>7.0000000000000001E-3</c:v>
                </c:pt>
                <c:pt idx="23">
                  <c:v>5.2999999999999999E-2</c:v>
                </c:pt>
                <c:pt idx="24">
                  <c:v>0.26300000000000001</c:v>
                </c:pt>
                <c:pt idx="25">
                  <c:v>3.5000000000000003E-2</c:v>
                </c:pt>
                <c:pt idx="26">
                  <c:v>1.7000000000000001E-2</c:v>
                </c:pt>
                <c:pt idx="27">
                  <c:v>0.13800000000000001</c:v>
                </c:pt>
                <c:pt idx="28">
                  <c:v>1.9E-2</c:v>
                </c:pt>
                <c:pt idx="29">
                  <c:v>2.1999999999999999E-2</c:v>
                </c:pt>
                <c:pt idx="30">
                  <c:v>0</c:v>
                </c:pt>
                <c:pt idx="31">
                  <c:v>4.4999999999999998E-2</c:v>
                </c:pt>
                <c:pt idx="32">
                  <c:v>5.2999999999999999E-2</c:v>
                </c:pt>
                <c:pt idx="33">
                  <c:v>1.0999999999999999E-2</c:v>
                </c:pt>
                <c:pt idx="34">
                  <c:v>0.26300000000000001</c:v>
                </c:pt>
                <c:pt idx="35">
                  <c:v>8.9999999999999993E-3</c:v>
                </c:pt>
                <c:pt idx="36">
                  <c:v>0.154</c:v>
                </c:pt>
                <c:pt idx="37">
                  <c:v>1.2E-2</c:v>
                </c:pt>
                <c:pt idx="38">
                  <c:v>0.17299999999999999</c:v>
                </c:pt>
                <c:pt idx="39">
                  <c:v>7.1999999999999995E-2</c:v>
                </c:pt>
                <c:pt idx="40">
                  <c:v>7.0999999999999994E-2</c:v>
                </c:pt>
                <c:pt idx="41">
                  <c:v>0.01</c:v>
                </c:pt>
                <c:pt idx="42">
                  <c:v>0.42699999999999999</c:v>
                </c:pt>
                <c:pt idx="43">
                  <c:v>1.0999999999999999E-2</c:v>
                </c:pt>
                <c:pt idx="44">
                  <c:v>1.9E-2</c:v>
                </c:pt>
                <c:pt idx="45">
                  <c:v>1.7999999999999999E-2</c:v>
                </c:pt>
                <c:pt idx="46">
                  <c:v>0.129</c:v>
                </c:pt>
                <c:pt idx="47">
                  <c:v>5.0000000000000001E-3</c:v>
                </c:pt>
                <c:pt idx="48">
                  <c:v>5.1999999999999998E-2</c:v>
                </c:pt>
                <c:pt idx="49">
                  <c:v>0.23599999999999999</c:v>
                </c:pt>
                <c:pt idx="50">
                  <c:v>0.23100000000000001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1.7999999999999999E-2</c:v>
                </c:pt>
                <c:pt idx="54">
                  <c:v>0.11700000000000001</c:v>
                </c:pt>
                <c:pt idx="55">
                  <c:v>0.36899999999999999</c:v>
                </c:pt>
                <c:pt idx="56">
                  <c:v>0.36899999999999999</c:v>
                </c:pt>
                <c:pt idx="57">
                  <c:v>2E-3</c:v>
                </c:pt>
                <c:pt idx="58">
                  <c:v>0.30299999999999999</c:v>
                </c:pt>
                <c:pt idx="59">
                  <c:v>1.2E-2</c:v>
                </c:pt>
                <c:pt idx="60">
                  <c:v>5.0000000000000001E-3</c:v>
                </c:pt>
                <c:pt idx="61">
                  <c:v>3.2000000000000001E-2</c:v>
                </c:pt>
                <c:pt idx="62">
                  <c:v>0.01</c:v>
                </c:pt>
                <c:pt idx="63">
                  <c:v>2.9000000000000001E-2</c:v>
                </c:pt>
                <c:pt idx="64">
                  <c:v>0.03</c:v>
                </c:pt>
                <c:pt idx="65">
                  <c:v>0.254</c:v>
                </c:pt>
                <c:pt idx="66">
                  <c:v>3.2000000000000001E-2</c:v>
                </c:pt>
                <c:pt idx="67">
                  <c:v>9.7000000000000003E-2</c:v>
                </c:pt>
                <c:pt idx="68">
                  <c:v>0.14799999999999999</c:v>
                </c:pt>
                <c:pt idx="69">
                  <c:v>0.16500000000000001</c:v>
                </c:pt>
                <c:pt idx="70">
                  <c:v>0.112</c:v>
                </c:pt>
                <c:pt idx="71">
                  <c:v>0.17799999999999999</c:v>
                </c:pt>
                <c:pt idx="72">
                  <c:v>0.17399999999999999</c:v>
                </c:pt>
                <c:pt idx="73">
                  <c:v>1.7000000000000001E-2</c:v>
                </c:pt>
                <c:pt idx="74">
                  <c:v>6.0000000000000001E-3</c:v>
                </c:pt>
                <c:pt idx="75">
                  <c:v>6.3E-2</c:v>
                </c:pt>
                <c:pt idx="76">
                  <c:v>1.9E-2</c:v>
                </c:pt>
                <c:pt idx="77">
                  <c:v>9.8000000000000004E-2</c:v>
                </c:pt>
                <c:pt idx="78">
                  <c:v>0.04</c:v>
                </c:pt>
                <c:pt idx="79">
                  <c:v>0.221</c:v>
                </c:pt>
                <c:pt idx="80">
                  <c:v>0.106</c:v>
                </c:pt>
                <c:pt idx="81">
                  <c:v>0.26800000000000002</c:v>
                </c:pt>
                <c:pt idx="82">
                  <c:v>1.4999999999999999E-2</c:v>
                </c:pt>
                <c:pt idx="83">
                  <c:v>0.154</c:v>
                </c:pt>
                <c:pt idx="84">
                  <c:v>0.14799999999999999</c:v>
                </c:pt>
                <c:pt idx="85">
                  <c:v>3.7999999999999999E-2</c:v>
                </c:pt>
                <c:pt idx="86">
                  <c:v>0.27200000000000002</c:v>
                </c:pt>
                <c:pt idx="87">
                  <c:v>0.379</c:v>
                </c:pt>
                <c:pt idx="88">
                  <c:v>3.3000000000000002E-2</c:v>
                </c:pt>
                <c:pt idx="89">
                  <c:v>1.4E-2</c:v>
                </c:pt>
                <c:pt idx="90">
                  <c:v>5.3999999999999999E-2</c:v>
                </c:pt>
                <c:pt idx="91">
                  <c:v>0.25600000000000001</c:v>
                </c:pt>
                <c:pt idx="92">
                  <c:v>0.27400000000000002</c:v>
                </c:pt>
                <c:pt idx="93">
                  <c:v>0.10100000000000001</c:v>
                </c:pt>
                <c:pt idx="94">
                  <c:v>0.29399999999999998</c:v>
                </c:pt>
                <c:pt idx="95">
                  <c:v>1.7999999999999999E-2</c:v>
                </c:pt>
                <c:pt idx="96">
                  <c:v>2.9000000000000001E-2</c:v>
                </c:pt>
                <c:pt idx="97">
                  <c:v>0.21099999999999999</c:v>
                </c:pt>
                <c:pt idx="98">
                  <c:v>7.8E-2</c:v>
                </c:pt>
                <c:pt idx="99">
                  <c:v>1.4E-2</c:v>
                </c:pt>
                <c:pt idx="100">
                  <c:v>1.2999999999999999E-2</c:v>
                </c:pt>
                <c:pt idx="101">
                  <c:v>1.2999999999999999E-2</c:v>
                </c:pt>
                <c:pt idx="102">
                  <c:v>0.313</c:v>
                </c:pt>
                <c:pt idx="103">
                  <c:v>8.1000000000000003E-2</c:v>
                </c:pt>
                <c:pt idx="104">
                  <c:v>3.2000000000000001E-2</c:v>
                </c:pt>
                <c:pt idx="105">
                  <c:v>0.5</c:v>
                </c:pt>
                <c:pt idx="106">
                  <c:v>6.0000000000000001E-3</c:v>
                </c:pt>
                <c:pt idx="107">
                  <c:v>0.05</c:v>
                </c:pt>
                <c:pt idx="108">
                  <c:v>3.1E-2</c:v>
                </c:pt>
                <c:pt idx="109">
                  <c:v>9.0999999999999998E-2</c:v>
                </c:pt>
                <c:pt idx="110">
                  <c:v>1.4E-2</c:v>
                </c:pt>
                <c:pt idx="111">
                  <c:v>0.14799999999999999</c:v>
                </c:pt>
                <c:pt idx="112">
                  <c:v>3.1E-2</c:v>
                </c:pt>
                <c:pt idx="113">
                  <c:v>8.0000000000000002E-3</c:v>
                </c:pt>
                <c:pt idx="114">
                  <c:v>7.0000000000000001E-3</c:v>
                </c:pt>
                <c:pt idx="115">
                  <c:v>9.4E-2</c:v>
                </c:pt>
                <c:pt idx="116">
                  <c:v>6.3E-2</c:v>
                </c:pt>
                <c:pt idx="117">
                  <c:v>0.51100000000000001</c:v>
                </c:pt>
                <c:pt idx="118">
                  <c:v>0.122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3E-443E-9337-51793417F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43184"/>
        <c:axId val="750346136"/>
      </c:scatterChart>
      <c:valAx>
        <c:axId val="7503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Black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46136"/>
        <c:crosses val="autoZero"/>
        <c:crossBetween val="midCat"/>
      </c:valAx>
      <c:valAx>
        <c:axId val="750346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43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Hispanic Percentage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'Summary-nonzero'!$N$2:$N$120</c:f>
              <c:numCache>
                <c:formatCode>General</c:formatCode>
                <c:ptCount val="119"/>
                <c:pt idx="0">
                  <c:v>0.80100000000000005</c:v>
                </c:pt>
                <c:pt idx="1">
                  <c:v>0.11700000000000001</c:v>
                </c:pt>
                <c:pt idx="2">
                  <c:v>0.80100000000000005</c:v>
                </c:pt>
                <c:pt idx="3">
                  <c:v>0.85099999999999998</c:v>
                </c:pt>
                <c:pt idx="4">
                  <c:v>0.76300000000000001</c:v>
                </c:pt>
                <c:pt idx="5">
                  <c:v>0.25</c:v>
                </c:pt>
                <c:pt idx="6">
                  <c:v>0.189</c:v>
                </c:pt>
                <c:pt idx="7">
                  <c:v>0.38</c:v>
                </c:pt>
                <c:pt idx="8">
                  <c:v>0.19600000000000001</c:v>
                </c:pt>
                <c:pt idx="9">
                  <c:v>0.60399999999999998</c:v>
                </c:pt>
                <c:pt idx="10">
                  <c:v>0.54300000000000004</c:v>
                </c:pt>
                <c:pt idx="11">
                  <c:v>0.16200000000000001</c:v>
                </c:pt>
                <c:pt idx="12">
                  <c:v>0.32500000000000001</c:v>
                </c:pt>
                <c:pt idx="13">
                  <c:v>0.97499999999999998</c:v>
                </c:pt>
                <c:pt idx="14">
                  <c:v>0.42599999999999999</c:v>
                </c:pt>
                <c:pt idx="15">
                  <c:v>0.86799999999999999</c:v>
                </c:pt>
                <c:pt idx="16">
                  <c:v>0.54800000000000004</c:v>
                </c:pt>
                <c:pt idx="17">
                  <c:v>0.90800000000000003</c:v>
                </c:pt>
                <c:pt idx="18">
                  <c:v>0.44600000000000001</c:v>
                </c:pt>
                <c:pt idx="19">
                  <c:v>0.84099999999999997</c:v>
                </c:pt>
                <c:pt idx="20">
                  <c:v>0.57599999999999996</c:v>
                </c:pt>
                <c:pt idx="21">
                  <c:v>0.78200000000000003</c:v>
                </c:pt>
                <c:pt idx="22">
                  <c:v>0.61699999999999999</c:v>
                </c:pt>
                <c:pt idx="23">
                  <c:v>0.218</c:v>
                </c:pt>
                <c:pt idx="24">
                  <c:v>0.57299999999999995</c:v>
                </c:pt>
                <c:pt idx="25">
                  <c:v>0.88800000000000001</c:v>
                </c:pt>
                <c:pt idx="26">
                  <c:v>0.90600000000000003</c:v>
                </c:pt>
                <c:pt idx="27">
                  <c:v>0.20599999999999999</c:v>
                </c:pt>
                <c:pt idx="28">
                  <c:v>0.106</c:v>
                </c:pt>
                <c:pt idx="29">
                  <c:v>0.35899999999999999</c:v>
                </c:pt>
                <c:pt idx="30">
                  <c:v>0.94499999999999995</c:v>
                </c:pt>
                <c:pt idx="31">
                  <c:v>0.115</c:v>
                </c:pt>
                <c:pt idx="32">
                  <c:v>0.87</c:v>
                </c:pt>
                <c:pt idx="33">
                  <c:v>0.53900000000000003</c:v>
                </c:pt>
                <c:pt idx="34">
                  <c:v>0.58799999999999997</c:v>
                </c:pt>
                <c:pt idx="35">
                  <c:v>0.94899999999999995</c:v>
                </c:pt>
                <c:pt idx="36">
                  <c:v>0.76800000000000002</c:v>
                </c:pt>
                <c:pt idx="37">
                  <c:v>0.82099999999999995</c:v>
                </c:pt>
                <c:pt idx="38">
                  <c:v>0.70399999999999996</c:v>
                </c:pt>
                <c:pt idx="39">
                  <c:v>0.80300000000000005</c:v>
                </c:pt>
                <c:pt idx="40">
                  <c:v>0.79600000000000004</c:v>
                </c:pt>
                <c:pt idx="41">
                  <c:v>0.875</c:v>
                </c:pt>
                <c:pt idx="42">
                  <c:v>0.42699999999999999</c:v>
                </c:pt>
                <c:pt idx="43">
                  <c:v>8.8999999999999996E-2</c:v>
                </c:pt>
                <c:pt idx="44">
                  <c:v>0.92200000000000004</c:v>
                </c:pt>
                <c:pt idx="45">
                  <c:v>8.7999999999999995E-2</c:v>
                </c:pt>
                <c:pt idx="46">
                  <c:v>0.81799999999999995</c:v>
                </c:pt>
                <c:pt idx="47">
                  <c:v>0.63</c:v>
                </c:pt>
                <c:pt idx="48">
                  <c:v>0.63800000000000001</c:v>
                </c:pt>
                <c:pt idx="49">
                  <c:v>0.26600000000000001</c:v>
                </c:pt>
                <c:pt idx="50">
                  <c:v>0.40799999999999997</c:v>
                </c:pt>
                <c:pt idx="51">
                  <c:v>0.86499999999999999</c:v>
                </c:pt>
                <c:pt idx="52">
                  <c:v>0.88900000000000001</c:v>
                </c:pt>
                <c:pt idx="53">
                  <c:v>0.30199999999999999</c:v>
                </c:pt>
                <c:pt idx="54">
                  <c:v>0.54100000000000004</c:v>
                </c:pt>
                <c:pt idx="55">
                  <c:v>0.498</c:v>
                </c:pt>
                <c:pt idx="56">
                  <c:v>0.498</c:v>
                </c:pt>
                <c:pt idx="57">
                  <c:v>0.91400000000000003</c:v>
                </c:pt>
                <c:pt idx="58">
                  <c:v>0.495</c:v>
                </c:pt>
                <c:pt idx="59">
                  <c:v>0.88900000000000001</c:v>
                </c:pt>
                <c:pt idx="60">
                  <c:v>0.93400000000000005</c:v>
                </c:pt>
                <c:pt idx="61">
                  <c:v>0.86299999999999999</c:v>
                </c:pt>
                <c:pt idx="62">
                  <c:v>0.89800000000000002</c:v>
                </c:pt>
                <c:pt idx="63">
                  <c:v>0.873</c:v>
                </c:pt>
                <c:pt idx="64">
                  <c:v>0.51300000000000001</c:v>
                </c:pt>
                <c:pt idx="65">
                  <c:v>0.53100000000000003</c:v>
                </c:pt>
                <c:pt idx="66">
                  <c:v>0.83399999999999996</c:v>
                </c:pt>
                <c:pt idx="67">
                  <c:v>0.15</c:v>
                </c:pt>
                <c:pt idx="68">
                  <c:v>0.43099999999999999</c:v>
                </c:pt>
                <c:pt idx="69">
                  <c:v>0.55800000000000005</c:v>
                </c:pt>
                <c:pt idx="70">
                  <c:v>0.108</c:v>
                </c:pt>
                <c:pt idx="71">
                  <c:v>0.378</c:v>
                </c:pt>
                <c:pt idx="72">
                  <c:v>0.73799999999999999</c:v>
                </c:pt>
                <c:pt idx="73">
                  <c:v>0.84699999999999998</c:v>
                </c:pt>
                <c:pt idx="74">
                  <c:v>0.84699999999999998</c:v>
                </c:pt>
                <c:pt idx="75">
                  <c:v>0.58499999999999996</c:v>
                </c:pt>
                <c:pt idx="76">
                  <c:v>0.91100000000000003</c:v>
                </c:pt>
                <c:pt idx="77">
                  <c:v>0.79600000000000004</c:v>
                </c:pt>
                <c:pt idx="78">
                  <c:v>0.192</c:v>
                </c:pt>
                <c:pt idx="79">
                  <c:v>0.17799999999999999</c:v>
                </c:pt>
                <c:pt idx="80">
                  <c:v>0.83699999999999997</c:v>
                </c:pt>
                <c:pt idx="81">
                  <c:v>0.51300000000000001</c:v>
                </c:pt>
                <c:pt idx="82">
                  <c:v>0.95</c:v>
                </c:pt>
                <c:pt idx="83">
                  <c:v>0.78200000000000003</c:v>
                </c:pt>
                <c:pt idx="84">
                  <c:v>0.76600000000000001</c:v>
                </c:pt>
                <c:pt idx="85">
                  <c:v>0.40699999999999997</c:v>
                </c:pt>
                <c:pt idx="86">
                  <c:v>0.377</c:v>
                </c:pt>
                <c:pt idx="87">
                  <c:v>0.29799999999999999</c:v>
                </c:pt>
                <c:pt idx="88">
                  <c:v>0.92500000000000004</c:v>
                </c:pt>
                <c:pt idx="89">
                  <c:v>0.92800000000000005</c:v>
                </c:pt>
                <c:pt idx="90">
                  <c:v>0.79400000000000004</c:v>
                </c:pt>
                <c:pt idx="91">
                  <c:v>0.66100000000000003</c:v>
                </c:pt>
                <c:pt idx="92">
                  <c:v>0.186</c:v>
                </c:pt>
                <c:pt idx="93">
                  <c:v>0.14499999999999999</c:v>
                </c:pt>
                <c:pt idx="94">
                  <c:v>0.30299999999999999</c:v>
                </c:pt>
                <c:pt idx="95">
                  <c:v>6.3E-2</c:v>
                </c:pt>
                <c:pt idx="96">
                  <c:v>0.70199999999999996</c:v>
                </c:pt>
                <c:pt idx="97">
                  <c:v>0.48299999999999998</c:v>
                </c:pt>
                <c:pt idx="98">
                  <c:v>0.78900000000000003</c:v>
                </c:pt>
                <c:pt idx="99">
                  <c:v>0.81599999999999995</c:v>
                </c:pt>
                <c:pt idx="100">
                  <c:v>0.81799999999999995</c:v>
                </c:pt>
                <c:pt idx="101">
                  <c:v>6.2E-2</c:v>
                </c:pt>
                <c:pt idx="102">
                  <c:v>0.60699999999999998</c:v>
                </c:pt>
                <c:pt idx="103">
                  <c:v>0.17499999999999999</c:v>
                </c:pt>
                <c:pt idx="104">
                  <c:v>0.13800000000000001</c:v>
                </c:pt>
                <c:pt idx="105">
                  <c:v>0.32700000000000001</c:v>
                </c:pt>
                <c:pt idx="106">
                  <c:v>6.8000000000000005E-2</c:v>
                </c:pt>
                <c:pt idx="107">
                  <c:v>0.92500000000000004</c:v>
                </c:pt>
                <c:pt idx="108">
                  <c:v>8.1000000000000003E-2</c:v>
                </c:pt>
                <c:pt idx="109">
                  <c:v>0.14099999999999999</c:v>
                </c:pt>
                <c:pt idx="110">
                  <c:v>0.72799999999999998</c:v>
                </c:pt>
                <c:pt idx="111">
                  <c:v>0.74199999999999999</c:v>
                </c:pt>
                <c:pt idx="112">
                  <c:v>0.16</c:v>
                </c:pt>
                <c:pt idx="113">
                  <c:v>0.63400000000000001</c:v>
                </c:pt>
                <c:pt idx="114">
                  <c:v>0.84899999999999998</c:v>
                </c:pt>
                <c:pt idx="115">
                  <c:v>0.83799999999999997</c:v>
                </c:pt>
                <c:pt idx="116">
                  <c:v>0.11600000000000001</c:v>
                </c:pt>
                <c:pt idx="117">
                  <c:v>0.36699999999999999</c:v>
                </c:pt>
                <c:pt idx="118">
                  <c:v>0.113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8-4497-8235-7B927E4E2EC9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'Summary-nonzero'!$N$2:$N$120</c:f>
              <c:numCache>
                <c:formatCode>General</c:formatCode>
                <c:ptCount val="119"/>
                <c:pt idx="0">
                  <c:v>0.80100000000000005</c:v>
                </c:pt>
                <c:pt idx="1">
                  <c:v>0.11700000000000001</c:v>
                </c:pt>
                <c:pt idx="2">
                  <c:v>0.80100000000000005</c:v>
                </c:pt>
                <c:pt idx="3">
                  <c:v>0.85099999999999998</c:v>
                </c:pt>
                <c:pt idx="4">
                  <c:v>0.76300000000000001</c:v>
                </c:pt>
                <c:pt idx="5">
                  <c:v>0.25</c:v>
                </c:pt>
                <c:pt idx="6">
                  <c:v>0.189</c:v>
                </c:pt>
                <c:pt idx="7">
                  <c:v>0.38</c:v>
                </c:pt>
                <c:pt idx="8">
                  <c:v>0.19600000000000001</c:v>
                </c:pt>
                <c:pt idx="9">
                  <c:v>0.60399999999999998</c:v>
                </c:pt>
                <c:pt idx="10">
                  <c:v>0.54300000000000004</c:v>
                </c:pt>
                <c:pt idx="11">
                  <c:v>0.16200000000000001</c:v>
                </c:pt>
                <c:pt idx="12">
                  <c:v>0.32500000000000001</c:v>
                </c:pt>
                <c:pt idx="13">
                  <c:v>0.97499999999999998</c:v>
                </c:pt>
                <c:pt idx="14">
                  <c:v>0.42599999999999999</c:v>
                </c:pt>
                <c:pt idx="15">
                  <c:v>0.86799999999999999</c:v>
                </c:pt>
                <c:pt idx="16">
                  <c:v>0.54800000000000004</c:v>
                </c:pt>
                <c:pt idx="17">
                  <c:v>0.90800000000000003</c:v>
                </c:pt>
                <c:pt idx="18">
                  <c:v>0.44600000000000001</c:v>
                </c:pt>
                <c:pt idx="19">
                  <c:v>0.84099999999999997</c:v>
                </c:pt>
                <c:pt idx="20">
                  <c:v>0.57599999999999996</c:v>
                </c:pt>
                <c:pt idx="21">
                  <c:v>0.78200000000000003</c:v>
                </c:pt>
                <c:pt idx="22">
                  <c:v>0.61699999999999999</c:v>
                </c:pt>
                <c:pt idx="23">
                  <c:v>0.218</c:v>
                </c:pt>
                <c:pt idx="24">
                  <c:v>0.57299999999999995</c:v>
                </c:pt>
                <c:pt idx="25">
                  <c:v>0.88800000000000001</c:v>
                </c:pt>
                <c:pt idx="26">
                  <c:v>0.90600000000000003</c:v>
                </c:pt>
                <c:pt idx="27">
                  <c:v>0.20599999999999999</c:v>
                </c:pt>
                <c:pt idx="28">
                  <c:v>0.106</c:v>
                </c:pt>
                <c:pt idx="29">
                  <c:v>0.35899999999999999</c:v>
                </c:pt>
                <c:pt idx="30">
                  <c:v>0.94499999999999995</c:v>
                </c:pt>
                <c:pt idx="31">
                  <c:v>0.115</c:v>
                </c:pt>
                <c:pt idx="32">
                  <c:v>0.87</c:v>
                </c:pt>
                <c:pt idx="33">
                  <c:v>0.53900000000000003</c:v>
                </c:pt>
                <c:pt idx="34">
                  <c:v>0.58799999999999997</c:v>
                </c:pt>
                <c:pt idx="35">
                  <c:v>0.94899999999999995</c:v>
                </c:pt>
                <c:pt idx="36">
                  <c:v>0.76800000000000002</c:v>
                </c:pt>
                <c:pt idx="37">
                  <c:v>0.82099999999999995</c:v>
                </c:pt>
                <c:pt idx="38">
                  <c:v>0.70399999999999996</c:v>
                </c:pt>
                <c:pt idx="39">
                  <c:v>0.80300000000000005</c:v>
                </c:pt>
                <c:pt idx="40">
                  <c:v>0.79600000000000004</c:v>
                </c:pt>
                <c:pt idx="41">
                  <c:v>0.875</c:v>
                </c:pt>
                <c:pt idx="42">
                  <c:v>0.42699999999999999</c:v>
                </c:pt>
                <c:pt idx="43">
                  <c:v>8.8999999999999996E-2</c:v>
                </c:pt>
                <c:pt idx="44">
                  <c:v>0.92200000000000004</c:v>
                </c:pt>
                <c:pt idx="45">
                  <c:v>8.7999999999999995E-2</c:v>
                </c:pt>
                <c:pt idx="46">
                  <c:v>0.81799999999999995</c:v>
                </c:pt>
                <c:pt idx="47">
                  <c:v>0.63</c:v>
                </c:pt>
                <c:pt idx="48">
                  <c:v>0.63800000000000001</c:v>
                </c:pt>
                <c:pt idx="49">
                  <c:v>0.26600000000000001</c:v>
                </c:pt>
                <c:pt idx="50">
                  <c:v>0.40799999999999997</c:v>
                </c:pt>
                <c:pt idx="51">
                  <c:v>0.86499999999999999</c:v>
                </c:pt>
                <c:pt idx="52">
                  <c:v>0.88900000000000001</c:v>
                </c:pt>
                <c:pt idx="53">
                  <c:v>0.30199999999999999</c:v>
                </c:pt>
                <c:pt idx="54">
                  <c:v>0.54100000000000004</c:v>
                </c:pt>
                <c:pt idx="55">
                  <c:v>0.498</c:v>
                </c:pt>
                <c:pt idx="56">
                  <c:v>0.498</c:v>
                </c:pt>
                <c:pt idx="57">
                  <c:v>0.91400000000000003</c:v>
                </c:pt>
                <c:pt idx="58">
                  <c:v>0.495</c:v>
                </c:pt>
                <c:pt idx="59">
                  <c:v>0.88900000000000001</c:v>
                </c:pt>
                <c:pt idx="60">
                  <c:v>0.93400000000000005</c:v>
                </c:pt>
                <c:pt idx="61">
                  <c:v>0.86299999999999999</c:v>
                </c:pt>
                <c:pt idx="62">
                  <c:v>0.89800000000000002</c:v>
                </c:pt>
                <c:pt idx="63">
                  <c:v>0.873</c:v>
                </c:pt>
                <c:pt idx="64">
                  <c:v>0.51300000000000001</c:v>
                </c:pt>
                <c:pt idx="65">
                  <c:v>0.53100000000000003</c:v>
                </c:pt>
                <c:pt idx="66">
                  <c:v>0.83399999999999996</c:v>
                </c:pt>
                <c:pt idx="67">
                  <c:v>0.15</c:v>
                </c:pt>
                <c:pt idx="68">
                  <c:v>0.43099999999999999</c:v>
                </c:pt>
                <c:pt idx="69">
                  <c:v>0.55800000000000005</c:v>
                </c:pt>
                <c:pt idx="70">
                  <c:v>0.108</c:v>
                </c:pt>
                <c:pt idx="71">
                  <c:v>0.378</c:v>
                </c:pt>
                <c:pt idx="72">
                  <c:v>0.73799999999999999</c:v>
                </c:pt>
                <c:pt idx="73">
                  <c:v>0.84699999999999998</c:v>
                </c:pt>
                <c:pt idx="74">
                  <c:v>0.84699999999999998</c:v>
                </c:pt>
                <c:pt idx="75">
                  <c:v>0.58499999999999996</c:v>
                </c:pt>
                <c:pt idx="76">
                  <c:v>0.91100000000000003</c:v>
                </c:pt>
                <c:pt idx="77">
                  <c:v>0.79600000000000004</c:v>
                </c:pt>
                <c:pt idx="78">
                  <c:v>0.192</c:v>
                </c:pt>
                <c:pt idx="79">
                  <c:v>0.17799999999999999</c:v>
                </c:pt>
                <c:pt idx="80">
                  <c:v>0.83699999999999997</c:v>
                </c:pt>
                <c:pt idx="81">
                  <c:v>0.51300000000000001</c:v>
                </c:pt>
                <c:pt idx="82">
                  <c:v>0.95</c:v>
                </c:pt>
                <c:pt idx="83">
                  <c:v>0.78200000000000003</c:v>
                </c:pt>
                <c:pt idx="84">
                  <c:v>0.76600000000000001</c:v>
                </c:pt>
                <c:pt idx="85">
                  <c:v>0.40699999999999997</c:v>
                </c:pt>
                <c:pt idx="86">
                  <c:v>0.377</c:v>
                </c:pt>
                <c:pt idx="87">
                  <c:v>0.29799999999999999</c:v>
                </c:pt>
                <c:pt idx="88">
                  <c:v>0.92500000000000004</c:v>
                </c:pt>
                <c:pt idx="89">
                  <c:v>0.92800000000000005</c:v>
                </c:pt>
                <c:pt idx="90">
                  <c:v>0.79400000000000004</c:v>
                </c:pt>
                <c:pt idx="91">
                  <c:v>0.66100000000000003</c:v>
                </c:pt>
                <c:pt idx="92">
                  <c:v>0.186</c:v>
                </c:pt>
                <c:pt idx="93">
                  <c:v>0.14499999999999999</c:v>
                </c:pt>
                <c:pt idx="94">
                  <c:v>0.30299999999999999</c:v>
                </c:pt>
                <c:pt idx="95">
                  <c:v>6.3E-2</c:v>
                </c:pt>
                <c:pt idx="96">
                  <c:v>0.70199999999999996</c:v>
                </c:pt>
                <c:pt idx="97">
                  <c:v>0.48299999999999998</c:v>
                </c:pt>
                <c:pt idx="98">
                  <c:v>0.78900000000000003</c:v>
                </c:pt>
                <c:pt idx="99">
                  <c:v>0.81599999999999995</c:v>
                </c:pt>
                <c:pt idx="100">
                  <c:v>0.81799999999999995</c:v>
                </c:pt>
                <c:pt idx="101">
                  <c:v>6.2E-2</c:v>
                </c:pt>
                <c:pt idx="102">
                  <c:v>0.60699999999999998</c:v>
                </c:pt>
                <c:pt idx="103">
                  <c:v>0.17499999999999999</c:v>
                </c:pt>
                <c:pt idx="104">
                  <c:v>0.13800000000000001</c:v>
                </c:pt>
                <c:pt idx="105">
                  <c:v>0.32700000000000001</c:v>
                </c:pt>
                <c:pt idx="106">
                  <c:v>6.8000000000000005E-2</c:v>
                </c:pt>
                <c:pt idx="107">
                  <c:v>0.92500000000000004</c:v>
                </c:pt>
                <c:pt idx="108">
                  <c:v>8.1000000000000003E-2</c:v>
                </c:pt>
                <c:pt idx="109">
                  <c:v>0.14099999999999999</c:v>
                </c:pt>
                <c:pt idx="110">
                  <c:v>0.72799999999999998</c:v>
                </c:pt>
                <c:pt idx="111">
                  <c:v>0.74199999999999999</c:v>
                </c:pt>
                <c:pt idx="112">
                  <c:v>0.16</c:v>
                </c:pt>
                <c:pt idx="113">
                  <c:v>0.63400000000000001</c:v>
                </c:pt>
                <c:pt idx="114">
                  <c:v>0.84899999999999998</c:v>
                </c:pt>
                <c:pt idx="115">
                  <c:v>0.83799999999999997</c:v>
                </c:pt>
                <c:pt idx="116">
                  <c:v>0.11600000000000001</c:v>
                </c:pt>
                <c:pt idx="117">
                  <c:v>0.36699999999999999</c:v>
                </c:pt>
                <c:pt idx="118">
                  <c:v>0.113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8-4497-8235-7B927E4E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51712"/>
        <c:axId val="750344496"/>
      </c:scatterChart>
      <c:valAx>
        <c:axId val="75035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Hispanic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44496"/>
        <c:crosses val="autoZero"/>
        <c:crossBetween val="midCat"/>
      </c:valAx>
      <c:valAx>
        <c:axId val="75034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51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Student/Teacher 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'Summary-nonzero'!$J$2:$J$120</c:f>
              <c:numCache>
                <c:formatCode>General</c:formatCode>
                <c:ptCount val="119"/>
                <c:pt idx="0">
                  <c:v>17</c:v>
                </c:pt>
                <c:pt idx="1">
                  <c:v>18.3</c:v>
                </c:pt>
                <c:pt idx="2">
                  <c:v>16.3</c:v>
                </c:pt>
                <c:pt idx="3">
                  <c:v>18.600000000000001</c:v>
                </c:pt>
                <c:pt idx="4">
                  <c:v>13.1</c:v>
                </c:pt>
                <c:pt idx="5">
                  <c:v>17</c:v>
                </c:pt>
                <c:pt idx="6">
                  <c:v>21.3</c:v>
                </c:pt>
                <c:pt idx="7">
                  <c:v>15.2</c:v>
                </c:pt>
                <c:pt idx="8">
                  <c:v>14.2</c:v>
                </c:pt>
                <c:pt idx="9">
                  <c:v>15.6</c:v>
                </c:pt>
                <c:pt idx="10">
                  <c:v>19.899999999999999</c:v>
                </c:pt>
                <c:pt idx="11">
                  <c:v>13.5</c:v>
                </c:pt>
                <c:pt idx="12">
                  <c:v>18.5</c:v>
                </c:pt>
                <c:pt idx="13">
                  <c:v>18.2</c:v>
                </c:pt>
                <c:pt idx="14">
                  <c:v>18.2</c:v>
                </c:pt>
                <c:pt idx="15">
                  <c:v>14.2</c:v>
                </c:pt>
                <c:pt idx="16">
                  <c:v>16.100000000000001</c:v>
                </c:pt>
                <c:pt idx="17">
                  <c:v>10</c:v>
                </c:pt>
                <c:pt idx="18">
                  <c:v>10.3</c:v>
                </c:pt>
                <c:pt idx="19">
                  <c:v>7.9</c:v>
                </c:pt>
                <c:pt idx="20">
                  <c:v>14.2</c:v>
                </c:pt>
                <c:pt idx="21">
                  <c:v>18.600000000000001</c:v>
                </c:pt>
                <c:pt idx="22">
                  <c:v>19.399999999999999</c:v>
                </c:pt>
                <c:pt idx="23">
                  <c:v>15.1</c:v>
                </c:pt>
                <c:pt idx="24">
                  <c:v>14.3</c:v>
                </c:pt>
                <c:pt idx="25">
                  <c:v>15</c:v>
                </c:pt>
                <c:pt idx="26">
                  <c:v>15.4</c:v>
                </c:pt>
                <c:pt idx="27">
                  <c:v>18.899999999999999</c:v>
                </c:pt>
                <c:pt idx="28">
                  <c:v>15.9</c:v>
                </c:pt>
                <c:pt idx="29">
                  <c:v>16.8</c:v>
                </c:pt>
                <c:pt idx="30">
                  <c:v>14.4</c:v>
                </c:pt>
                <c:pt idx="31">
                  <c:v>15.6</c:v>
                </c:pt>
                <c:pt idx="32">
                  <c:v>15.4</c:v>
                </c:pt>
                <c:pt idx="33">
                  <c:v>14.8</c:v>
                </c:pt>
                <c:pt idx="34">
                  <c:v>12.3</c:v>
                </c:pt>
                <c:pt idx="35">
                  <c:v>12.8</c:v>
                </c:pt>
                <c:pt idx="36">
                  <c:v>13.5</c:v>
                </c:pt>
                <c:pt idx="37">
                  <c:v>18.7</c:v>
                </c:pt>
                <c:pt idx="38">
                  <c:v>13.5</c:v>
                </c:pt>
                <c:pt idx="39">
                  <c:v>15</c:v>
                </c:pt>
                <c:pt idx="40">
                  <c:v>17.3</c:v>
                </c:pt>
                <c:pt idx="41">
                  <c:v>12.8</c:v>
                </c:pt>
                <c:pt idx="42">
                  <c:v>11.7</c:v>
                </c:pt>
                <c:pt idx="43">
                  <c:v>16.600000000000001</c:v>
                </c:pt>
                <c:pt idx="44">
                  <c:v>15.8</c:v>
                </c:pt>
                <c:pt idx="45">
                  <c:v>16.600000000000001</c:v>
                </c:pt>
                <c:pt idx="46">
                  <c:v>17.5</c:v>
                </c:pt>
                <c:pt idx="47">
                  <c:v>16.8</c:v>
                </c:pt>
                <c:pt idx="48">
                  <c:v>14.2</c:v>
                </c:pt>
                <c:pt idx="49">
                  <c:v>15.8</c:v>
                </c:pt>
                <c:pt idx="50">
                  <c:v>13.1</c:v>
                </c:pt>
                <c:pt idx="51">
                  <c:v>15</c:v>
                </c:pt>
                <c:pt idx="52">
                  <c:v>16.2</c:v>
                </c:pt>
                <c:pt idx="53">
                  <c:v>16.8</c:v>
                </c:pt>
                <c:pt idx="54">
                  <c:v>14.8</c:v>
                </c:pt>
                <c:pt idx="55">
                  <c:v>13.2</c:v>
                </c:pt>
                <c:pt idx="56">
                  <c:v>16.399999999999999</c:v>
                </c:pt>
                <c:pt idx="57">
                  <c:v>17.5</c:v>
                </c:pt>
                <c:pt idx="58">
                  <c:v>18.3</c:v>
                </c:pt>
                <c:pt idx="59">
                  <c:v>16.600000000000001</c:v>
                </c:pt>
                <c:pt idx="60">
                  <c:v>16.600000000000001</c:v>
                </c:pt>
                <c:pt idx="61">
                  <c:v>14.3</c:v>
                </c:pt>
                <c:pt idx="62">
                  <c:v>16.3</c:v>
                </c:pt>
                <c:pt idx="63">
                  <c:v>14</c:v>
                </c:pt>
                <c:pt idx="64">
                  <c:v>14.6</c:v>
                </c:pt>
                <c:pt idx="65">
                  <c:v>16.899999999999999</c:v>
                </c:pt>
                <c:pt idx="66">
                  <c:v>17.600000000000001</c:v>
                </c:pt>
                <c:pt idx="67">
                  <c:v>17.100000000000001</c:v>
                </c:pt>
                <c:pt idx="68">
                  <c:v>16.100000000000001</c:v>
                </c:pt>
                <c:pt idx="69">
                  <c:v>15.4</c:v>
                </c:pt>
                <c:pt idx="70">
                  <c:v>18.3</c:v>
                </c:pt>
                <c:pt idx="71">
                  <c:v>15.4</c:v>
                </c:pt>
                <c:pt idx="72">
                  <c:v>16.7</c:v>
                </c:pt>
                <c:pt idx="73">
                  <c:v>14.4</c:v>
                </c:pt>
                <c:pt idx="74">
                  <c:v>18.100000000000001</c:v>
                </c:pt>
                <c:pt idx="75">
                  <c:v>15.4</c:v>
                </c:pt>
                <c:pt idx="76">
                  <c:v>14.1</c:v>
                </c:pt>
                <c:pt idx="77">
                  <c:v>17.3</c:v>
                </c:pt>
                <c:pt idx="78">
                  <c:v>17.600000000000001</c:v>
                </c:pt>
                <c:pt idx="79">
                  <c:v>16.3</c:v>
                </c:pt>
                <c:pt idx="80">
                  <c:v>14.8</c:v>
                </c:pt>
                <c:pt idx="81">
                  <c:v>16.100000000000001</c:v>
                </c:pt>
                <c:pt idx="82">
                  <c:v>13.3</c:v>
                </c:pt>
                <c:pt idx="83">
                  <c:v>15.9</c:v>
                </c:pt>
                <c:pt idx="84">
                  <c:v>15.8</c:v>
                </c:pt>
                <c:pt idx="85">
                  <c:v>11.9</c:v>
                </c:pt>
                <c:pt idx="86">
                  <c:v>15.1</c:v>
                </c:pt>
                <c:pt idx="87">
                  <c:v>14.5</c:v>
                </c:pt>
                <c:pt idx="88">
                  <c:v>16</c:v>
                </c:pt>
                <c:pt idx="89">
                  <c:v>15.1</c:v>
                </c:pt>
                <c:pt idx="90">
                  <c:v>19.100000000000001</c:v>
                </c:pt>
                <c:pt idx="91">
                  <c:v>14.5</c:v>
                </c:pt>
                <c:pt idx="92">
                  <c:v>17</c:v>
                </c:pt>
                <c:pt idx="93">
                  <c:v>17.7</c:v>
                </c:pt>
                <c:pt idx="94">
                  <c:v>14.5</c:v>
                </c:pt>
                <c:pt idx="95">
                  <c:v>19</c:v>
                </c:pt>
                <c:pt idx="96">
                  <c:v>15.7</c:v>
                </c:pt>
                <c:pt idx="97">
                  <c:v>15.7</c:v>
                </c:pt>
                <c:pt idx="98">
                  <c:v>11.8</c:v>
                </c:pt>
                <c:pt idx="99">
                  <c:v>15.9</c:v>
                </c:pt>
                <c:pt idx="100">
                  <c:v>16</c:v>
                </c:pt>
                <c:pt idx="101">
                  <c:v>17.600000000000001</c:v>
                </c:pt>
                <c:pt idx="102">
                  <c:v>14.2</c:v>
                </c:pt>
                <c:pt idx="103">
                  <c:v>17.8</c:v>
                </c:pt>
                <c:pt idx="104">
                  <c:v>17.8</c:v>
                </c:pt>
                <c:pt idx="105">
                  <c:v>16.5</c:v>
                </c:pt>
                <c:pt idx="106">
                  <c:v>17.8</c:v>
                </c:pt>
                <c:pt idx="107">
                  <c:v>14.6</c:v>
                </c:pt>
                <c:pt idx="108">
                  <c:v>17.8</c:v>
                </c:pt>
                <c:pt idx="109">
                  <c:v>15.5</c:v>
                </c:pt>
                <c:pt idx="110">
                  <c:v>16</c:v>
                </c:pt>
                <c:pt idx="111">
                  <c:v>14.1</c:v>
                </c:pt>
                <c:pt idx="112">
                  <c:v>15.3</c:v>
                </c:pt>
                <c:pt idx="113">
                  <c:v>14.3</c:v>
                </c:pt>
                <c:pt idx="114">
                  <c:v>19.3</c:v>
                </c:pt>
                <c:pt idx="115">
                  <c:v>14</c:v>
                </c:pt>
                <c:pt idx="116">
                  <c:v>16.5</c:v>
                </c:pt>
                <c:pt idx="117">
                  <c:v>12.6</c:v>
                </c:pt>
                <c:pt idx="118">
                  <c:v>19.3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F-4B59-826A-804903C54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51024"/>
        <c:axId val="751948728"/>
      </c:scatterChart>
      <c:valAx>
        <c:axId val="7519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Student/Teacher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48728"/>
        <c:crosses val="autoZero"/>
        <c:crossBetween val="midCat"/>
      </c:valAx>
      <c:valAx>
        <c:axId val="75194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5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Asian Percentage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'Summary-nonzero'!$O$2:$O$120</c:f>
              <c:numCache>
                <c:formatCode>General</c:formatCode>
                <c:ptCount val="119"/>
                <c:pt idx="0">
                  <c:v>2E-3</c:v>
                </c:pt>
                <c:pt idx="1">
                  <c:v>0.20499999999999999</c:v>
                </c:pt>
                <c:pt idx="2">
                  <c:v>2E-3</c:v>
                </c:pt>
                <c:pt idx="3">
                  <c:v>1.2E-2</c:v>
                </c:pt>
                <c:pt idx="4">
                  <c:v>3.2000000000000001E-2</c:v>
                </c:pt>
                <c:pt idx="5">
                  <c:v>5.2999999999999999E-2</c:v>
                </c:pt>
                <c:pt idx="6">
                  <c:v>2.7E-2</c:v>
                </c:pt>
                <c:pt idx="7">
                  <c:v>5.2999999999999999E-2</c:v>
                </c:pt>
                <c:pt idx="8">
                  <c:v>2.3E-2</c:v>
                </c:pt>
                <c:pt idx="9">
                  <c:v>3.6999999999999998E-2</c:v>
                </c:pt>
                <c:pt idx="10">
                  <c:v>1.2999999999999999E-2</c:v>
                </c:pt>
                <c:pt idx="11">
                  <c:v>4.2999999999999997E-2</c:v>
                </c:pt>
                <c:pt idx="12">
                  <c:v>8.6999999999999994E-2</c:v>
                </c:pt>
                <c:pt idx="13">
                  <c:v>0</c:v>
                </c:pt>
                <c:pt idx="14">
                  <c:v>4.8000000000000001E-2</c:v>
                </c:pt>
                <c:pt idx="15">
                  <c:v>2.9000000000000001E-2</c:v>
                </c:pt>
                <c:pt idx="16">
                  <c:v>6.9000000000000006E-2</c:v>
                </c:pt>
                <c:pt idx="17">
                  <c:v>2.4E-2</c:v>
                </c:pt>
                <c:pt idx="18">
                  <c:v>3.0000000000000001E-3</c:v>
                </c:pt>
                <c:pt idx="19">
                  <c:v>1.2999999999999999E-2</c:v>
                </c:pt>
                <c:pt idx="20">
                  <c:v>1.2E-2</c:v>
                </c:pt>
                <c:pt idx="21">
                  <c:v>0</c:v>
                </c:pt>
                <c:pt idx="22">
                  <c:v>1.9E-2</c:v>
                </c:pt>
                <c:pt idx="23">
                  <c:v>1.4E-2</c:v>
                </c:pt>
                <c:pt idx="24">
                  <c:v>5.0000000000000001E-3</c:v>
                </c:pt>
                <c:pt idx="25">
                  <c:v>2E-3</c:v>
                </c:pt>
                <c:pt idx="26">
                  <c:v>0</c:v>
                </c:pt>
                <c:pt idx="27">
                  <c:v>4.2999999999999997E-2</c:v>
                </c:pt>
                <c:pt idx="28">
                  <c:v>4.7E-2</c:v>
                </c:pt>
                <c:pt idx="29">
                  <c:v>0.03</c:v>
                </c:pt>
                <c:pt idx="30">
                  <c:v>5.0000000000000001E-3</c:v>
                </c:pt>
                <c:pt idx="31">
                  <c:v>3.4000000000000002E-2</c:v>
                </c:pt>
                <c:pt idx="32">
                  <c:v>5.2999999999999999E-2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2.7E-2</c:v>
                </c:pt>
                <c:pt idx="36">
                  <c:v>5.0000000000000001E-3</c:v>
                </c:pt>
                <c:pt idx="37">
                  <c:v>2.9000000000000001E-2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7.3999999999999996E-2</c:v>
                </c:pt>
                <c:pt idx="41">
                  <c:v>0</c:v>
                </c:pt>
                <c:pt idx="42">
                  <c:v>1.0999999999999999E-2</c:v>
                </c:pt>
                <c:pt idx="43">
                  <c:v>4.2999999999999997E-2</c:v>
                </c:pt>
                <c:pt idx="44">
                  <c:v>7.0000000000000001E-3</c:v>
                </c:pt>
                <c:pt idx="45">
                  <c:v>1.7999999999999999E-2</c:v>
                </c:pt>
                <c:pt idx="46">
                  <c:v>2E-3</c:v>
                </c:pt>
                <c:pt idx="47">
                  <c:v>5.8999999999999997E-2</c:v>
                </c:pt>
                <c:pt idx="48">
                  <c:v>8.9999999999999993E-3</c:v>
                </c:pt>
                <c:pt idx="49">
                  <c:v>3.9E-2</c:v>
                </c:pt>
                <c:pt idx="50">
                  <c:v>3.9E-2</c:v>
                </c:pt>
                <c:pt idx="51">
                  <c:v>2.7E-2</c:v>
                </c:pt>
                <c:pt idx="52">
                  <c:v>0</c:v>
                </c:pt>
                <c:pt idx="53">
                  <c:v>7.0000000000000001E-3</c:v>
                </c:pt>
                <c:pt idx="54">
                  <c:v>4.2000000000000003E-2</c:v>
                </c:pt>
                <c:pt idx="55">
                  <c:v>0.06</c:v>
                </c:pt>
                <c:pt idx="56">
                  <c:v>0.06</c:v>
                </c:pt>
                <c:pt idx="57">
                  <c:v>0</c:v>
                </c:pt>
                <c:pt idx="58">
                  <c:v>5.7000000000000002E-2</c:v>
                </c:pt>
                <c:pt idx="59">
                  <c:v>1.9E-2</c:v>
                </c:pt>
                <c:pt idx="60">
                  <c:v>1.2999999999999999E-2</c:v>
                </c:pt>
                <c:pt idx="61">
                  <c:v>0</c:v>
                </c:pt>
                <c:pt idx="62">
                  <c:v>1.7999999999999999E-2</c:v>
                </c:pt>
                <c:pt idx="63">
                  <c:v>3.3000000000000002E-2</c:v>
                </c:pt>
                <c:pt idx="64">
                  <c:v>7.3999999999999996E-2</c:v>
                </c:pt>
                <c:pt idx="65">
                  <c:v>4.4999999999999998E-2</c:v>
                </c:pt>
                <c:pt idx="66">
                  <c:v>3.6999999999999998E-2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4.4999999999999998E-2</c:v>
                </c:pt>
                <c:pt idx="70">
                  <c:v>0.112</c:v>
                </c:pt>
                <c:pt idx="71">
                  <c:v>7.5999999999999998E-2</c:v>
                </c:pt>
                <c:pt idx="72">
                  <c:v>8.9999999999999993E-3</c:v>
                </c:pt>
                <c:pt idx="73">
                  <c:v>5.7000000000000002E-2</c:v>
                </c:pt>
                <c:pt idx="74">
                  <c:v>0.02</c:v>
                </c:pt>
                <c:pt idx="75">
                  <c:v>3.4000000000000002E-2</c:v>
                </c:pt>
                <c:pt idx="76">
                  <c:v>2E-3</c:v>
                </c:pt>
                <c:pt idx="77">
                  <c:v>3.2000000000000001E-2</c:v>
                </c:pt>
                <c:pt idx="78">
                  <c:v>2.8000000000000001E-2</c:v>
                </c:pt>
                <c:pt idx="79">
                  <c:v>3.1E-2</c:v>
                </c:pt>
                <c:pt idx="80">
                  <c:v>1.7000000000000001E-2</c:v>
                </c:pt>
                <c:pt idx="81">
                  <c:v>7.8E-2</c:v>
                </c:pt>
                <c:pt idx="82">
                  <c:v>0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2.1999999999999999E-2</c:v>
                </c:pt>
                <c:pt idx="86">
                  <c:v>3.9E-2</c:v>
                </c:pt>
                <c:pt idx="87">
                  <c:v>1.2E-2</c:v>
                </c:pt>
                <c:pt idx="88">
                  <c:v>1.2999999999999999E-2</c:v>
                </c:pt>
                <c:pt idx="89">
                  <c:v>1.4E-2</c:v>
                </c:pt>
                <c:pt idx="90">
                  <c:v>0.01</c:v>
                </c:pt>
                <c:pt idx="91">
                  <c:v>1.2999999999999999E-2</c:v>
                </c:pt>
                <c:pt idx="92">
                  <c:v>2.1999999999999999E-2</c:v>
                </c:pt>
                <c:pt idx="93">
                  <c:v>1.4E-2</c:v>
                </c:pt>
                <c:pt idx="94">
                  <c:v>0.23899999999999999</c:v>
                </c:pt>
                <c:pt idx="95">
                  <c:v>3.5999999999999997E-2</c:v>
                </c:pt>
                <c:pt idx="96">
                  <c:v>4.2000000000000003E-2</c:v>
                </c:pt>
                <c:pt idx="97">
                  <c:v>5.3999999999999999E-2</c:v>
                </c:pt>
                <c:pt idx="98">
                  <c:v>9.1999999999999998E-2</c:v>
                </c:pt>
                <c:pt idx="99">
                  <c:v>7.0000000000000001E-3</c:v>
                </c:pt>
                <c:pt idx="100">
                  <c:v>4.8000000000000001E-2</c:v>
                </c:pt>
                <c:pt idx="101">
                  <c:v>2.1000000000000001E-2</c:v>
                </c:pt>
                <c:pt idx="102">
                  <c:v>7.0000000000000001E-3</c:v>
                </c:pt>
                <c:pt idx="103">
                  <c:v>4.8000000000000001E-2</c:v>
                </c:pt>
                <c:pt idx="104">
                  <c:v>5.1999999999999998E-2</c:v>
                </c:pt>
                <c:pt idx="105">
                  <c:v>8.0000000000000002E-3</c:v>
                </c:pt>
                <c:pt idx="106">
                  <c:v>1.7000000000000001E-2</c:v>
                </c:pt>
                <c:pt idx="107">
                  <c:v>0</c:v>
                </c:pt>
                <c:pt idx="108">
                  <c:v>3.5999999999999997E-2</c:v>
                </c:pt>
                <c:pt idx="109">
                  <c:v>2.1000000000000001E-2</c:v>
                </c:pt>
                <c:pt idx="110">
                  <c:v>6.9000000000000006E-2</c:v>
                </c:pt>
                <c:pt idx="111">
                  <c:v>1.0999999999999999E-2</c:v>
                </c:pt>
                <c:pt idx="112">
                  <c:v>5.3999999999999999E-2</c:v>
                </c:pt>
                <c:pt idx="113">
                  <c:v>3.0000000000000001E-3</c:v>
                </c:pt>
                <c:pt idx="114">
                  <c:v>2E-3</c:v>
                </c:pt>
                <c:pt idx="115">
                  <c:v>6.0000000000000001E-3</c:v>
                </c:pt>
                <c:pt idx="116">
                  <c:v>3.5000000000000003E-2</c:v>
                </c:pt>
                <c:pt idx="117">
                  <c:v>1.4E-2</c:v>
                </c:pt>
                <c:pt idx="118">
                  <c:v>1.9E-2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3-4D35-BD24-DD675416CE55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'Summary-nonzero'!$O$2:$O$120</c:f>
              <c:numCache>
                <c:formatCode>General</c:formatCode>
                <c:ptCount val="119"/>
                <c:pt idx="0">
                  <c:v>2E-3</c:v>
                </c:pt>
                <c:pt idx="1">
                  <c:v>0.20499999999999999</c:v>
                </c:pt>
                <c:pt idx="2">
                  <c:v>2E-3</c:v>
                </c:pt>
                <c:pt idx="3">
                  <c:v>1.2E-2</c:v>
                </c:pt>
                <c:pt idx="4">
                  <c:v>3.2000000000000001E-2</c:v>
                </c:pt>
                <c:pt idx="5">
                  <c:v>5.2999999999999999E-2</c:v>
                </c:pt>
                <c:pt idx="6">
                  <c:v>2.7E-2</c:v>
                </c:pt>
                <c:pt idx="7">
                  <c:v>5.2999999999999999E-2</c:v>
                </c:pt>
                <c:pt idx="8">
                  <c:v>2.3E-2</c:v>
                </c:pt>
                <c:pt idx="9">
                  <c:v>3.6999999999999998E-2</c:v>
                </c:pt>
                <c:pt idx="10">
                  <c:v>1.2999999999999999E-2</c:v>
                </c:pt>
                <c:pt idx="11">
                  <c:v>4.2999999999999997E-2</c:v>
                </c:pt>
                <c:pt idx="12">
                  <c:v>8.6999999999999994E-2</c:v>
                </c:pt>
                <c:pt idx="13">
                  <c:v>0</c:v>
                </c:pt>
                <c:pt idx="14">
                  <c:v>4.8000000000000001E-2</c:v>
                </c:pt>
                <c:pt idx="15">
                  <c:v>2.9000000000000001E-2</c:v>
                </c:pt>
                <c:pt idx="16">
                  <c:v>6.9000000000000006E-2</c:v>
                </c:pt>
                <c:pt idx="17">
                  <c:v>2.4E-2</c:v>
                </c:pt>
                <c:pt idx="18">
                  <c:v>3.0000000000000001E-3</c:v>
                </c:pt>
                <c:pt idx="19">
                  <c:v>1.2999999999999999E-2</c:v>
                </c:pt>
                <c:pt idx="20">
                  <c:v>1.2E-2</c:v>
                </c:pt>
                <c:pt idx="21">
                  <c:v>0</c:v>
                </c:pt>
                <c:pt idx="22">
                  <c:v>1.9E-2</c:v>
                </c:pt>
                <c:pt idx="23">
                  <c:v>1.4E-2</c:v>
                </c:pt>
                <c:pt idx="24">
                  <c:v>5.0000000000000001E-3</c:v>
                </c:pt>
                <c:pt idx="25">
                  <c:v>2E-3</c:v>
                </c:pt>
                <c:pt idx="26">
                  <c:v>0</c:v>
                </c:pt>
                <c:pt idx="27">
                  <c:v>4.2999999999999997E-2</c:v>
                </c:pt>
                <c:pt idx="28">
                  <c:v>4.7E-2</c:v>
                </c:pt>
                <c:pt idx="29">
                  <c:v>0.03</c:v>
                </c:pt>
                <c:pt idx="30">
                  <c:v>5.0000000000000001E-3</c:v>
                </c:pt>
                <c:pt idx="31">
                  <c:v>3.4000000000000002E-2</c:v>
                </c:pt>
                <c:pt idx="32">
                  <c:v>5.2999999999999999E-2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2.7E-2</c:v>
                </c:pt>
                <c:pt idx="36">
                  <c:v>5.0000000000000001E-3</c:v>
                </c:pt>
                <c:pt idx="37">
                  <c:v>2.9000000000000001E-2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7.3999999999999996E-2</c:v>
                </c:pt>
                <c:pt idx="41">
                  <c:v>0</c:v>
                </c:pt>
                <c:pt idx="42">
                  <c:v>1.0999999999999999E-2</c:v>
                </c:pt>
                <c:pt idx="43">
                  <c:v>4.2999999999999997E-2</c:v>
                </c:pt>
                <c:pt idx="44">
                  <c:v>7.0000000000000001E-3</c:v>
                </c:pt>
                <c:pt idx="45">
                  <c:v>1.7999999999999999E-2</c:v>
                </c:pt>
                <c:pt idx="46">
                  <c:v>2E-3</c:v>
                </c:pt>
                <c:pt idx="47">
                  <c:v>5.8999999999999997E-2</c:v>
                </c:pt>
                <c:pt idx="48">
                  <c:v>8.9999999999999993E-3</c:v>
                </c:pt>
                <c:pt idx="49">
                  <c:v>3.9E-2</c:v>
                </c:pt>
                <c:pt idx="50">
                  <c:v>3.9E-2</c:v>
                </c:pt>
                <c:pt idx="51">
                  <c:v>2.7E-2</c:v>
                </c:pt>
                <c:pt idx="52">
                  <c:v>0</c:v>
                </c:pt>
                <c:pt idx="53">
                  <c:v>7.0000000000000001E-3</c:v>
                </c:pt>
                <c:pt idx="54">
                  <c:v>4.2000000000000003E-2</c:v>
                </c:pt>
                <c:pt idx="55">
                  <c:v>0.06</c:v>
                </c:pt>
                <c:pt idx="56">
                  <c:v>0.06</c:v>
                </c:pt>
                <c:pt idx="57">
                  <c:v>0</c:v>
                </c:pt>
                <c:pt idx="58">
                  <c:v>5.7000000000000002E-2</c:v>
                </c:pt>
                <c:pt idx="59">
                  <c:v>1.9E-2</c:v>
                </c:pt>
                <c:pt idx="60">
                  <c:v>1.2999999999999999E-2</c:v>
                </c:pt>
                <c:pt idx="61">
                  <c:v>0</c:v>
                </c:pt>
                <c:pt idx="62">
                  <c:v>1.7999999999999999E-2</c:v>
                </c:pt>
                <c:pt idx="63">
                  <c:v>3.3000000000000002E-2</c:v>
                </c:pt>
                <c:pt idx="64">
                  <c:v>7.3999999999999996E-2</c:v>
                </c:pt>
                <c:pt idx="65">
                  <c:v>4.4999999999999998E-2</c:v>
                </c:pt>
                <c:pt idx="66">
                  <c:v>3.6999999999999998E-2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4.4999999999999998E-2</c:v>
                </c:pt>
                <c:pt idx="70">
                  <c:v>0.112</c:v>
                </c:pt>
                <c:pt idx="71">
                  <c:v>7.5999999999999998E-2</c:v>
                </c:pt>
                <c:pt idx="72">
                  <c:v>8.9999999999999993E-3</c:v>
                </c:pt>
                <c:pt idx="73">
                  <c:v>5.7000000000000002E-2</c:v>
                </c:pt>
                <c:pt idx="74">
                  <c:v>0.02</c:v>
                </c:pt>
                <c:pt idx="75">
                  <c:v>3.4000000000000002E-2</c:v>
                </c:pt>
                <c:pt idx="76">
                  <c:v>2E-3</c:v>
                </c:pt>
                <c:pt idx="77">
                  <c:v>3.2000000000000001E-2</c:v>
                </c:pt>
                <c:pt idx="78">
                  <c:v>2.8000000000000001E-2</c:v>
                </c:pt>
                <c:pt idx="79">
                  <c:v>3.1E-2</c:v>
                </c:pt>
                <c:pt idx="80">
                  <c:v>1.7000000000000001E-2</c:v>
                </c:pt>
                <c:pt idx="81">
                  <c:v>7.8E-2</c:v>
                </c:pt>
                <c:pt idx="82">
                  <c:v>0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2.1999999999999999E-2</c:v>
                </c:pt>
                <c:pt idx="86">
                  <c:v>3.9E-2</c:v>
                </c:pt>
                <c:pt idx="87">
                  <c:v>1.2E-2</c:v>
                </c:pt>
                <c:pt idx="88">
                  <c:v>1.2999999999999999E-2</c:v>
                </c:pt>
                <c:pt idx="89">
                  <c:v>1.4E-2</c:v>
                </c:pt>
                <c:pt idx="90">
                  <c:v>0.01</c:v>
                </c:pt>
                <c:pt idx="91">
                  <c:v>1.2999999999999999E-2</c:v>
                </c:pt>
                <c:pt idx="92">
                  <c:v>2.1999999999999999E-2</c:v>
                </c:pt>
                <c:pt idx="93">
                  <c:v>1.4E-2</c:v>
                </c:pt>
                <c:pt idx="94">
                  <c:v>0.23899999999999999</c:v>
                </c:pt>
                <c:pt idx="95">
                  <c:v>3.5999999999999997E-2</c:v>
                </c:pt>
                <c:pt idx="96">
                  <c:v>4.2000000000000003E-2</c:v>
                </c:pt>
                <c:pt idx="97">
                  <c:v>5.3999999999999999E-2</c:v>
                </c:pt>
                <c:pt idx="98">
                  <c:v>9.1999999999999998E-2</c:v>
                </c:pt>
                <c:pt idx="99">
                  <c:v>7.0000000000000001E-3</c:v>
                </c:pt>
                <c:pt idx="100">
                  <c:v>4.8000000000000001E-2</c:v>
                </c:pt>
                <c:pt idx="101">
                  <c:v>2.1000000000000001E-2</c:v>
                </c:pt>
                <c:pt idx="102">
                  <c:v>7.0000000000000001E-3</c:v>
                </c:pt>
                <c:pt idx="103">
                  <c:v>4.8000000000000001E-2</c:v>
                </c:pt>
                <c:pt idx="104">
                  <c:v>5.1999999999999998E-2</c:v>
                </c:pt>
                <c:pt idx="105">
                  <c:v>8.0000000000000002E-3</c:v>
                </c:pt>
                <c:pt idx="106">
                  <c:v>1.7000000000000001E-2</c:v>
                </c:pt>
                <c:pt idx="107">
                  <c:v>0</c:v>
                </c:pt>
                <c:pt idx="108">
                  <c:v>3.5999999999999997E-2</c:v>
                </c:pt>
                <c:pt idx="109">
                  <c:v>2.1000000000000001E-2</c:v>
                </c:pt>
                <c:pt idx="110">
                  <c:v>6.9000000000000006E-2</c:v>
                </c:pt>
                <c:pt idx="111">
                  <c:v>1.0999999999999999E-2</c:v>
                </c:pt>
                <c:pt idx="112">
                  <c:v>5.3999999999999999E-2</c:v>
                </c:pt>
                <c:pt idx="113">
                  <c:v>3.0000000000000001E-3</c:v>
                </c:pt>
                <c:pt idx="114">
                  <c:v>2E-3</c:v>
                </c:pt>
                <c:pt idx="115">
                  <c:v>6.0000000000000001E-3</c:v>
                </c:pt>
                <c:pt idx="116">
                  <c:v>3.5000000000000003E-2</c:v>
                </c:pt>
                <c:pt idx="117">
                  <c:v>1.4E-2</c:v>
                </c:pt>
                <c:pt idx="118">
                  <c:v>1.9E-2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3-4D35-BD24-DD675416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49744"/>
        <c:axId val="750350728"/>
      </c:scatterChart>
      <c:valAx>
        <c:axId val="75034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Asian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50728"/>
        <c:crosses val="autoZero"/>
        <c:crossBetween val="midCat"/>
      </c:valAx>
      <c:valAx>
        <c:axId val="75035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49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American Indian Percentage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'Summary-nonzero'!$P$2:$P$120</c:f>
              <c:numCache>
                <c:formatCode>General</c:formatCode>
                <c:ptCount val="119"/>
                <c:pt idx="0">
                  <c:v>0.01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8.0000000000000002E-3</c:v>
                </c:pt>
                <c:pt idx="5">
                  <c:v>0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0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2E-3</c:v>
                </c:pt>
                <c:pt idx="15">
                  <c:v>0.01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2E-3</c:v>
                </c:pt>
                <c:pt idx="21">
                  <c:v>5.0000000000000001E-3</c:v>
                </c:pt>
                <c:pt idx="22">
                  <c:v>7.0000000000000001E-3</c:v>
                </c:pt>
                <c:pt idx="23">
                  <c:v>0</c:v>
                </c:pt>
                <c:pt idx="24">
                  <c:v>0.01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2.1000000000000001E-2</c:v>
                </c:pt>
                <c:pt idx="30">
                  <c:v>2E-3</c:v>
                </c:pt>
                <c:pt idx="31">
                  <c:v>2E-3</c:v>
                </c:pt>
                <c:pt idx="32">
                  <c:v>8.0000000000000002E-3</c:v>
                </c:pt>
                <c:pt idx="33">
                  <c:v>7.0000000000000001E-3</c:v>
                </c:pt>
                <c:pt idx="34">
                  <c:v>8.9999999999999993E-3</c:v>
                </c:pt>
                <c:pt idx="35">
                  <c:v>3.0000000000000001E-3</c:v>
                </c:pt>
                <c:pt idx="36">
                  <c:v>5.0000000000000001E-3</c:v>
                </c:pt>
                <c:pt idx="37">
                  <c:v>8.9999999999999993E-3</c:v>
                </c:pt>
                <c:pt idx="38">
                  <c:v>2E-3</c:v>
                </c:pt>
                <c:pt idx="39">
                  <c:v>2.1999999999999999E-2</c:v>
                </c:pt>
                <c:pt idx="40">
                  <c:v>1.2999999999999999E-2</c:v>
                </c:pt>
                <c:pt idx="41">
                  <c:v>1.4E-2</c:v>
                </c:pt>
                <c:pt idx="42">
                  <c:v>1.4999999999999999E-2</c:v>
                </c:pt>
                <c:pt idx="43">
                  <c:v>3.0000000000000001E-3</c:v>
                </c:pt>
                <c:pt idx="44">
                  <c:v>7.0000000000000001E-3</c:v>
                </c:pt>
                <c:pt idx="45">
                  <c:v>4.0000000000000001E-3</c:v>
                </c:pt>
                <c:pt idx="46">
                  <c:v>2E-3</c:v>
                </c:pt>
                <c:pt idx="47">
                  <c:v>0.01</c:v>
                </c:pt>
                <c:pt idx="48">
                  <c:v>2.5999999999999999E-2</c:v>
                </c:pt>
                <c:pt idx="49">
                  <c:v>7.0000000000000001E-3</c:v>
                </c:pt>
                <c:pt idx="50">
                  <c:v>1.7000000000000001E-2</c:v>
                </c:pt>
                <c:pt idx="51">
                  <c:v>6.0000000000000001E-3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2E-3</c:v>
                </c:pt>
                <c:pt idx="58">
                  <c:v>6.0000000000000001E-3</c:v>
                </c:pt>
                <c:pt idx="59">
                  <c:v>1.6E-2</c:v>
                </c:pt>
                <c:pt idx="60">
                  <c:v>0</c:v>
                </c:pt>
                <c:pt idx="61">
                  <c:v>3.0000000000000001E-3</c:v>
                </c:pt>
                <c:pt idx="62">
                  <c:v>6.0000000000000001E-3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4.0000000000000001E-3</c:v>
                </c:pt>
                <c:pt idx="66">
                  <c:v>7.0000000000000001E-3</c:v>
                </c:pt>
                <c:pt idx="67">
                  <c:v>2E-3</c:v>
                </c:pt>
                <c:pt idx="68">
                  <c:v>1.2E-2</c:v>
                </c:pt>
                <c:pt idx="69">
                  <c:v>8.0000000000000002E-3</c:v>
                </c:pt>
                <c:pt idx="70">
                  <c:v>4.0000000000000001E-3</c:v>
                </c:pt>
                <c:pt idx="71">
                  <c:v>2E-3</c:v>
                </c:pt>
                <c:pt idx="72">
                  <c:v>6.0000000000000001E-3</c:v>
                </c:pt>
                <c:pt idx="73">
                  <c:v>2E-3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2E-3</c:v>
                </c:pt>
                <c:pt idx="78">
                  <c:v>6.0000000000000001E-3</c:v>
                </c:pt>
                <c:pt idx="79">
                  <c:v>0.01</c:v>
                </c:pt>
                <c:pt idx="80">
                  <c:v>5.0000000000000001E-3</c:v>
                </c:pt>
                <c:pt idx="81">
                  <c:v>3.0000000000000001E-3</c:v>
                </c:pt>
                <c:pt idx="82">
                  <c:v>0.01</c:v>
                </c:pt>
                <c:pt idx="83">
                  <c:v>7.0000000000000001E-3</c:v>
                </c:pt>
                <c:pt idx="84">
                  <c:v>8.0000000000000002E-3</c:v>
                </c:pt>
                <c:pt idx="85">
                  <c:v>1.0999999999999999E-2</c:v>
                </c:pt>
                <c:pt idx="86">
                  <c:v>5.0000000000000001E-3</c:v>
                </c:pt>
                <c:pt idx="87">
                  <c:v>1.2E-2</c:v>
                </c:pt>
                <c:pt idx="88">
                  <c:v>7.0000000000000001E-3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5.0000000000000001E-3</c:v>
                </c:pt>
                <c:pt idx="92">
                  <c:v>0</c:v>
                </c:pt>
                <c:pt idx="93">
                  <c:v>8.0000000000000002E-3</c:v>
                </c:pt>
                <c:pt idx="94">
                  <c:v>2E-3</c:v>
                </c:pt>
                <c:pt idx="95">
                  <c:v>0</c:v>
                </c:pt>
                <c:pt idx="96">
                  <c:v>6.0000000000000001E-3</c:v>
                </c:pt>
                <c:pt idx="97">
                  <c:v>1.4E-2</c:v>
                </c:pt>
                <c:pt idx="98">
                  <c:v>8.0000000000000002E-3</c:v>
                </c:pt>
                <c:pt idx="99">
                  <c:v>4.0000000000000001E-3</c:v>
                </c:pt>
                <c:pt idx="100">
                  <c:v>3.0000000000000001E-3</c:v>
                </c:pt>
                <c:pt idx="101">
                  <c:v>0</c:v>
                </c:pt>
                <c:pt idx="102">
                  <c:v>2E-3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2.1999999999999999E-2</c:v>
                </c:pt>
                <c:pt idx="112">
                  <c:v>2E-3</c:v>
                </c:pt>
                <c:pt idx="113">
                  <c:v>0</c:v>
                </c:pt>
                <c:pt idx="114">
                  <c:v>5.0000000000000001E-3</c:v>
                </c:pt>
                <c:pt idx="115">
                  <c:v>3.0000000000000001E-3</c:v>
                </c:pt>
                <c:pt idx="116">
                  <c:v>4.0000000000000001E-3</c:v>
                </c:pt>
                <c:pt idx="117">
                  <c:v>7.0000000000000001E-3</c:v>
                </c:pt>
                <c:pt idx="118">
                  <c:v>1E-3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A-4AFF-8508-0891737EF889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'Summary-nonzero'!$P$2:$P$120</c:f>
              <c:numCache>
                <c:formatCode>General</c:formatCode>
                <c:ptCount val="119"/>
                <c:pt idx="0">
                  <c:v>0.01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8.0000000000000002E-3</c:v>
                </c:pt>
                <c:pt idx="5">
                  <c:v>0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0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2E-3</c:v>
                </c:pt>
                <c:pt idx="15">
                  <c:v>0.01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2E-3</c:v>
                </c:pt>
                <c:pt idx="21">
                  <c:v>5.0000000000000001E-3</c:v>
                </c:pt>
                <c:pt idx="22">
                  <c:v>7.0000000000000001E-3</c:v>
                </c:pt>
                <c:pt idx="23">
                  <c:v>0</c:v>
                </c:pt>
                <c:pt idx="24">
                  <c:v>0.01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2.1000000000000001E-2</c:v>
                </c:pt>
                <c:pt idx="30">
                  <c:v>2E-3</c:v>
                </c:pt>
                <c:pt idx="31">
                  <c:v>2E-3</c:v>
                </c:pt>
                <c:pt idx="32">
                  <c:v>8.0000000000000002E-3</c:v>
                </c:pt>
                <c:pt idx="33">
                  <c:v>7.0000000000000001E-3</c:v>
                </c:pt>
                <c:pt idx="34">
                  <c:v>8.9999999999999993E-3</c:v>
                </c:pt>
                <c:pt idx="35">
                  <c:v>3.0000000000000001E-3</c:v>
                </c:pt>
                <c:pt idx="36">
                  <c:v>5.0000000000000001E-3</c:v>
                </c:pt>
                <c:pt idx="37">
                  <c:v>8.9999999999999993E-3</c:v>
                </c:pt>
                <c:pt idx="38">
                  <c:v>2E-3</c:v>
                </c:pt>
                <c:pt idx="39">
                  <c:v>2.1999999999999999E-2</c:v>
                </c:pt>
                <c:pt idx="40">
                  <c:v>1.2999999999999999E-2</c:v>
                </c:pt>
                <c:pt idx="41">
                  <c:v>1.4E-2</c:v>
                </c:pt>
                <c:pt idx="42">
                  <c:v>1.4999999999999999E-2</c:v>
                </c:pt>
                <c:pt idx="43">
                  <c:v>3.0000000000000001E-3</c:v>
                </c:pt>
                <c:pt idx="44">
                  <c:v>7.0000000000000001E-3</c:v>
                </c:pt>
                <c:pt idx="45">
                  <c:v>4.0000000000000001E-3</c:v>
                </c:pt>
                <c:pt idx="46">
                  <c:v>2E-3</c:v>
                </c:pt>
                <c:pt idx="47">
                  <c:v>0.01</c:v>
                </c:pt>
                <c:pt idx="48">
                  <c:v>2.5999999999999999E-2</c:v>
                </c:pt>
                <c:pt idx="49">
                  <c:v>7.0000000000000001E-3</c:v>
                </c:pt>
                <c:pt idx="50">
                  <c:v>1.7000000000000001E-2</c:v>
                </c:pt>
                <c:pt idx="51">
                  <c:v>6.0000000000000001E-3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2E-3</c:v>
                </c:pt>
                <c:pt idx="58">
                  <c:v>6.0000000000000001E-3</c:v>
                </c:pt>
                <c:pt idx="59">
                  <c:v>1.6E-2</c:v>
                </c:pt>
                <c:pt idx="60">
                  <c:v>0</c:v>
                </c:pt>
                <c:pt idx="61">
                  <c:v>3.0000000000000001E-3</c:v>
                </c:pt>
                <c:pt idx="62">
                  <c:v>6.0000000000000001E-3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4.0000000000000001E-3</c:v>
                </c:pt>
                <c:pt idx="66">
                  <c:v>7.0000000000000001E-3</c:v>
                </c:pt>
                <c:pt idx="67">
                  <c:v>2E-3</c:v>
                </c:pt>
                <c:pt idx="68">
                  <c:v>1.2E-2</c:v>
                </c:pt>
                <c:pt idx="69">
                  <c:v>8.0000000000000002E-3</c:v>
                </c:pt>
                <c:pt idx="70">
                  <c:v>4.0000000000000001E-3</c:v>
                </c:pt>
                <c:pt idx="71">
                  <c:v>2E-3</c:v>
                </c:pt>
                <c:pt idx="72">
                  <c:v>6.0000000000000001E-3</c:v>
                </c:pt>
                <c:pt idx="73">
                  <c:v>2E-3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2E-3</c:v>
                </c:pt>
                <c:pt idx="78">
                  <c:v>6.0000000000000001E-3</c:v>
                </c:pt>
                <c:pt idx="79">
                  <c:v>0.01</c:v>
                </c:pt>
                <c:pt idx="80">
                  <c:v>5.0000000000000001E-3</c:v>
                </c:pt>
                <c:pt idx="81">
                  <c:v>3.0000000000000001E-3</c:v>
                </c:pt>
                <c:pt idx="82">
                  <c:v>0.01</c:v>
                </c:pt>
                <c:pt idx="83">
                  <c:v>7.0000000000000001E-3</c:v>
                </c:pt>
                <c:pt idx="84">
                  <c:v>8.0000000000000002E-3</c:v>
                </c:pt>
                <c:pt idx="85">
                  <c:v>1.0999999999999999E-2</c:v>
                </c:pt>
                <c:pt idx="86">
                  <c:v>5.0000000000000001E-3</c:v>
                </c:pt>
                <c:pt idx="87">
                  <c:v>1.2E-2</c:v>
                </c:pt>
                <c:pt idx="88">
                  <c:v>7.0000000000000001E-3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5.0000000000000001E-3</c:v>
                </c:pt>
                <c:pt idx="92">
                  <c:v>0</c:v>
                </c:pt>
                <c:pt idx="93">
                  <c:v>8.0000000000000002E-3</c:v>
                </c:pt>
                <c:pt idx="94">
                  <c:v>2E-3</c:v>
                </c:pt>
                <c:pt idx="95">
                  <c:v>0</c:v>
                </c:pt>
                <c:pt idx="96">
                  <c:v>6.0000000000000001E-3</c:v>
                </c:pt>
                <c:pt idx="97">
                  <c:v>1.4E-2</c:v>
                </c:pt>
                <c:pt idx="98">
                  <c:v>8.0000000000000002E-3</c:v>
                </c:pt>
                <c:pt idx="99">
                  <c:v>4.0000000000000001E-3</c:v>
                </c:pt>
                <c:pt idx="100">
                  <c:v>3.0000000000000001E-3</c:v>
                </c:pt>
                <c:pt idx="101">
                  <c:v>0</c:v>
                </c:pt>
                <c:pt idx="102">
                  <c:v>2E-3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2.1999999999999999E-2</c:v>
                </c:pt>
                <c:pt idx="112">
                  <c:v>2E-3</c:v>
                </c:pt>
                <c:pt idx="113">
                  <c:v>0</c:v>
                </c:pt>
                <c:pt idx="114">
                  <c:v>5.0000000000000001E-3</c:v>
                </c:pt>
                <c:pt idx="115">
                  <c:v>3.0000000000000001E-3</c:v>
                </c:pt>
                <c:pt idx="116">
                  <c:v>4.0000000000000001E-3</c:v>
                </c:pt>
                <c:pt idx="117">
                  <c:v>7.0000000000000001E-3</c:v>
                </c:pt>
                <c:pt idx="118">
                  <c:v>1E-3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A-4AFF-8508-0891737E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16256"/>
        <c:axId val="720716912"/>
      </c:scatterChart>
      <c:valAx>
        <c:axId val="7207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American Indian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16912"/>
        <c:crosses val="autoZero"/>
        <c:crossBetween val="midCat"/>
      </c:valAx>
      <c:valAx>
        <c:axId val="7207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16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Pacific Islander Percentage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'Summary-nonzero'!$Q$2:$Q$120</c:f>
              <c:numCache>
                <c:formatCode>General</c:formatCode>
                <c:ptCount val="119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0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1.6E-2</c:v>
                </c:pt>
                <c:pt idx="10">
                  <c:v>8.9999999999999993E-3</c:v>
                </c:pt>
                <c:pt idx="11">
                  <c:v>4.0000000000000001E-3</c:v>
                </c:pt>
                <c:pt idx="12">
                  <c:v>1.6E-2</c:v>
                </c:pt>
                <c:pt idx="13">
                  <c:v>0</c:v>
                </c:pt>
                <c:pt idx="14">
                  <c:v>0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4.0000000000000001E-3</c:v>
                </c:pt>
                <c:pt idx="34">
                  <c:v>3.0000000000000001E-3</c:v>
                </c:pt>
                <c:pt idx="35">
                  <c:v>0</c:v>
                </c:pt>
                <c:pt idx="36">
                  <c:v>5.0000000000000001E-3</c:v>
                </c:pt>
                <c:pt idx="37">
                  <c:v>0</c:v>
                </c:pt>
                <c:pt idx="38">
                  <c:v>6.0000000000000001E-3</c:v>
                </c:pt>
                <c:pt idx="39">
                  <c:v>0</c:v>
                </c:pt>
                <c:pt idx="40">
                  <c:v>0</c:v>
                </c:pt>
                <c:pt idx="41">
                  <c:v>3.0000000000000001E-3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1.7000000000000001E-2</c:v>
                </c:pt>
                <c:pt idx="47">
                  <c:v>0</c:v>
                </c:pt>
                <c:pt idx="48">
                  <c:v>0</c:v>
                </c:pt>
                <c:pt idx="49">
                  <c:v>7.0000000000000001E-3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2E-3</c:v>
                </c:pt>
                <c:pt idx="54">
                  <c:v>4.0000000000000001E-3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2.5999999999999999E-2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2E-3</c:v>
                </c:pt>
                <c:pt idx="63">
                  <c:v>0</c:v>
                </c:pt>
                <c:pt idx="64">
                  <c:v>2E-3</c:v>
                </c:pt>
                <c:pt idx="65">
                  <c:v>8.9999999999999993E-3</c:v>
                </c:pt>
                <c:pt idx="66">
                  <c:v>1E-3</c:v>
                </c:pt>
                <c:pt idx="67">
                  <c:v>2E-3</c:v>
                </c:pt>
                <c:pt idx="68">
                  <c:v>0</c:v>
                </c:pt>
                <c:pt idx="69">
                  <c:v>0</c:v>
                </c:pt>
                <c:pt idx="70">
                  <c:v>2E-3</c:v>
                </c:pt>
                <c:pt idx="71">
                  <c:v>0</c:v>
                </c:pt>
                <c:pt idx="72">
                  <c:v>1.0999999999999999E-2</c:v>
                </c:pt>
                <c:pt idx="73">
                  <c:v>0</c:v>
                </c:pt>
                <c:pt idx="74">
                  <c:v>0</c:v>
                </c:pt>
                <c:pt idx="75">
                  <c:v>3.0000000000000001E-3</c:v>
                </c:pt>
                <c:pt idx="76">
                  <c:v>0</c:v>
                </c:pt>
                <c:pt idx="77">
                  <c:v>7.0000000000000001E-3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2.3E-2</c:v>
                </c:pt>
                <c:pt idx="82">
                  <c:v>0</c:v>
                </c:pt>
                <c:pt idx="83">
                  <c:v>8.9999999999999993E-3</c:v>
                </c:pt>
                <c:pt idx="84">
                  <c:v>2.3E-2</c:v>
                </c:pt>
                <c:pt idx="85">
                  <c:v>0</c:v>
                </c:pt>
                <c:pt idx="86">
                  <c:v>3.0000000000000001E-3</c:v>
                </c:pt>
                <c:pt idx="87">
                  <c:v>0</c:v>
                </c:pt>
                <c:pt idx="88">
                  <c:v>2E-3</c:v>
                </c:pt>
                <c:pt idx="89">
                  <c:v>0</c:v>
                </c:pt>
                <c:pt idx="90">
                  <c:v>4.0000000000000001E-3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7.0000000000000001E-3</c:v>
                </c:pt>
                <c:pt idx="95">
                  <c:v>0</c:v>
                </c:pt>
                <c:pt idx="96">
                  <c:v>1E-3</c:v>
                </c:pt>
                <c:pt idx="97">
                  <c:v>2E-3</c:v>
                </c:pt>
                <c:pt idx="98">
                  <c:v>0</c:v>
                </c:pt>
                <c:pt idx="99">
                  <c:v>4.0000000000000001E-3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2E-3</c:v>
                </c:pt>
                <c:pt idx="104">
                  <c:v>0</c:v>
                </c:pt>
                <c:pt idx="105">
                  <c:v>4.0000000000000001E-3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4.0000000000000001E-3</c:v>
                </c:pt>
                <c:pt idx="110">
                  <c:v>0</c:v>
                </c:pt>
                <c:pt idx="111">
                  <c:v>0</c:v>
                </c:pt>
                <c:pt idx="112">
                  <c:v>2E-3</c:v>
                </c:pt>
                <c:pt idx="113">
                  <c:v>0</c:v>
                </c:pt>
                <c:pt idx="114">
                  <c:v>2E-3</c:v>
                </c:pt>
                <c:pt idx="115">
                  <c:v>8.9999999999999993E-3</c:v>
                </c:pt>
                <c:pt idx="116">
                  <c:v>1E-3</c:v>
                </c:pt>
                <c:pt idx="117">
                  <c:v>4.0000000000000001E-3</c:v>
                </c:pt>
                <c:pt idx="118">
                  <c:v>0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9-4D9C-945D-541C36268939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'Summary-nonzero'!$Q$2:$Q$120</c:f>
              <c:numCache>
                <c:formatCode>General</c:formatCode>
                <c:ptCount val="119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0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1.6E-2</c:v>
                </c:pt>
                <c:pt idx="10">
                  <c:v>8.9999999999999993E-3</c:v>
                </c:pt>
                <c:pt idx="11">
                  <c:v>4.0000000000000001E-3</c:v>
                </c:pt>
                <c:pt idx="12">
                  <c:v>1.6E-2</c:v>
                </c:pt>
                <c:pt idx="13">
                  <c:v>0</c:v>
                </c:pt>
                <c:pt idx="14">
                  <c:v>0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4.0000000000000001E-3</c:v>
                </c:pt>
                <c:pt idx="34">
                  <c:v>3.0000000000000001E-3</c:v>
                </c:pt>
                <c:pt idx="35">
                  <c:v>0</c:v>
                </c:pt>
                <c:pt idx="36">
                  <c:v>5.0000000000000001E-3</c:v>
                </c:pt>
                <c:pt idx="37">
                  <c:v>0</c:v>
                </c:pt>
                <c:pt idx="38">
                  <c:v>6.0000000000000001E-3</c:v>
                </c:pt>
                <c:pt idx="39">
                  <c:v>0</c:v>
                </c:pt>
                <c:pt idx="40">
                  <c:v>0</c:v>
                </c:pt>
                <c:pt idx="41">
                  <c:v>3.0000000000000001E-3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1.7000000000000001E-2</c:v>
                </c:pt>
                <c:pt idx="47">
                  <c:v>0</c:v>
                </c:pt>
                <c:pt idx="48">
                  <c:v>0</c:v>
                </c:pt>
                <c:pt idx="49">
                  <c:v>7.0000000000000001E-3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2E-3</c:v>
                </c:pt>
                <c:pt idx="54">
                  <c:v>4.0000000000000001E-3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2.5999999999999999E-2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2E-3</c:v>
                </c:pt>
                <c:pt idx="63">
                  <c:v>0</c:v>
                </c:pt>
                <c:pt idx="64">
                  <c:v>2E-3</c:v>
                </c:pt>
                <c:pt idx="65">
                  <c:v>8.9999999999999993E-3</c:v>
                </c:pt>
                <c:pt idx="66">
                  <c:v>1E-3</c:v>
                </c:pt>
                <c:pt idx="67">
                  <c:v>2E-3</c:v>
                </c:pt>
                <c:pt idx="68">
                  <c:v>0</c:v>
                </c:pt>
                <c:pt idx="69">
                  <c:v>0</c:v>
                </c:pt>
                <c:pt idx="70">
                  <c:v>2E-3</c:v>
                </c:pt>
                <c:pt idx="71">
                  <c:v>0</c:v>
                </c:pt>
                <c:pt idx="72">
                  <c:v>1.0999999999999999E-2</c:v>
                </c:pt>
                <c:pt idx="73">
                  <c:v>0</c:v>
                </c:pt>
                <c:pt idx="74">
                  <c:v>0</c:v>
                </c:pt>
                <c:pt idx="75">
                  <c:v>3.0000000000000001E-3</c:v>
                </c:pt>
                <c:pt idx="76">
                  <c:v>0</c:v>
                </c:pt>
                <c:pt idx="77">
                  <c:v>7.0000000000000001E-3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2.3E-2</c:v>
                </c:pt>
                <c:pt idx="82">
                  <c:v>0</c:v>
                </c:pt>
                <c:pt idx="83">
                  <c:v>8.9999999999999993E-3</c:v>
                </c:pt>
                <c:pt idx="84">
                  <c:v>2.3E-2</c:v>
                </c:pt>
                <c:pt idx="85">
                  <c:v>0</c:v>
                </c:pt>
                <c:pt idx="86">
                  <c:v>3.0000000000000001E-3</c:v>
                </c:pt>
                <c:pt idx="87">
                  <c:v>0</c:v>
                </c:pt>
                <c:pt idx="88">
                  <c:v>2E-3</c:v>
                </c:pt>
                <c:pt idx="89">
                  <c:v>0</c:v>
                </c:pt>
                <c:pt idx="90">
                  <c:v>4.0000000000000001E-3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7.0000000000000001E-3</c:v>
                </c:pt>
                <c:pt idx="95">
                  <c:v>0</c:v>
                </c:pt>
                <c:pt idx="96">
                  <c:v>1E-3</c:v>
                </c:pt>
                <c:pt idx="97">
                  <c:v>2E-3</c:v>
                </c:pt>
                <c:pt idx="98">
                  <c:v>0</c:v>
                </c:pt>
                <c:pt idx="99">
                  <c:v>4.0000000000000001E-3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2E-3</c:v>
                </c:pt>
                <c:pt idx="104">
                  <c:v>0</c:v>
                </c:pt>
                <c:pt idx="105">
                  <c:v>4.0000000000000001E-3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4.0000000000000001E-3</c:v>
                </c:pt>
                <c:pt idx="110">
                  <c:v>0</c:v>
                </c:pt>
                <c:pt idx="111">
                  <c:v>0</c:v>
                </c:pt>
                <c:pt idx="112">
                  <c:v>2E-3</c:v>
                </c:pt>
                <c:pt idx="113">
                  <c:v>0</c:v>
                </c:pt>
                <c:pt idx="114">
                  <c:v>2E-3</c:v>
                </c:pt>
                <c:pt idx="115">
                  <c:v>8.9999999999999993E-3</c:v>
                </c:pt>
                <c:pt idx="116">
                  <c:v>1E-3</c:v>
                </c:pt>
                <c:pt idx="117">
                  <c:v>4.0000000000000001E-3</c:v>
                </c:pt>
                <c:pt idx="118">
                  <c:v>0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9-4D9C-945D-541C3626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15928"/>
        <c:axId val="720720520"/>
      </c:scatterChart>
      <c:valAx>
        <c:axId val="72071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Pacific Islander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20520"/>
        <c:crosses val="autoZero"/>
        <c:crossBetween val="midCat"/>
      </c:valAx>
      <c:valAx>
        <c:axId val="720720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15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 or More Races Percentage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'Summary-nonzero'!$R$2:$R$120</c:f>
              <c:numCache>
                <c:formatCode>General</c:formatCode>
                <c:ptCount val="119"/>
                <c:pt idx="0">
                  <c:v>2.5000000000000001E-2</c:v>
                </c:pt>
                <c:pt idx="1">
                  <c:v>9.6000000000000002E-2</c:v>
                </c:pt>
                <c:pt idx="2">
                  <c:v>2.1999999999999999E-2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0.11700000000000001</c:v>
                </c:pt>
                <c:pt idx="6">
                  <c:v>7.6999999999999999E-2</c:v>
                </c:pt>
                <c:pt idx="7">
                  <c:v>8.7999999999999995E-2</c:v>
                </c:pt>
                <c:pt idx="8">
                  <c:v>0.04</c:v>
                </c:pt>
                <c:pt idx="9">
                  <c:v>2.9000000000000001E-2</c:v>
                </c:pt>
                <c:pt idx="10">
                  <c:v>6.5000000000000002E-2</c:v>
                </c:pt>
                <c:pt idx="11">
                  <c:v>0.115</c:v>
                </c:pt>
                <c:pt idx="12">
                  <c:v>5.0999999999999997E-2</c:v>
                </c:pt>
                <c:pt idx="13">
                  <c:v>0</c:v>
                </c:pt>
                <c:pt idx="14">
                  <c:v>4.2999999999999997E-2</c:v>
                </c:pt>
                <c:pt idx="15">
                  <c:v>0</c:v>
                </c:pt>
                <c:pt idx="16">
                  <c:v>5.3999999999999999E-2</c:v>
                </c:pt>
                <c:pt idx="17">
                  <c:v>5.0000000000000001E-3</c:v>
                </c:pt>
                <c:pt idx="18">
                  <c:v>0.05</c:v>
                </c:pt>
                <c:pt idx="19">
                  <c:v>1.7999999999999999E-2</c:v>
                </c:pt>
                <c:pt idx="20">
                  <c:v>3.9E-2</c:v>
                </c:pt>
                <c:pt idx="21">
                  <c:v>1.4E-2</c:v>
                </c:pt>
                <c:pt idx="22">
                  <c:v>1.4E-2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0.09</c:v>
                </c:pt>
                <c:pt idx="28">
                  <c:v>6.5000000000000002E-2</c:v>
                </c:pt>
                <c:pt idx="29">
                  <c:v>2.9000000000000001E-2</c:v>
                </c:pt>
                <c:pt idx="30">
                  <c:v>2E-3</c:v>
                </c:pt>
                <c:pt idx="31">
                  <c:v>6.8000000000000005E-2</c:v>
                </c:pt>
                <c:pt idx="32">
                  <c:v>6.0000000000000001E-3</c:v>
                </c:pt>
                <c:pt idx="33">
                  <c:v>4.2000000000000003E-2</c:v>
                </c:pt>
                <c:pt idx="34">
                  <c:v>2.4E-2</c:v>
                </c:pt>
                <c:pt idx="35">
                  <c:v>6.0000000000000001E-3</c:v>
                </c:pt>
                <c:pt idx="36">
                  <c:v>2.8000000000000001E-2</c:v>
                </c:pt>
                <c:pt idx="37">
                  <c:v>1.2E-2</c:v>
                </c:pt>
                <c:pt idx="38">
                  <c:v>4.5999999999999999E-2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7.0000000000000001E-3</c:v>
                </c:pt>
                <c:pt idx="42">
                  <c:v>2.7E-2</c:v>
                </c:pt>
                <c:pt idx="43">
                  <c:v>8.8999999999999996E-2</c:v>
                </c:pt>
                <c:pt idx="44">
                  <c:v>0.01</c:v>
                </c:pt>
                <c:pt idx="45">
                  <c:v>4.5999999999999999E-2</c:v>
                </c:pt>
                <c:pt idx="46">
                  <c:v>6.0000000000000001E-3</c:v>
                </c:pt>
                <c:pt idx="47">
                  <c:v>2.1999999999999999E-2</c:v>
                </c:pt>
                <c:pt idx="48">
                  <c:v>3.6999999999999998E-2</c:v>
                </c:pt>
                <c:pt idx="49">
                  <c:v>0.08</c:v>
                </c:pt>
                <c:pt idx="50">
                  <c:v>7.5999999999999998E-2</c:v>
                </c:pt>
                <c:pt idx="51">
                  <c:v>1.2999999999999999E-2</c:v>
                </c:pt>
                <c:pt idx="52">
                  <c:v>0.01</c:v>
                </c:pt>
                <c:pt idx="53">
                  <c:v>4.5999999999999999E-2</c:v>
                </c:pt>
                <c:pt idx="54">
                  <c:v>2.1000000000000001E-2</c:v>
                </c:pt>
                <c:pt idx="55">
                  <c:v>1.6E-2</c:v>
                </c:pt>
                <c:pt idx="56">
                  <c:v>1.6E-2</c:v>
                </c:pt>
                <c:pt idx="57">
                  <c:v>2E-3</c:v>
                </c:pt>
                <c:pt idx="58">
                  <c:v>4.4999999999999998E-2</c:v>
                </c:pt>
                <c:pt idx="59">
                  <c:v>5.0000000000000001E-3</c:v>
                </c:pt>
                <c:pt idx="60">
                  <c:v>0.01</c:v>
                </c:pt>
                <c:pt idx="61">
                  <c:v>2.5999999999999999E-2</c:v>
                </c:pt>
                <c:pt idx="62">
                  <c:v>8.0000000000000002E-3</c:v>
                </c:pt>
                <c:pt idx="63">
                  <c:v>2.1999999999999999E-2</c:v>
                </c:pt>
                <c:pt idx="64">
                  <c:v>3.4000000000000002E-2</c:v>
                </c:pt>
                <c:pt idx="65">
                  <c:v>5.0999999999999997E-2</c:v>
                </c:pt>
                <c:pt idx="66">
                  <c:v>1.0999999999999999E-2</c:v>
                </c:pt>
                <c:pt idx="67">
                  <c:v>9.9000000000000005E-2</c:v>
                </c:pt>
                <c:pt idx="68">
                  <c:v>8.4000000000000005E-2</c:v>
                </c:pt>
                <c:pt idx="69">
                  <c:v>6.6000000000000003E-2</c:v>
                </c:pt>
                <c:pt idx="70">
                  <c:v>7.5999999999999998E-2</c:v>
                </c:pt>
                <c:pt idx="71">
                  <c:v>4.3999999999999997E-2</c:v>
                </c:pt>
                <c:pt idx="72">
                  <c:v>2.1000000000000001E-2</c:v>
                </c:pt>
                <c:pt idx="73">
                  <c:v>0.01</c:v>
                </c:pt>
                <c:pt idx="74">
                  <c:v>1.7000000000000001E-2</c:v>
                </c:pt>
                <c:pt idx="75">
                  <c:v>3.4000000000000002E-2</c:v>
                </c:pt>
                <c:pt idx="76">
                  <c:v>0</c:v>
                </c:pt>
                <c:pt idx="77">
                  <c:v>2.1999999999999999E-2</c:v>
                </c:pt>
                <c:pt idx="78">
                  <c:v>7.5999999999999998E-2</c:v>
                </c:pt>
                <c:pt idx="79">
                  <c:v>7.0000000000000007E-2</c:v>
                </c:pt>
                <c:pt idx="80">
                  <c:v>1.4999999999999999E-2</c:v>
                </c:pt>
                <c:pt idx="81">
                  <c:v>4.7E-2</c:v>
                </c:pt>
                <c:pt idx="82">
                  <c:v>0</c:v>
                </c:pt>
                <c:pt idx="83">
                  <c:v>1.2999999999999999E-2</c:v>
                </c:pt>
                <c:pt idx="84">
                  <c:v>1.7999999999999999E-2</c:v>
                </c:pt>
                <c:pt idx="85">
                  <c:v>6.6000000000000003E-2</c:v>
                </c:pt>
                <c:pt idx="86">
                  <c:v>4.2000000000000003E-2</c:v>
                </c:pt>
                <c:pt idx="87">
                  <c:v>6.5000000000000002E-2</c:v>
                </c:pt>
                <c:pt idx="88">
                  <c:v>4.0000000000000001E-3</c:v>
                </c:pt>
                <c:pt idx="89">
                  <c:v>2E-3</c:v>
                </c:pt>
                <c:pt idx="90">
                  <c:v>1.7999999999999999E-2</c:v>
                </c:pt>
                <c:pt idx="91">
                  <c:v>0.02</c:v>
                </c:pt>
                <c:pt idx="92">
                  <c:v>7.6999999999999999E-2</c:v>
                </c:pt>
                <c:pt idx="93">
                  <c:v>6.7000000000000004E-2</c:v>
                </c:pt>
                <c:pt idx="94">
                  <c:v>1.9E-2</c:v>
                </c:pt>
                <c:pt idx="95">
                  <c:v>7.8E-2</c:v>
                </c:pt>
                <c:pt idx="96">
                  <c:v>3.5999999999999997E-2</c:v>
                </c:pt>
                <c:pt idx="97">
                  <c:v>4.3999999999999997E-2</c:v>
                </c:pt>
                <c:pt idx="98">
                  <c:v>3.0000000000000001E-3</c:v>
                </c:pt>
                <c:pt idx="99">
                  <c:v>3.2000000000000001E-2</c:v>
                </c:pt>
                <c:pt idx="100">
                  <c:v>1.2999999999999999E-2</c:v>
                </c:pt>
                <c:pt idx="101">
                  <c:v>8.2000000000000003E-2</c:v>
                </c:pt>
                <c:pt idx="102">
                  <c:v>0.03</c:v>
                </c:pt>
                <c:pt idx="103">
                  <c:v>9.0999999999999998E-2</c:v>
                </c:pt>
                <c:pt idx="104">
                  <c:v>4.5999999999999999E-2</c:v>
                </c:pt>
                <c:pt idx="105">
                  <c:v>3.2000000000000001E-2</c:v>
                </c:pt>
                <c:pt idx="106">
                  <c:v>7.3999999999999996E-2</c:v>
                </c:pt>
                <c:pt idx="107">
                  <c:v>8.0000000000000002E-3</c:v>
                </c:pt>
                <c:pt idx="108">
                  <c:v>8.3000000000000004E-2</c:v>
                </c:pt>
                <c:pt idx="109">
                  <c:v>7.8E-2</c:v>
                </c:pt>
                <c:pt idx="110">
                  <c:v>3.2000000000000001E-2</c:v>
                </c:pt>
                <c:pt idx="111">
                  <c:v>3.0000000000000001E-3</c:v>
                </c:pt>
                <c:pt idx="112">
                  <c:v>9.1999999999999998E-2</c:v>
                </c:pt>
                <c:pt idx="113">
                  <c:v>2.4E-2</c:v>
                </c:pt>
                <c:pt idx="114">
                  <c:v>2.3E-2</c:v>
                </c:pt>
                <c:pt idx="115">
                  <c:v>3.0000000000000001E-3</c:v>
                </c:pt>
                <c:pt idx="116">
                  <c:v>7.9000000000000001E-2</c:v>
                </c:pt>
                <c:pt idx="117">
                  <c:v>6.8000000000000005E-2</c:v>
                </c:pt>
                <c:pt idx="118">
                  <c:v>7.0999999999999994E-2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F8-4F95-BE88-39940B7DD26C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'Summary-nonzero'!$R$2:$R$120</c:f>
              <c:numCache>
                <c:formatCode>General</c:formatCode>
                <c:ptCount val="119"/>
                <c:pt idx="0">
                  <c:v>2.5000000000000001E-2</c:v>
                </c:pt>
                <c:pt idx="1">
                  <c:v>9.6000000000000002E-2</c:v>
                </c:pt>
                <c:pt idx="2">
                  <c:v>2.1999999999999999E-2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0.11700000000000001</c:v>
                </c:pt>
                <c:pt idx="6">
                  <c:v>7.6999999999999999E-2</c:v>
                </c:pt>
                <c:pt idx="7">
                  <c:v>8.7999999999999995E-2</c:v>
                </c:pt>
                <c:pt idx="8">
                  <c:v>0.04</c:v>
                </c:pt>
                <c:pt idx="9">
                  <c:v>2.9000000000000001E-2</c:v>
                </c:pt>
                <c:pt idx="10">
                  <c:v>6.5000000000000002E-2</c:v>
                </c:pt>
                <c:pt idx="11">
                  <c:v>0.115</c:v>
                </c:pt>
                <c:pt idx="12">
                  <c:v>5.0999999999999997E-2</c:v>
                </c:pt>
                <c:pt idx="13">
                  <c:v>0</c:v>
                </c:pt>
                <c:pt idx="14">
                  <c:v>4.2999999999999997E-2</c:v>
                </c:pt>
                <c:pt idx="15">
                  <c:v>0</c:v>
                </c:pt>
                <c:pt idx="16">
                  <c:v>5.3999999999999999E-2</c:v>
                </c:pt>
                <c:pt idx="17">
                  <c:v>5.0000000000000001E-3</c:v>
                </c:pt>
                <c:pt idx="18">
                  <c:v>0.05</c:v>
                </c:pt>
                <c:pt idx="19">
                  <c:v>1.7999999999999999E-2</c:v>
                </c:pt>
                <c:pt idx="20">
                  <c:v>3.9E-2</c:v>
                </c:pt>
                <c:pt idx="21">
                  <c:v>1.4E-2</c:v>
                </c:pt>
                <c:pt idx="22">
                  <c:v>1.4E-2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0.09</c:v>
                </c:pt>
                <c:pt idx="28">
                  <c:v>6.5000000000000002E-2</c:v>
                </c:pt>
                <c:pt idx="29">
                  <c:v>2.9000000000000001E-2</c:v>
                </c:pt>
                <c:pt idx="30">
                  <c:v>2E-3</c:v>
                </c:pt>
                <c:pt idx="31">
                  <c:v>6.8000000000000005E-2</c:v>
                </c:pt>
                <c:pt idx="32">
                  <c:v>6.0000000000000001E-3</c:v>
                </c:pt>
                <c:pt idx="33">
                  <c:v>4.2000000000000003E-2</c:v>
                </c:pt>
                <c:pt idx="34">
                  <c:v>2.4E-2</c:v>
                </c:pt>
                <c:pt idx="35">
                  <c:v>6.0000000000000001E-3</c:v>
                </c:pt>
                <c:pt idx="36">
                  <c:v>2.8000000000000001E-2</c:v>
                </c:pt>
                <c:pt idx="37">
                  <c:v>1.2E-2</c:v>
                </c:pt>
                <c:pt idx="38">
                  <c:v>4.5999999999999999E-2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7.0000000000000001E-3</c:v>
                </c:pt>
                <c:pt idx="42">
                  <c:v>2.7E-2</c:v>
                </c:pt>
                <c:pt idx="43">
                  <c:v>8.8999999999999996E-2</c:v>
                </c:pt>
                <c:pt idx="44">
                  <c:v>0.01</c:v>
                </c:pt>
                <c:pt idx="45">
                  <c:v>4.5999999999999999E-2</c:v>
                </c:pt>
                <c:pt idx="46">
                  <c:v>6.0000000000000001E-3</c:v>
                </c:pt>
                <c:pt idx="47">
                  <c:v>2.1999999999999999E-2</c:v>
                </c:pt>
                <c:pt idx="48">
                  <c:v>3.6999999999999998E-2</c:v>
                </c:pt>
                <c:pt idx="49">
                  <c:v>0.08</c:v>
                </c:pt>
                <c:pt idx="50">
                  <c:v>7.5999999999999998E-2</c:v>
                </c:pt>
                <c:pt idx="51">
                  <c:v>1.2999999999999999E-2</c:v>
                </c:pt>
                <c:pt idx="52">
                  <c:v>0.01</c:v>
                </c:pt>
                <c:pt idx="53">
                  <c:v>4.5999999999999999E-2</c:v>
                </c:pt>
                <c:pt idx="54">
                  <c:v>2.1000000000000001E-2</c:v>
                </c:pt>
                <c:pt idx="55">
                  <c:v>1.6E-2</c:v>
                </c:pt>
                <c:pt idx="56">
                  <c:v>1.6E-2</c:v>
                </c:pt>
                <c:pt idx="57">
                  <c:v>2E-3</c:v>
                </c:pt>
                <c:pt idx="58">
                  <c:v>4.4999999999999998E-2</c:v>
                </c:pt>
                <c:pt idx="59">
                  <c:v>5.0000000000000001E-3</c:v>
                </c:pt>
                <c:pt idx="60">
                  <c:v>0.01</c:v>
                </c:pt>
                <c:pt idx="61">
                  <c:v>2.5999999999999999E-2</c:v>
                </c:pt>
                <c:pt idx="62">
                  <c:v>8.0000000000000002E-3</c:v>
                </c:pt>
                <c:pt idx="63">
                  <c:v>2.1999999999999999E-2</c:v>
                </c:pt>
                <c:pt idx="64">
                  <c:v>3.4000000000000002E-2</c:v>
                </c:pt>
                <c:pt idx="65">
                  <c:v>5.0999999999999997E-2</c:v>
                </c:pt>
                <c:pt idx="66">
                  <c:v>1.0999999999999999E-2</c:v>
                </c:pt>
                <c:pt idx="67">
                  <c:v>9.9000000000000005E-2</c:v>
                </c:pt>
                <c:pt idx="68">
                  <c:v>8.4000000000000005E-2</c:v>
                </c:pt>
                <c:pt idx="69">
                  <c:v>6.6000000000000003E-2</c:v>
                </c:pt>
                <c:pt idx="70">
                  <c:v>7.5999999999999998E-2</c:v>
                </c:pt>
                <c:pt idx="71">
                  <c:v>4.3999999999999997E-2</c:v>
                </c:pt>
                <c:pt idx="72">
                  <c:v>2.1000000000000001E-2</c:v>
                </c:pt>
                <c:pt idx="73">
                  <c:v>0.01</c:v>
                </c:pt>
                <c:pt idx="74">
                  <c:v>1.7000000000000001E-2</c:v>
                </c:pt>
                <c:pt idx="75">
                  <c:v>3.4000000000000002E-2</c:v>
                </c:pt>
                <c:pt idx="76">
                  <c:v>0</c:v>
                </c:pt>
                <c:pt idx="77">
                  <c:v>2.1999999999999999E-2</c:v>
                </c:pt>
                <c:pt idx="78">
                  <c:v>7.5999999999999998E-2</c:v>
                </c:pt>
                <c:pt idx="79">
                  <c:v>7.0000000000000007E-2</c:v>
                </c:pt>
                <c:pt idx="80">
                  <c:v>1.4999999999999999E-2</c:v>
                </c:pt>
                <c:pt idx="81">
                  <c:v>4.7E-2</c:v>
                </c:pt>
                <c:pt idx="82">
                  <c:v>0</c:v>
                </c:pt>
                <c:pt idx="83">
                  <c:v>1.2999999999999999E-2</c:v>
                </c:pt>
                <c:pt idx="84">
                  <c:v>1.7999999999999999E-2</c:v>
                </c:pt>
                <c:pt idx="85">
                  <c:v>6.6000000000000003E-2</c:v>
                </c:pt>
                <c:pt idx="86">
                  <c:v>4.2000000000000003E-2</c:v>
                </c:pt>
                <c:pt idx="87">
                  <c:v>6.5000000000000002E-2</c:v>
                </c:pt>
                <c:pt idx="88">
                  <c:v>4.0000000000000001E-3</c:v>
                </c:pt>
                <c:pt idx="89">
                  <c:v>2E-3</c:v>
                </c:pt>
                <c:pt idx="90">
                  <c:v>1.7999999999999999E-2</c:v>
                </c:pt>
                <c:pt idx="91">
                  <c:v>0.02</c:v>
                </c:pt>
                <c:pt idx="92">
                  <c:v>7.6999999999999999E-2</c:v>
                </c:pt>
                <c:pt idx="93">
                  <c:v>6.7000000000000004E-2</c:v>
                </c:pt>
                <c:pt idx="94">
                  <c:v>1.9E-2</c:v>
                </c:pt>
                <c:pt idx="95">
                  <c:v>7.8E-2</c:v>
                </c:pt>
                <c:pt idx="96">
                  <c:v>3.5999999999999997E-2</c:v>
                </c:pt>
                <c:pt idx="97">
                  <c:v>4.3999999999999997E-2</c:v>
                </c:pt>
                <c:pt idx="98">
                  <c:v>3.0000000000000001E-3</c:v>
                </c:pt>
                <c:pt idx="99">
                  <c:v>3.2000000000000001E-2</c:v>
                </c:pt>
                <c:pt idx="100">
                  <c:v>1.2999999999999999E-2</c:v>
                </c:pt>
                <c:pt idx="101">
                  <c:v>8.2000000000000003E-2</c:v>
                </c:pt>
                <c:pt idx="102">
                  <c:v>0.03</c:v>
                </c:pt>
                <c:pt idx="103">
                  <c:v>9.0999999999999998E-2</c:v>
                </c:pt>
                <c:pt idx="104">
                  <c:v>4.5999999999999999E-2</c:v>
                </c:pt>
                <c:pt idx="105">
                  <c:v>3.2000000000000001E-2</c:v>
                </c:pt>
                <c:pt idx="106">
                  <c:v>7.3999999999999996E-2</c:v>
                </c:pt>
                <c:pt idx="107">
                  <c:v>8.0000000000000002E-3</c:v>
                </c:pt>
                <c:pt idx="108">
                  <c:v>8.3000000000000004E-2</c:v>
                </c:pt>
                <c:pt idx="109">
                  <c:v>7.8E-2</c:v>
                </c:pt>
                <c:pt idx="110">
                  <c:v>3.2000000000000001E-2</c:v>
                </c:pt>
                <c:pt idx="111">
                  <c:v>3.0000000000000001E-3</c:v>
                </c:pt>
                <c:pt idx="112">
                  <c:v>9.1999999999999998E-2</c:v>
                </c:pt>
                <c:pt idx="113">
                  <c:v>2.4E-2</c:v>
                </c:pt>
                <c:pt idx="114">
                  <c:v>2.3E-2</c:v>
                </c:pt>
                <c:pt idx="115">
                  <c:v>3.0000000000000001E-3</c:v>
                </c:pt>
                <c:pt idx="116">
                  <c:v>7.9000000000000001E-2</c:v>
                </c:pt>
                <c:pt idx="117">
                  <c:v>6.8000000000000005E-2</c:v>
                </c:pt>
                <c:pt idx="118">
                  <c:v>7.0999999999999994E-2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F8-4F95-BE88-39940B7D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97560"/>
        <c:axId val="720690344"/>
      </c:scatterChart>
      <c:valAx>
        <c:axId val="72069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 or More Races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90344"/>
        <c:crosses val="autoZero"/>
        <c:crossBetween val="midCat"/>
      </c:valAx>
      <c:valAx>
        <c:axId val="72069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97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CMAS English Language Arts (2019)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'Summary-nonzero'!$S$2:$S$120</c:f>
              <c:numCache>
                <c:formatCode>General</c:formatCode>
                <c:ptCount val="119"/>
                <c:pt idx="0">
                  <c:v>28.6</c:v>
                </c:pt>
                <c:pt idx="1">
                  <c:v>87.8</c:v>
                </c:pt>
                <c:pt idx="2">
                  <c:v>10.9</c:v>
                </c:pt>
                <c:pt idx="3">
                  <c:v>30.3</c:v>
                </c:pt>
                <c:pt idx="4">
                  <c:v>34.299999999999997</c:v>
                </c:pt>
                <c:pt idx="5">
                  <c:v>62.7</c:v>
                </c:pt>
                <c:pt idx="6">
                  <c:v>58.1</c:v>
                </c:pt>
                <c:pt idx="7">
                  <c:v>28.7</c:v>
                </c:pt>
                <c:pt idx="8">
                  <c:v>66.5</c:v>
                </c:pt>
                <c:pt idx="9">
                  <c:v>32.1</c:v>
                </c:pt>
                <c:pt idx="10">
                  <c:v>27.9</c:v>
                </c:pt>
                <c:pt idx="11">
                  <c:v>65.3</c:v>
                </c:pt>
                <c:pt idx="12">
                  <c:v>38.299999999999997</c:v>
                </c:pt>
                <c:pt idx="13">
                  <c:v>14.6</c:v>
                </c:pt>
                <c:pt idx="14">
                  <c:v>45.5</c:v>
                </c:pt>
                <c:pt idx="15">
                  <c:v>17.899999999999999</c:v>
                </c:pt>
                <c:pt idx="16">
                  <c:v>41.4</c:v>
                </c:pt>
                <c:pt idx="17">
                  <c:v>40.200000000000003</c:v>
                </c:pt>
                <c:pt idx="18">
                  <c:v>42</c:v>
                </c:pt>
                <c:pt idx="19">
                  <c:v>34.299999999999997</c:v>
                </c:pt>
                <c:pt idx="20">
                  <c:v>26.9</c:v>
                </c:pt>
                <c:pt idx="21">
                  <c:v>24.2</c:v>
                </c:pt>
                <c:pt idx="22">
                  <c:v>45.6</c:v>
                </c:pt>
                <c:pt idx="23">
                  <c:v>61.9</c:v>
                </c:pt>
                <c:pt idx="24">
                  <c:v>23.7</c:v>
                </c:pt>
                <c:pt idx="25">
                  <c:v>20.3</c:v>
                </c:pt>
                <c:pt idx="26">
                  <c:v>18.899999999999999</c:v>
                </c:pt>
                <c:pt idx="27">
                  <c:v>64</c:v>
                </c:pt>
                <c:pt idx="28">
                  <c:v>78.2</c:v>
                </c:pt>
                <c:pt idx="29">
                  <c:v>55.2</c:v>
                </c:pt>
                <c:pt idx="30">
                  <c:v>34.1</c:v>
                </c:pt>
                <c:pt idx="31">
                  <c:v>79.599999999999994</c:v>
                </c:pt>
                <c:pt idx="32">
                  <c:v>23.1</c:v>
                </c:pt>
                <c:pt idx="33">
                  <c:v>29</c:v>
                </c:pt>
                <c:pt idx="34">
                  <c:v>28.7</c:v>
                </c:pt>
                <c:pt idx="35">
                  <c:v>25</c:v>
                </c:pt>
                <c:pt idx="36">
                  <c:v>20.399999999999999</c:v>
                </c:pt>
                <c:pt idx="37">
                  <c:v>22.6</c:v>
                </c:pt>
                <c:pt idx="38">
                  <c:v>11.2</c:v>
                </c:pt>
                <c:pt idx="39">
                  <c:v>20.9</c:v>
                </c:pt>
                <c:pt idx="40">
                  <c:v>16.5</c:v>
                </c:pt>
                <c:pt idx="41">
                  <c:v>32</c:v>
                </c:pt>
                <c:pt idx="42">
                  <c:v>12.6</c:v>
                </c:pt>
                <c:pt idx="43">
                  <c:v>86.6</c:v>
                </c:pt>
                <c:pt idx="44">
                  <c:v>25.4</c:v>
                </c:pt>
                <c:pt idx="45">
                  <c:v>70.8</c:v>
                </c:pt>
                <c:pt idx="46">
                  <c:v>30.5</c:v>
                </c:pt>
                <c:pt idx="47">
                  <c:v>43.4</c:v>
                </c:pt>
                <c:pt idx="48">
                  <c:v>36.700000000000003</c:v>
                </c:pt>
                <c:pt idx="49">
                  <c:v>49.6</c:v>
                </c:pt>
                <c:pt idx="50">
                  <c:v>38.200000000000003</c:v>
                </c:pt>
                <c:pt idx="51">
                  <c:v>29</c:v>
                </c:pt>
                <c:pt idx="52">
                  <c:v>25.2</c:v>
                </c:pt>
                <c:pt idx="53">
                  <c:v>63.7</c:v>
                </c:pt>
                <c:pt idx="54">
                  <c:v>14.8</c:v>
                </c:pt>
                <c:pt idx="55">
                  <c:v>17</c:v>
                </c:pt>
                <c:pt idx="56">
                  <c:v>17</c:v>
                </c:pt>
                <c:pt idx="57">
                  <c:v>20.9</c:v>
                </c:pt>
                <c:pt idx="58">
                  <c:v>24.1</c:v>
                </c:pt>
                <c:pt idx="59">
                  <c:v>26.6</c:v>
                </c:pt>
                <c:pt idx="60">
                  <c:v>21.6</c:v>
                </c:pt>
                <c:pt idx="61">
                  <c:v>22.9</c:v>
                </c:pt>
                <c:pt idx="62">
                  <c:v>28.7</c:v>
                </c:pt>
                <c:pt idx="63">
                  <c:v>16.399999999999999</c:v>
                </c:pt>
                <c:pt idx="64">
                  <c:v>31.5</c:v>
                </c:pt>
                <c:pt idx="65">
                  <c:v>26.2</c:v>
                </c:pt>
                <c:pt idx="66">
                  <c:v>26.6</c:v>
                </c:pt>
                <c:pt idx="67">
                  <c:v>63.3</c:v>
                </c:pt>
                <c:pt idx="68">
                  <c:v>31.6</c:v>
                </c:pt>
                <c:pt idx="69">
                  <c:v>40.6</c:v>
                </c:pt>
                <c:pt idx="70">
                  <c:v>62.1</c:v>
                </c:pt>
                <c:pt idx="71">
                  <c:v>29.1</c:v>
                </c:pt>
                <c:pt idx="72">
                  <c:v>19.8</c:v>
                </c:pt>
                <c:pt idx="73">
                  <c:v>21.4</c:v>
                </c:pt>
                <c:pt idx="74">
                  <c:v>25.3</c:v>
                </c:pt>
                <c:pt idx="75">
                  <c:v>16.2</c:v>
                </c:pt>
                <c:pt idx="76">
                  <c:v>32.200000000000003</c:v>
                </c:pt>
                <c:pt idx="77">
                  <c:v>47.1</c:v>
                </c:pt>
                <c:pt idx="78">
                  <c:v>67.099999999999994</c:v>
                </c:pt>
                <c:pt idx="79">
                  <c:v>47.1</c:v>
                </c:pt>
                <c:pt idx="80">
                  <c:v>13.4</c:v>
                </c:pt>
                <c:pt idx="81">
                  <c:v>23</c:v>
                </c:pt>
                <c:pt idx="82">
                  <c:v>21</c:v>
                </c:pt>
                <c:pt idx="83">
                  <c:v>19.7</c:v>
                </c:pt>
                <c:pt idx="84">
                  <c:v>20.2</c:v>
                </c:pt>
                <c:pt idx="85">
                  <c:v>68.400000000000006</c:v>
                </c:pt>
                <c:pt idx="86">
                  <c:v>38.200000000000003</c:v>
                </c:pt>
                <c:pt idx="87">
                  <c:v>34.1</c:v>
                </c:pt>
                <c:pt idx="88">
                  <c:v>17.3</c:v>
                </c:pt>
                <c:pt idx="89">
                  <c:v>28.7</c:v>
                </c:pt>
                <c:pt idx="90">
                  <c:v>24.1</c:v>
                </c:pt>
                <c:pt idx="91">
                  <c:v>23.3</c:v>
                </c:pt>
                <c:pt idx="92">
                  <c:v>35.4</c:v>
                </c:pt>
                <c:pt idx="93">
                  <c:v>77.5</c:v>
                </c:pt>
                <c:pt idx="94">
                  <c:v>22.3</c:v>
                </c:pt>
                <c:pt idx="95">
                  <c:v>95.3</c:v>
                </c:pt>
                <c:pt idx="96">
                  <c:v>50.4</c:v>
                </c:pt>
                <c:pt idx="97">
                  <c:v>32.6</c:v>
                </c:pt>
                <c:pt idx="98">
                  <c:v>14.4</c:v>
                </c:pt>
                <c:pt idx="99">
                  <c:v>23</c:v>
                </c:pt>
                <c:pt idx="100">
                  <c:v>36.6</c:v>
                </c:pt>
                <c:pt idx="101">
                  <c:v>87.8</c:v>
                </c:pt>
                <c:pt idx="102">
                  <c:v>24.8</c:v>
                </c:pt>
                <c:pt idx="103">
                  <c:v>63.9</c:v>
                </c:pt>
                <c:pt idx="104">
                  <c:v>80.2</c:v>
                </c:pt>
                <c:pt idx="105">
                  <c:v>30.6</c:v>
                </c:pt>
                <c:pt idx="106">
                  <c:v>76.3</c:v>
                </c:pt>
                <c:pt idx="107">
                  <c:v>19.899999999999999</c:v>
                </c:pt>
                <c:pt idx="108">
                  <c:v>76.8</c:v>
                </c:pt>
                <c:pt idx="109">
                  <c:v>66.5</c:v>
                </c:pt>
                <c:pt idx="110">
                  <c:v>34</c:v>
                </c:pt>
                <c:pt idx="111">
                  <c:v>14.8</c:v>
                </c:pt>
                <c:pt idx="112">
                  <c:v>67.2</c:v>
                </c:pt>
                <c:pt idx="113">
                  <c:v>49</c:v>
                </c:pt>
                <c:pt idx="114">
                  <c:v>26.2</c:v>
                </c:pt>
                <c:pt idx="115">
                  <c:v>29.4</c:v>
                </c:pt>
                <c:pt idx="116">
                  <c:v>75.900000000000006</c:v>
                </c:pt>
                <c:pt idx="117">
                  <c:v>33.6</c:v>
                </c:pt>
                <c:pt idx="118">
                  <c:v>77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2-4F7E-9D6A-71C0ABF541A5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'Summary-nonzero'!$S$2:$S$120</c:f>
              <c:numCache>
                <c:formatCode>General</c:formatCode>
                <c:ptCount val="119"/>
                <c:pt idx="0">
                  <c:v>28.6</c:v>
                </c:pt>
                <c:pt idx="1">
                  <c:v>87.8</c:v>
                </c:pt>
                <c:pt idx="2">
                  <c:v>10.9</c:v>
                </c:pt>
                <c:pt idx="3">
                  <c:v>30.3</c:v>
                </c:pt>
                <c:pt idx="4">
                  <c:v>34.299999999999997</c:v>
                </c:pt>
                <c:pt idx="5">
                  <c:v>62.7</c:v>
                </c:pt>
                <c:pt idx="6">
                  <c:v>58.1</c:v>
                </c:pt>
                <c:pt idx="7">
                  <c:v>28.7</c:v>
                </c:pt>
                <c:pt idx="8">
                  <c:v>66.5</c:v>
                </c:pt>
                <c:pt idx="9">
                  <c:v>32.1</c:v>
                </c:pt>
                <c:pt idx="10">
                  <c:v>27.9</c:v>
                </c:pt>
                <c:pt idx="11">
                  <c:v>65.3</c:v>
                </c:pt>
                <c:pt idx="12">
                  <c:v>38.299999999999997</c:v>
                </c:pt>
                <c:pt idx="13">
                  <c:v>14.6</c:v>
                </c:pt>
                <c:pt idx="14">
                  <c:v>45.5</c:v>
                </c:pt>
                <c:pt idx="15">
                  <c:v>17.899999999999999</c:v>
                </c:pt>
                <c:pt idx="16">
                  <c:v>41.4</c:v>
                </c:pt>
                <c:pt idx="17">
                  <c:v>40.200000000000003</c:v>
                </c:pt>
                <c:pt idx="18">
                  <c:v>42</c:v>
                </c:pt>
                <c:pt idx="19">
                  <c:v>34.299999999999997</c:v>
                </c:pt>
                <c:pt idx="20">
                  <c:v>26.9</c:v>
                </c:pt>
                <c:pt idx="21">
                  <c:v>24.2</c:v>
                </c:pt>
                <c:pt idx="22">
                  <c:v>45.6</c:v>
                </c:pt>
                <c:pt idx="23">
                  <c:v>61.9</c:v>
                </c:pt>
                <c:pt idx="24">
                  <c:v>23.7</c:v>
                </c:pt>
                <c:pt idx="25">
                  <c:v>20.3</c:v>
                </c:pt>
                <c:pt idx="26">
                  <c:v>18.899999999999999</c:v>
                </c:pt>
                <c:pt idx="27">
                  <c:v>64</c:v>
                </c:pt>
                <c:pt idx="28">
                  <c:v>78.2</c:v>
                </c:pt>
                <c:pt idx="29">
                  <c:v>55.2</c:v>
                </c:pt>
                <c:pt idx="30">
                  <c:v>34.1</c:v>
                </c:pt>
                <c:pt idx="31">
                  <c:v>79.599999999999994</c:v>
                </c:pt>
                <c:pt idx="32">
                  <c:v>23.1</c:v>
                </c:pt>
                <c:pt idx="33">
                  <c:v>29</c:v>
                </c:pt>
                <c:pt idx="34">
                  <c:v>28.7</c:v>
                </c:pt>
                <c:pt idx="35">
                  <c:v>25</c:v>
                </c:pt>
                <c:pt idx="36">
                  <c:v>20.399999999999999</c:v>
                </c:pt>
                <c:pt idx="37">
                  <c:v>22.6</c:v>
                </c:pt>
                <c:pt idx="38">
                  <c:v>11.2</c:v>
                </c:pt>
                <c:pt idx="39">
                  <c:v>20.9</c:v>
                </c:pt>
                <c:pt idx="40">
                  <c:v>16.5</c:v>
                </c:pt>
                <c:pt idx="41">
                  <c:v>32</c:v>
                </c:pt>
                <c:pt idx="42">
                  <c:v>12.6</c:v>
                </c:pt>
                <c:pt idx="43">
                  <c:v>86.6</c:v>
                </c:pt>
                <c:pt idx="44">
                  <c:v>25.4</c:v>
                </c:pt>
                <c:pt idx="45">
                  <c:v>70.8</c:v>
                </c:pt>
                <c:pt idx="46">
                  <c:v>30.5</c:v>
                </c:pt>
                <c:pt idx="47">
                  <c:v>43.4</c:v>
                </c:pt>
                <c:pt idx="48">
                  <c:v>36.700000000000003</c:v>
                </c:pt>
                <c:pt idx="49">
                  <c:v>49.6</c:v>
                </c:pt>
                <c:pt idx="50">
                  <c:v>38.200000000000003</c:v>
                </c:pt>
                <c:pt idx="51">
                  <c:v>29</c:v>
                </c:pt>
                <c:pt idx="52">
                  <c:v>25.2</c:v>
                </c:pt>
                <c:pt idx="53">
                  <c:v>63.7</c:v>
                </c:pt>
                <c:pt idx="54">
                  <c:v>14.8</c:v>
                </c:pt>
                <c:pt idx="55">
                  <c:v>17</c:v>
                </c:pt>
                <c:pt idx="56">
                  <c:v>17</c:v>
                </c:pt>
                <c:pt idx="57">
                  <c:v>20.9</c:v>
                </c:pt>
                <c:pt idx="58">
                  <c:v>24.1</c:v>
                </c:pt>
                <c:pt idx="59">
                  <c:v>26.6</c:v>
                </c:pt>
                <c:pt idx="60">
                  <c:v>21.6</c:v>
                </c:pt>
                <c:pt idx="61">
                  <c:v>22.9</c:v>
                </c:pt>
                <c:pt idx="62">
                  <c:v>28.7</c:v>
                </c:pt>
                <c:pt idx="63">
                  <c:v>16.399999999999999</c:v>
                </c:pt>
                <c:pt idx="64">
                  <c:v>31.5</c:v>
                </c:pt>
                <c:pt idx="65">
                  <c:v>26.2</c:v>
                </c:pt>
                <c:pt idx="66">
                  <c:v>26.6</c:v>
                </c:pt>
                <c:pt idx="67">
                  <c:v>63.3</c:v>
                </c:pt>
                <c:pt idx="68">
                  <c:v>31.6</c:v>
                </c:pt>
                <c:pt idx="69">
                  <c:v>40.6</c:v>
                </c:pt>
                <c:pt idx="70">
                  <c:v>62.1</c:v>
                </c:pt>
                <c:pt idx="71">
                  <c:v>29.1</c:v>
                </c:pt>
                <c:pt idx="72">
                  <c:v>19.8</c:v>
                </c:pt>
                <c:pt idx="73">
                  <c:v>21.4</c:v>
                </c:pt>
                <c:pt idx="74">
                  <c:v>25.3</c:v>
                </c:pt>
                <c:pt idx="75">
                  <c:v>16.2</c:v>
                </c:pt>
                <c:pt idx="76">
                  <c:v>32.200000000000003</c:v>
                </c:pt>
                <c:pt idx="77">
                  <c:v>47.1</c:v>
                </c:pt>
                <c:pt idx="78">
                  <c:v>67.099999999999994</c:v>
                </c:pt>
                <c:pt idx="79">
                  <c:v>47.1</c:v>
                </c:pt>
                <c:pt idx="80">
                  <c:v>13.4</c:v>
                </c:pt>
                <c:pt idx="81">
                  <c:v>23</c:v>
                </c:pt>
                <c:pt idx="82">
                  <c:v>21</c:v>
                </c:pt>
                <c:pt idx="83">
                  <c:v>19.7</c:v>
                </c:pt>
                <c:pt idx="84">
                  <c:v>20.2</c:v>
                </c:pt>
                <c:pt idx="85">
                  <c:v>68.400000000000006</c:v>
                </c:pt>
                <c:pt idx="86">
                  <c:v>38.200000000000003</c:v>
                </c:pt>
                <c:pt idx="87">
                  <c:v>34.1</c:v>
                </c:pt>
                <c:pt idx="88">
                  <c:v>17.3</c:v>
                </c:pt>
                <c:pt idx="89">
                  <c:v>28.7</c:v>
                </c:pt>
                <c:pt idx="90">
                  <c:v>24.1</c:v>
                </c:pt>
                <c:pt idx="91">
                  <c:v>23.3</c:v>
                </c:pt>
                <c:pt idx="92">
                  <c:v>35.4</c:v>
                </c:pt>
                <c:pt idx="93">
                  <c:v>77.5</c:v>
                </c:pt>
                <c:pt idx="94">
                  <c:v>22.3</c:v>
                </c:pt>
                <c:pt idx="95">
                  <c:v>95.3</c:v>
                </c:pt>
                <c:pt idx="96">
                  <c:v>50.4</c:v>
                </c:pt>
                <c:pt idx="97">
                  <c:v>32.6</c:v>
                </c:pt>
                <c:pt idx="98">
                  <c:v>14.4</c:v>
                </c:pt>
                <c:pt idx="99">
                  <c:v>23</c:v>
                </c:pt>
                <c:pt idx="100">
                  <c:v>36.6</c:v>
                </c:pt>
                <c:pt idx="101">
                  <c:v>87.8</c:v>
                </c:pt>
                <c:pt idx="102">
                  <c:v>24.8</c:v>
                </c:pt>
                <c:pt idx="103">
                  <c:v>63.9</c:v>
                </c:pt>
                <c:pt idx="104">
                  <c:v>80.2</c:v>
                </c:pt>
                <c:pt idx="105">
                  <c:v>30.6</c:v>
                </c:pt>
                <c:pt idx="106">
                  <c:v>76.3</c:v>
                </c:pt>
                <c:pt idx="107">
                  <c:v>19.899999999999999</c:v>
                </c:pt>
                <c:pt idx="108">
                  <c:v>76.8</c:v>
                </c:pt>
                <c:pt idx="109">
                  <c:v>66.5</c:v>
                </c:pt>
                <c:pt idx="110">
                  <c:v>34</c:v>
                </c:pt>
                <c:pt idx="111">
                  <c:v>14.8</c:v>
                </c:pt>
                <c:pt idx="112">
                  <c:v>67.2</c:v>
                </c:pt>
                <c:pt idx="113">
                  <c:v>49</c:v>
                </c:pt>
                <c:pt idx="114">
                  <c:v>26.2</c:v>
                </c:pt>
                <c:pt idx="115">
                  <c:v>29.4</c:v>
                </c:pt>
                <c:pt idx="116">
                  <c:v>75.900000000000006</c:v>
                </c:pt>
                <c:pt idx="117">
                  <c:v>33.6</c:v>
                </c:pt>
                <c:pt idx="118">
                  <c:v>77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2-4F7E-9D6A-71C0ABF5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96576"/>
        <c:axId val="720697560"/>
      </c:scatterChart>
      <c:valAx>
        <c:axId val="72069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CMAS English Language Arts (2019)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97560"/>
        <c:crosses val="autoZero"/>
        <c:crossBetween val="midCat"/>
      </c:valAx>
      <c:valAx>
        <c:axId val="72069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96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CMAS Math (2019)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'Summary-nonzero'!$T$2:$T$120</c:f>
              <c:numCache>
                <c:formatCode>General</c:formatCode>
                <c:ptCount val="119"/>
                <c:pt idx="0">
                  <c:v>20</c:v>
                </c:pt>
                <c:pt idx="1">
                  <c:v>85.2</c:v>
                </c:pt>
                <c:pt idx="2">
                  <c:v>8.6</c:v>
                </c:pt>
                <c:pt idx="3">
                  <c:v>19.100000000000001</c:v>
                </c:pt>
                <c:pt idx="4">
                  <c:v>33.700000000000003</c:v>
                </c:pt>
                <c:pt idx="5">
                  <c:v>67.5</c:v>
                </c:pt>
                <c:pt idx="6">
                  <c:v>33.799999999999997</c:v>
                </c:pt>
                <c:pt idx="7">
                  <c:v>22.5</c:v>
                </c:pt>
                <c:pt idx="8">
                  <c:v>48.9</c:v>
                </c:pt>
                <c:pt idx="9">
                  <c:v>47</c:v>
                </c:pt>
                <c:pt idx="10">
                  <c:v>12.5</c:v>
                </c:pt>
                <c:pt idx="11">
                  <c:v>49.3</c:v>
                </c:pt>
                <c:pt idx="12">
                  <c:v>24</c:v>
                </c:pt>
                <c:pt idx="13">
                  <c:v>8.5</c:v>
                </c:pt>
                <c:pt idx="14">
                  <c:v>54.9</c:v>
                </c:pt>
                <c:pt idx="15">
                  <c:v>32.6</c:v>
                </c:pt>
                <c:pt idx="16">
                  <c:v>25.2</c:v>
                </c:pt>
                <c:pt idx="17">
                  <c:v>36.6</c:v>
                </c:pt>
                <c:pt idx="18">
                  <c:v>33.1</c:v>
                </c:pt>
                <c:pt idx="19">
                  <c:v>29.1</c:v>
                </c:pt>
                <c:pt idx="20">
                  <c:v>15.4</c:v>
                </c:pt>
                <c:pt idx="21">
                  <c:v>25.5</c:v>
                </c:pt>
                <c:pt idx="22">
                  <c:v>20.7</c:v>
                </c:pt>
                <c:pt idx="23">
                  <c:v>54.4</c:v>
                </c:pt>
                <c:pt idx="24">
                  <c:v>13.6</c:v>
                </c:pt>
                <c:pt idx="25">
                  <c:v>29.8</c:v>
                </c:pt>
                <c:pt idx="26">
                  <c:v>15.8</c:v>
                </c:pt>
                <c:pt idx="27">
                  <c:v>58.1</c:v>
                </c:pt>
                <c:pt idx="28">
                  <c:v>63.9</c:v>
                </c:pt>
                <c:pt idx="29">
                  <c:v>43</c:v>
                </c:pt>
                <c:pt idx="30">
                  <c:v>26.8</c:v>
                </c:pt>
                <c:pt idx="31">
                  <c:v>77.5</c:v>
                </c:pt>
                <c:pt idx="32">
                  <c:v>13.9</c:v>
                </c:pt>
                <c:pt idx="33">
                  <c:v>24.7</c:v>
                </c:pt>
                <c:pt idx="34">
                  <c:v>22.5</c:v>
                </c:pt>
                <c:pt idx="35">
                  <c:v>25.9</c:v>
                </c:pt>
                <c:pt idx="36">
                  <c:v>16</c:v>
                </c:pt>
                <c:pt idx="37">
                  <c:v>21.4</c:v>
                </c:pt>
                <c:pt idx="38">
                  <c:v>4.2</c:v>
                </c:pt>
                <c:pt idx="39">
                  <c:v>22</c:v>
                </c:pt>
                <c:pt idx="40">
                  <c:v>8.1</c:v>
                </c:pt>
                <c:pt idx="41">
                  <c:v>9.4</c:v>
                </c:pt>
                <c:pt idx="42">
                  <c:v>20</c:v>
                </c:pt>
                <c:pt idx="43">
                  <c:v>83.3</c:v>
                </c:pt>
                <c:pt idx="44">
                  <c:v>30.7</c:v>
                </c:pt>
                <c:pt idx="45">
                  <c:v>61.1</c:v>
                </c:pt>
                <c:pt idx="46">
                  <c:v>20.6</c:v>
                </c:pt>
                <c:pt idx="47">
                  <c:v>22.1</c:v>
                </c:pt>
                <c:pt idx="48">
                  <c:v>21.2</c:v>
                </c:pt>
                <c:pt idx="49">
                  <c:v>33.700000000000003</c:v>
                </c:pt>
                <c:pt idx="50">
                  <c:v>22.9</c:v>
                </c:pt>
                <c:pt idx="51">
                  <c:v>18.2</c:v>
                </c:pt>
                <c:pt idx="52">
                  <c:v>20.3</c:v>
                </c:pt>
                <c:pt idx="53">
                  <c:v>50.6</c:v>
                </c:pt>
                <c:pt idx="54">
                  <c:v>10.5</c:v>
                </c:pt>
                <c:pt idx="55">
                  <c:v>15.9</c:v>
                </c:pt>
                <c:pt idx="56">
                  <c:v>15.9</c:v>
                </c:pt>
                <c:pt idx="57">
                  <c:v>12.4</c:v>
                </c:pt>
                <c:pt idx="58">
                  <c:v>15.9</c:v>
                </c:pt>
                <c:pt idx="59">
                  <c:v>31.4</c:v>
                </c:pt>
                <c:pt idx="60">
                  <c:v>7.1</c:v>
                </c:pt>
                <c:pt idx="61">
                  <c:v>13</c:v>
                </c:pt>
                <c:pt idx="62">
                  <c:v>32.700000000000003</c:v>
                </c:pt>
                <c:pt idx="63">
                  <c:v>11.2</c:v>
                </c:pt>
                <c:pt idx="64">
                  <c:v>13.2</c:v>
                </c:pt>
                <c:pt idx="65">
                  <c:v>22</c:v>
                </c:pt>
                <c:pt idx="66">
                  <c:v>27.8</c:v>
                </c:pt>
                <c:pt idx="67">
                  <c:v>57.3</c:v>
                </c:pt>
                <c:pt idx="68">
                  <c:v>28</c:v>
                </c:pt>
                <c:pt idx="69">
                  <c:v>34.6</c:v>
                </c:pt>
                <c:pt idx="70">
                  <c:v>48.3</c:v>
                </c:pt>
                <c:pt idx="71">
                  <c:v>21.7</c:v>
                </c:pt>
                <c:pt idx="72">
                  <c:v>13.9</c:v>
                </c:pt>
                <c:pt idx="73">
                  <c:v>12.6</c:v>
                </c:pt>
                <c:pt idx="74">
                  <c:v>16.100000000000001</c:v>
                </c:pt>
                <c:pt idx="75">
                  <c:v>9.9</c:v>
                </c:pt>
                <c:pt idx="76">
                  <c:v>32.700000000000003</c:v>
                </c:pt>
                <c:pt idx="77">
                  <c:v>46.8</c:v>
                </c:pt>
                <c:pt idx="78">
                  <c:v>39.700000000000003</c:v>
                </c:pt>
                <c:pt idx="79">
                  <c:v>36.799999999999997</c:v>
                </c:pt>
                <c:pt idx="80">
                  <c:v>8.1999999999999993</c:v>
                </c:pt>
                <c:pt idx="81">
                  <c:v>22.1</c:v>
                </c:pt>
                <c:pt idx="82">
                  <c:v>16.7</c:v>
                </c:pt>
                <c:pt idx="83">
                  <c:v>17</c:v>
                </c:pt>
                <c:pt idx="84">
                  <c:v>12.6</c:v>
                </c:pt>
                <c:pt idx="85">
                  <c:v>53.4</c:v>
                </c:pt>
                <c:pt idx="86">
                  <c:v>30.9</c:v>
                </c:pt>
                <c:pt idx="87">
                  <c:v>25.9</c:v>
                </c:pt>
                <c:pt idx="88">
                  <c:v>15.7</c:v>
                </c:pt>
                <c:pt idx="89">
                  <c:v>25.5</c:v>
                </c:pt>
                <c:pt idx="90">
                  <c:v>14.7</c:v>
                </c:pt>
                <c:pt idx="91">
                  <c:v>16.399999999999999</c:v>
                </c:pt>
                <c:pt idx="92">
                  <c:v>34.299999999999997</c:v>
                </c:pt>
                <c:pt idx="93">
                  <c:v>70.2</c:v>
                </c:pt>
                <c:pt idx="94">
                  <c:v>8.5</c:v>
                </c:pt>
                <c:pt idx="95">
                  <c:v>94</c:v>
                </c:pt>
                <c:pt idx="96">
                  <c:v>39</c:v>
                </c:pt>
                <c:pt idx="97">
                  <c:v>23.1</c:v>
                </c:pt>
                <c:pt idx="98">
                  <c:v>9.6</c:v>
                </c:pt>
                <c:pt idx="99">
                  <c:v>18.5</c:v>
                </c:pt>
                <c:pt idx="100">
                  <c:v>24</c:v>
                </c:pt>
                <c:pt idx="101">
                  <c:v>80</c:v>
                </c:pt>
                <c:pt idx="102">
                  <c:v>14.8</c:v>
                </c:pt>
                <c:pt idx="103">
                  <c:v>64.099999999999994</c:v>
                </c:pt>
                <c:pt idx="104">
                  <c:v>73.8</c:v>
                </c:pt>
                <c:pt idx="105">
                  <c:v>20.7</c:v>
                </c:pt>
                <c:pt idx="106">
                  <c:v>71.8</c:v>
                </c:pt>
                <c:pt idx="107">
                  <c:v>16.100000000000001</c:v>
                </c:pt>
                <c:pt idx="108">
                  <c:v>65.7</c:v>
                </c:pt>
                <c:pt idx="109">
                  <c:v>54.1</c:v>
                </c:pt>
                <c:pt idx="110">
                  <c:v>26.9</c:v>
                </c:pt>
                <c:pt idx="111">
                  <c:v>15</c:v>
                </c:pt>
                <c:pt idx="112">
                  <c:v>63.1</c:v>
                </c:pt>
                <c:pt idx="113">
                  <c:v>46.2</c:v>
                </c:pt>
                <c:pt idx="114">
                  <c:v>14.8</c:v>
                </c:pt>
                <c:pt idx="115">
                  <c:v>14.1</c:v>
                </c:pt>
                <c:pt idx="116">
                  <c:v>70.8</c:v>
                </c:pt>
                <c:pt idx="117">
                  <c:v>9.6999999999999993</c:v>
                </c:pt>
                <c:pt idx="118">
                  <c:v>71.599999999999994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E3-4012-884C-5E1E79DEAC19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'Summary-nonzero'!$T$2:$T$120</c:f>
              <c:numCache>
                <c:formatCode>General</c:formatCode>
                <c:ptCount val="119"/>
                <c:pt idx="0">
                  <c:v>20</c:v>
                </c:pt>
                <c:pt idx="1">
                  <c:v>85.2</c:v>
                </c:pt>
                <c:pt idx="2">
                  <c:v>8.6</c:v>
                </c:pt>
                <c:pt idx="3">
                  <c:v>19.100000000000001</c:v>
                </c:pt>
                <c:pt idx="4">
                  <c:v>33.700000000000003</c:v>
                </c:pt>
                <c:pt idx="5">
                  <c:v>67.5</c:v>
                </c:pt>
                <c:pt idx="6">
                  <c:v>33.799999999999997</c:v>
                </c:pt>
                <c:pt idx="7">
                  <c:v>22.5</c:v>
                </c:pt>
                <c:pt idx="8">
                  <c:v>48.9</c:v>
                </c:pt>
                <c:pt idx="9">
                  <c:v>47</c:v>
                </c:pt>
                <c:pt idx="10">
                  <c:v>12.5</c:v>
                </c:pt>
                <c:pt idx="11">
                  <c:v>49.3</c:v>
                </c:pt>
                <c:pt idx="12">
                  <c:v>24</c:v>
                </c:pt>
                <c:pt idx="13">
                  <c:v>8.5</c:v>
                </c:pt>
                <c:pt idx="14">
                  <c:v>54.9</c:v>
                </c:pt>
                <c:pt idx="15">
                  <c:v>32.6</c:v>
                </c:pt>
                <c:pt idx="16">
                  <c:v>25.2</c:v>
                </c:pt>
                <c:pt idx="17">
                  <c:v>36.6</c:v>
                </c:pt>
                <c:pt idx="18">
                  <c:v>33.1</c:v>
                </c:pt>
                <c:pt idx="19">
                  <c:v>29.1</c:v>
                </c:pt>
                <c:pt idx="20">
                  <c:v>15.4</c:v>
                </c:pt>
                <c:pt idx="21">
                  <c:v>25.5</c:v>
                </c:pt>
                <c:pt idx="22">
                  <c:v>20.7</c:v>
                </c:pt>
                <c:pt idx="23">
                  <c:v>54.4</c:v>
                </c:pt>
                <c:pt idx="24">
                  <c:v>13.6</c:v>
                </c:pt>
                <c:pt idx="25">
                  <c:v>29.8</c:v>
                </c:pt>
                <c:pt idx="26">
                  <c:v>15.8</c:v>
                </c:pt>
                <c:pt idx="27">
                  <c:v>58.1</c:v>
                </c:pt>
                <c:pt idx="28">
                  <c:v>63.9</c:v>
                </c:pt>
                <c:pt idx="29">
                  <c:v>43</c:v>
                </c:pt>
                <c:pt idx="30">
                  <c:v>26.8</c:v>
                </c:pt>
                <c:pt idx="31">
                  <c:v>77.5</c:v>
                </c:pt>
                <c:pt idx="32">
                  <c:v>13.9</c:v>
                </c:pt>
                <c:pt idx="33">
                  <c:v>24.7</c:v>
                </c:pt>
                <c:pt idx="34">
                  <c:v>22.5</c:v>
                </c:pt>
                <c:pt idx="35">
                  <c:v>25.9</c:v>
                </c:pt>
                <c:pt idx="36">
                  <c:v>16</c:v>
                </c:pt>
                <c:pt idx="37">
                  <c:v>21.4</c:v>
                </c:pt>
                <c:pt idx="38">
                  <c:v>4.2</c:v>
                </c:pt>
                <c:pt idx="39">
                  <c:v>22</c:v>
                </c:pt>
                <c:pt idx="40">
                  <c:v>8.1</c:v>
                </c:pt>
                <c:pt idx="41">
                  <c:v>9.4</c:v>
                </c:pt>
                <c:pt idx="42">
                  <c:v>20</c:v>
                </c:pt>
                <c:pt idx="43">
                  <c:v>83.3</c:v>
                </c:pt>
                <c:pt idx="44">
                  <c:v>30.7</c:v>
                </c:pt>
                <c:pt idx="45">
                  <c:v>61.1</c:v>
                </c:pt>
                <c:pt idx="46">
                  <c:v>20.6</c:v>
                </c:pt>
                <c:pt idx="47">
                  <c:v>22.1</c:v>
                </c:pt>
                <c:pt idx="48">
                  <c:v>21.2</c:v>
                </c:pt>
                <c:pt idx="49">
                  <c:v>33.700000000000003</c:v>
                </c:pt>
                <c:pt idx="50">
                  <c:v>22.9</c:v>
                </c:pt>
                <c:pt idx="51">
                  <c:v>18.2</c:v>
                </c:pt>
                <c:pt idx="52">
                  <c:v>20.3</c:v>
                </c:pt>
                <c:pt idx="53">
                  <c:v>50.6</c:v>
                </c:pt>
                <c:pt idx="54">
                  <c:v>10.5</c:v>
                </c:pt>
                <c:pt idx="55">
                  <c:v>15.9</c:v>
                </c:pt>
                <c:pt idx="56">
                  <c:v>15.9</c:v>
                </c:pt>
                <c:pt idx="57">
                  <c:v>12.4</c:v>
                </c:pt>
                <c:pt idx="58">
                  <c:v>15.9</c:v>
                </c:pt>
                <c:pt idx="59">
                  <c:v>31.4</c:v>
                </c:pt>
                <c:pt idx="60">
                  <c:v>7.1</c:v>
                </c:pt>
                <c:pt idx="61">
                  <c:v>13</c:v>
                </c:pt>
                <c:pt idx="62">
                  <c:v>32.700000000000003</c:v>
                </c:pt>
                <c:pt idx="63">
                  <c:v>11.2</c:v>
                </c:pt>
                <c:pt idx="64">
                  <c:v>13.2</c:v>
                </c:pt>
                <c:pt idx="65">
                  <c:v>22</c:v>
                </c:pt>
                <c:pt idx="66">
                  <c:v>27.8</c:v>
                </c:pt>
                <c:pt idx="67">
                  <c:v>57.3</c:v>
                </c:pt>
                <c:pt idx="68">
                  <c:v>28</c:v>
                </c:pt>
                <c:pt idx="69">
                  <c:v>34.6</c:v>
                </c:pt>
                <c:pt idx="70">
                  <c:v>48.3</c:v>
                </c:pt>
                <c:pt idx="71">
                  <c:v>21.7</c:v>
                </c:pt>
                <c:pt idx="72">
                  <c:v>13.9</c:v>
                </c:pt>
                <c:pt idx="73">
                  <c:v>12.6</c:v>
                </c:pt>
                <c:pt idx="74">
                  <c:v>16.100000000000001</c:v>
                </c:pt>
                <c:pt idx="75">
                  <c:v>9.9</c:v>
                </c:pt>
                <c:pt idx="76">
                  <c:v>32.700000000000003</c:v>
                </c:pt>
                <c:pt idx="77">
                  <c:v>46.8</c:v>
                </c:pt>
                <c:pt idx="78">
                  <c:v>39.700000000000003</c:v>
                </c:pt>
                <c:pt idx="79">
                  <c:v>36.799999999999997</c:v>
                </c:pt>
                <c:pt idx="80">
                  <c:v>8.1999999999999993</c:v>
                </c:pt>
                <c:pt idx="81">
                  <c:v>22.1</c:v>
                </c:pt>
                <c:pt idx="82">
                  <c:v>16.7</c:v>
                </c:pt>
                <c:pt idx="83">
                  <c:v>17</c:v>
                </c:pt>
                <c:pt idx="84">
                  <c:v>12.6</c:v>
                </c:pt>
                <c:pt idx="85">
                  <c:v>53.4</c:v>
                </c:pt>
                <c:pt idx="86">
                  <c:v>30.9</c:v>
                </c:pt>
                <c:pt idx="87">
                  <c:v>25.9</c:v>
                </c:pt>
                <c:pt idx="88">
                  <c:v>15.7</c:v>
                </c:pt>
                <c:pt idx="89">
                  <c:v>25.5</c:v>
                </c:pt>
                <c:pt idx="90">
                  <c:v>14.7</c:v>
                </c:pt>
                <c:pt idx="91">
                  <c:v>16.399999999999999</c:v>
                </c:pt>
                <c:pt idx="92">
                  <c:v>34.299999999999997</c:v>
                </c:pt>
                <c:pt idx="93">
                  <c:v>70.2</c:v>
                </c:pt>
                <c:pt idx="94">
                  <c:v>8.5</c:v>
                </c:pt>
                <c:pt idx="95">
                  <c:v>94</c:v>
                </c:pt>
                <c:pt idx="96">
                  <c:v>39</c:v>
                </c:pt>
                <c:pt idx="97">
                  <c:v>23.1</c:v>
                </c:pt>
                <c:pt idx="98">
                  <c:v>9.6</c:v>
                </c:pt>
                <c:pt idx="99">
                  <c:v>18.5</c:v>
                </c:pt>
                <c:pt idx="100">
                  <c:v>24</c:v>
                </c:pt>
                <c:pt idx="101">
                  <c:v>80</c:v>
                </c:pt>
                <c:pt idx="102">
                  <c:v>14.8</c:v>
                </c:pt>
                <c:pt idx="103">
                  <c:v>64.099999999999994</c:v>
                </c:pt>
                <c:pt idx="104">
                  <c:v>73.8</c:v>
                </c:pt>
                <c:pt idx="105">
                  <c:v>20.7</c:v>
                </c:pt>
                <c:pt idx="106">
                  <c:v>71.8</c:v>
                </c:pt>
                <c:pt idx="107">
                  <c:v>16.100000000000001</c:v>
                </c:pt>
                <c:pt idx="108">
                  <c:v>65.7</c:v>
                </c:pt>
                <c:pt idx="109">
                  <c:v>54.1</c:v>
                </c:pt>
                <c:pt idx="110">
                  <c:v>26.9</c:v>
                </c:pt>
                <c:pt idx="111">
                  <c:v>15</c:v>
                </c:pt>
                <c:pt idx="112">
                  <c:v>63.1</c:v>
                </c:pt>
                <c:pt idx="113">
                  <c:v>46.2</c:v>
                </c:pt>
                <c:pt idx="114">
                  <c:v>14.8</c:v>
                </c:pt>
                <c:pt idx="115">
                  <c:v>14.1</c:v>
                </c:pt>
                <c:pt idx="116">
                  <c:v>70.8</c:v>
                </c:pt>
                <c:pt idx="117">
                  <c:v>9.6999999999999993</c:v>
                </c:pt>
                <c:pt idx="118">
                  <c:v>71.599999999999994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E3-4012-884C-5E1E79DE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09368"/>
        <c:axId val="720703136"/>
      </c:scatterChart>
      <c:valAx>
        <c:axId val="72070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CMAS Math (2019)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03136"/>
        <c:crosses val="autoZero"/>
        <c:crossBetween val="midCat"/>
      </c:valAx>
      <c:valAx>
        <c:axId val="72070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09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CMAS Science (2019)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</c:v>
          </c:tx>
          <c:spPr>
            <a:ln w="19050">
              <a:noFill/>
            </a:ln>
          </c:spPr>
          <c:xVal>
            <c:numRef>
              <c:f>'Summary-nonzero'!$U$2:$U$120</c:f>
              <c:numCache>
                <c:formatCode>General</c:formatCode>
                <c:ptCount val="119"/>
                <c:pt idx="0">
                  <c:v>0</c:v>
                </c:pt>
                <c:pt idx="1">
                  <c:v>73.400000000000006</c:v>
                </c:pt>
                <c:pt idx="2">
                  <c:v>4.5999999999999996</c:v>
                </c:pt>
                <c:pt idx="3">
                  <c:v>20.8</c:v>
                </c:pt>
                <c:pt idx="4">
                  <c:v>0</c:v>
                </c:pt>
                <c:pt idx="5">
                  <c:v>61.5</c:v>
                </c:pt>
                <c:pt idx="6">
                  <c:v>42.5</c:v>
                </c:pt>
                <c:pt idx="7">
                  <c:v>7.5</c:v>
                </c:pt>
                <c:pt idx="8">
                  <c:v>32.700000000000003</c:v>
                </c:pt>
                <c:pt idx="9">
                  <c:v>0</c:v>
                </c:pt>
                <c:pt idx="10">
                  <c:v>12.2</c:v>
                </c:pt>
                <c:pt idx="11">
                  <c:v>41.5</c:v>
                </c:pt>
                <c:pt idx="12">
                  <c:v>14.5</c:v>
                </c:pt>
                <c:pt idx="13">
                  <c:v>0</c:v>
                </c:pt>
                <c:pt idx="14">
                  <c:v>29.7</c:v>
                </c:pt>
                <c:pt idx="15">
                  <c:v>0</c:v>
                </c:pt>
                <c:pt idx="16">
                  <c:v>20.8</c:v>
                </c:pt>
                <c:pt idx="17">
                  <c:v>10.8</c:v>
                </c:pt>
                <c:pt idx="18">
                  <c:v>8.1999999999999993</c:v>
                </c:pt>
                <c:pt idx="19">
                  <c:v>17.8</c:v>
                </c:pt>
                <c:pt idx="20">
                  <c:v>12.7</c:v>
                </c:pt>
                <c:pt idx="21">
                  <c:v>9.8000000000000007</c:v>
                </c:pt>
                <c:pt idx="22">
                  <c:v>41</c:v>
                </c:pt>
                <c:pt idx="23">
                  <c:v>61.2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72.5</c:v>
                </c:pt>
                <c:pt idx="29">
                  <c:v>38.799999999999997</c:v>
                </c:pt>
                <c:pt idx="30">
                  <c:v>9.6</c:v>
                </c:pt>
                <c:pt idx="31">
                  <c:v>66.7</c:v>
                </c:pt>
                <c:pt idx="32">
                  <c:v>4.5</c:v>
                </c:pt>
                <c:pt idx="33">
                  <c:v>10.9</c:v>
                </c:pt>
                <c:pt idx="34">
                  <c:v>0</c:v>
                </c:pt>
                <c:pt idx="35">
                  <c:v>14.5</c:v>
                </c:pt>
                <c:pt idx="36">
                  <c:v>0</c:v>
                </c:pt>
                <c:pt idx="37">
                  <c:v>6.8</c:v>
                </c:pt>
                <c:pt idx="38">
                  <c:v>5.6</c:v>
                </c:pt>
                <c:pt idx="39">
                  <c:v>9.4</c:v>
                </c:pt>
                <c:pt idx="40">
                  <c:v>4.8</c:v>
                </c:pt>
                <c:pt idx="41">
                  <c:v>0</c:v>
                </c:pt>
                <c:pt idx="42">
                  <c:v>0</c:v>
                </c:pt>
                <c:pt idx="43">
                  <c:v>78.8</c:v>
                </c:pt>
                <c:pt idx="44">
                  <c:v>0</c:v>
                </c:pt>
                <c:pt idx="45">
                  <c:v>71.7</c:v>
                </c:pt>
                <c:pt idx="46">
                  <c:v>9.6</c:v>
                </c:pt>
                <c:pt idx="47">
                  <c:v>27</c:v>
                </c:pt>
                <c:pt idx="48">
                  <c:v>26.3</c:v>
                </c:pt>
                <c:pt idx="49">
                  <c:v>26.6</c:v>
                </c:pt>
                <c:pt idx="50">
                  <c:v>28.1</c:v>
                </c:pt>
                <c:pt idx="51">
                  <c:v>6.9</c:v>
                </c:pt>
                <c:pt idx="52">
                  <c:v>8</c:v>
                </c:pt>
                <c:pt idx="53">
                  <c:v>47.9</c:v>
                </c:pt>
                <c:pt idx="54">
                  <c:v>5.0999999999999996</c:v>
                </c:pt>
                <c:pt idx="55">
                  <c:v>0</c:v>
                </c:pt>
                <c:pt idx="56">
                  <c:v>0</c:v>
                </c:pt>
                <c:pt idx="57">
                  <c:v>9.9</c:v>
                </c:pt>
                <c:pt idx="58">
                  <c:v>3.8</c:v>
                </c:pt>
                <c:pt idx="59">
                  <c:v>26.3</c:v>
                </c:pt>
                <c:pt idx="60">
                  <c:v>14.5</c:v>
                </c:pt>
                <c:pt idx="61">
                  <c:v>0</c:v>
                </c:pt>
                <c:pt idx="62">
                  <c:v>18.5</c:v>
                </c:pt>
                <c:pt idx="63">
                  <c:v>5.6</c:v>
                </c:pt>
                <c:pt idx="64">
                  <c:v>13.1</c:v>
                </c:pt>
                <c:pt idx="65">
                  <c:v>11.8</c:v>
                </c:pt>
                <c:pt idx="66">
                  <c:v>9.1999999999999993</c:v>
                </c:pt>
                <c:pt idx="67">
                  <c:v>40.5</c:v>
                </c:pt>
                <c:pt idx="68">
                  <c:v>29.1</c:v>
                </c:pt>
                <c:pt idx="69">
                  <c:v>23.9</c:v>
                </c:pt>
                <c:pt idx="70">
                  <c:v>39</c:v>
                </c:pt>
                <c:pt idx="71">
                  <c:v>12.2</c:v>
                </c:pt>
                <c:pt idx="72">
                  <c:v>8.1999999999999993</c:v>
                </c:pt>
                <c:pt idx="73">
                  <c:v>7.8</c:v>
                </c:pt>
                <c:pt idx="74">
                  <c:v>22.2</c:v>
                </c:pt>
                <c:pt idx="75">
                  <c:v>9.1</c:v>
                </c:pt>
                <c:pt idx="76">
                  <c:v>19.5</c:v>
                </c:pt>
                <c:pt idx="77">
                  <c:v>28.2</c:v>
                </c:pt>
                <c:pt idx="78">
                  <c:v>40.4</c:v>
                </c:pt>
                <c:pt idx="79">
                  <c:v>18.2</c:v>
                </c:pt>
                <c:pt idx="80">
                  <c:v>6</c:v>
                </c:pt>
                <c:pt idx="81">
                  <c:v>24.4</c:v>
                </c:pt>
                <c:pt idx="82">
                  <c:v>21.4</c:v>
                </c:pt>
                <c:pt idx="83">
                  <c:v>10.8</c:v>
                </c:pt>
                <c:pt idx="84">
                  <c:v>2.9</c:v>
                </c:pt>
                <c:pt idx="85">
                  <c:v>52.9</c:v>
                </c:pt>
                <c:pt idx="86">
                  <c:v>21.9</c:v>
                </c:pt>
                <c:pt idx="87">
                  <c:v>22.7</c:v>
                </c:pt>
                <c:pt idx="88">
                  <c:v>8.6</c:v>
                </c:pt>
                <c:pt idx="89">
                  <c:v>16.7</c:v>
                </c:pt>
                <c:pt idx="90">
                  <c:v>10.4</c:v>
                </c:pt>
                <c:pt idx="91">
                  <c:v>8.6999999999999993</c:v>
                </c:pt>
                <c:pt idx="92">
                  <c:v>30.6</c:v>
                </c:pt>
                <c:pt idx="93">
                  <c:v>70.3</c:v>
                </c:pt>
                <c:pt idx="94">
                  <c:v>4.7</c:v>
                </c:pt>
                <c:pt idx="95">
                  <c:v>96</c:v>
                </c:pt>
                <c:pt idx="96">
                  <c:v>41.6</c:v>
                </c:pt>
                <c:pt idx="97">
                  <c:v>14.6</c:v>
                </c:pt>
                <c:pt idx="98">
                  <c:v>0</c:v>
                </c:pt>
                <c:pt idx="99">
                  <c:v>0</c:v>
                </c:pt>
                <c:pt idx="100">
                  <c:v>13.2</c:v>
                </c:pt>
                <c:pt idx="101">
                  <c:v>76.599999999999994</c:v>
                </c:pt>
                <c:pt idx="102">
                  <c:v>0</c:v>
                </c:pt>
                <c:pt idx="103">
                  <c:v>53.6</c:v>
                </c:pt>
                <c:pt idx="104">
                  <c:v>71.7</c:v>
                </c:pt>
                <c:pt idx="105">
                  <c:v>9.3000000000000007</c:v>
                </c:pt>
                <c:pt idx="106">
                  <c:v>46.5</c:v>
                </c:pt>
                <c:pt idx="107">
                  <c:v>0</c:v>
                </c:pt>
                <c:pt idx="108">
                  <c:v>64.2</c:v>
                </c:pt>
                <c:pt idx="109">
                  <c:v>50.7</c:v>
                </c:pt>
                <c:pt idx="110">
                  <c:v>14.7</c:v>
                </c:pt>
                <c:pt idx="111">
                  <c:v>9.8000000000000007</c:v>
                </c:pt>
                <c:pt idx="112">
                  <c:v>44.3</c:v>
                </c:pt>
                <c:pt idx="113">
                  <c:v>32.6</c:v>
                </c:pt>
                <c:pt idx="114">
                  <c:v>11</c:v>
                </c:pt>
                <c:pt idx="115">
                  <c:v>12.9</c:v>
                </c:pt>
                <c:pt idx="116">
                  <c:v>77.5</c:v>
                </c:pt>
                <c:pt idx="117">
                  <c:v>0</c:v>
                </c:pt>
                <c:pt idx="118">
                  <c:v>55</c:v>
                </c:pt>
              </c:numCache>
            </c:numRef>
          </c:xVal>
          <c:yVal>
            <c:numRef>
              <c:f>'Summary-nonzero'!$B$2:$B$120</c:f>
              <c:numCache>
                <c:formatCode>General</c:formatCode>
                <c:ptCount val="119"/>
                <c:pt idx="0">
                  <c:v>23</c:v>
                </c:pt>
                <c:pt idx="1">
                  <c:v>98</c:v>
                </c:pt>
                <c:pt idx="2">
                  <c:v>6.3</c:v>
                </c:pt>
                <c:pt idx="3">
                  <c:v>21.8</c:v>
                </c:pt>
                <c:pt idx="4">
                  <c:v>37.4</c:v>
                </c:pt>
                <c:pt idx="5">
                  <c:v>85.4</c:v>
                </c:pt>
                <c:pt idx="6">
                  <c:v>59.4</c:v>
                </c:pt>
                <c:pt idx="7">
                  <c:v>19.3</c:v>
                </c:pt>
                <c:pt idx="8">
                  <c:v>74.5</c:v>
                </c:pt>
                <c:pt idx="9">
                  <c:v>47.2</c:v>
                </c:pt>
                <c:pt idx="10">
                  <c:v>13.2</c:v>
                </c:pt>
                <c:pt idx="11">
                  <c:v>73.2</c:v>
                </c:pt>
                <c:pt idx="12">
                  <c:v>31.7</c:v>
                </c:pt>
                <c:pt idx="13">
                  <c:v>5.4</c:v>
                </c:pt>
                <c:pt idx="14">
                  <c:v>60</c:v>
                </c:pt>
                <c:pt idx="15">
                  <c:v>23.8</c:v>
                </c:pt>
                <c:pt idx="16">
                  <c:v>32.200000000000003</c:v>
                </c:pt>
                <c:pt idx="17">
                  <c:v>39.200000000000003</c:v>
                </c:pt>
                <c:pt idx="18">
                  <c:v>37.200000000000003</c:v>
                </c:pt>
                <c:pt idx="19">
                  <c:v>29.8</c:v>
                </c:pt>
                <c:pt idx="20">
                  <c:v>17.399999999999999</c:v>
                </c:pt>
                <c:pt idx="21">
                  <c:v>19.899999999999999</c:v>
                </c:pt>
                <c:pt idx="22">
                  <c:v>42</c:v>
                </c:pt>
                <c:pt idx="23">
                  <c:v>80.400000000000006</c:v>
                </c:pt>
                <c:pt idx="24">
                  <c:v>15.1</c:v>
                </c:pt>
                <c:pt idx="25">
                  <c:v>24</c:v>
                </c:pt>
                <c:pt idx="26">
                  <c:v>11.7</c:v>
                </c:pt>
                <c:pt idx="27">
                  <c:v>83.8</c:v>
                </c:pt>
                <c:pt idx="28">
                  <c:v>92.9</c:v>
                </c:pt>
                <c:pt idx="29">
                  <c:v>64.3</c:v>
                </c:pt>
                <c:pt idx="30">
                  <c:v>31.8</c:v>
                </c:pt>
                <c:pt idx="31">
                  <c:v>96.8</c:v>
                </c:pt>
                <c:pt idx="32">
                  <c:v>11.1</c:v>
                </c:pt>
                <c:pt idx="33">
                  <c:v>21</c:v>
                </c:pt>
                <c:pt idx="34">
                  <c:v>20.8</c:v>
                </c:pt>
                <c:pt idx="35">
                  <c:v>22.5</c:v>
                </c:pt>
                <c:pt idx="36">
                  <c:v>13.5</c:v>
                </c:pt>
                <c:pt idx="37">
                  <c:v>14.7</c:v>
                </c:pt>
                <c:pt idx="38">
                  <c:v>4.5</c:v>
                </c:pt>
                <c:pt idx="39">
                  <c:v>15.8</c:v>
                </c:pt>
                <c:pt idx="40">
                  <c:v>5.9</c:v>
                </c:pt>
                <c:pt idx="41">
                  <c:v>19.899999999999999</c:v>
                </c:pt>
                <c:pt idx="42">
                  <c:v>11.7</c:v>
                </c:pt>
                <c:pt idx="43">
                  <c:v>98.6</c:v>
                </c:pt>
                <c:pt idx="44">
                  <c:v>27.2</c:v>
                </c:pt>
                <c:pt idx="45">
                  <c:v>90.4</c:v>
                </c:pt>
                <c:pt idx="46">
                  <c:v>18.3</c:v>
                </c:pt>
                <c:pt idx="47">
                  <c:v>34</c:v>
                </c:pt>
                <c:pt idx="48">
                  <c:v>26</c:v>
                </c:pt>
                <c:pt idx="49">
                  <c:v>43.4</c:v>
                </c:pt>
                <c:pt idx="50">
                  <c:v>30.2</c:v>
                </c:pt>
                <c:pt idx="51">
                  <c:v>15.2</c:v>
                </c:pt>
                <c:pt idx="52">
                  <c:v>16.899999999999999</c:v>
                </c:pt>
                <c:pt idx="53">
                  <c:v>78.7</c:v>
                </c:pt>
                <c:pt idx="54">
                  <c:v>7.7</c:v>
                </c:pt>
                <c:pt idx="55">
                  <c:v>12.3</c:v>
                </c:pt>
                <c:pt idx="56">
                  <c:v>12.3</c:v>
                </c:pt>
                <c:pt idx="57">
                  <c:v>10.1</c:v>
                </c:pt>
                <c:pt idx="58">
                  <c:v>11.8</c:v>
                </c:pt>
                <c:pt idx="59">
                  <c:v>28.8</c:v>
                </c:pt>
                <c:pt idx="60">
                  <c:v>10.6</c:v>
                </c:pt>
                <c:pt idx="61">
                  <c:v>13.6</c:v>
                </c:pt>
                <c:pt idx="62">
                  <c:v>30.1</c:v>
                </c:pt>
                <c:pt idx="63">
                  <c:v>7.2</c:v>
                </c:pt>
                <c:pt idx="64">
                  <c:v>24.5</c:v>
                </c:pt>
                <c:pt idx="65">
                  <c:v>18.3</c:v>
                </c:pt>
                <c:pt idx="66">
                  <c:v>22</c:v>
                </c:pt>
                <c:pt idx="67">
                  <c:v>79.8</c:v>
                </c:pt>
                <c:pt idx="68">
                  <c:v>29.7</c:v>
                </c:pt>
                <c:pt idx="69">
                  <c:v>39.700000000000003</c:v>
                </c:pt>
                <c:pt idx="70">
                  <c:v>73.099999999999994</c:v>
                </c:pt>
                <c:pt idx="71">
                  <c:v>21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15.4</c:v>
                </c:pt>
                <c:pt idx="75">
                  <c:v>6.9</c:v>
                </c:pt>
                <c:pt idx="76">
                  <c:v>30.8</c:v>
                </c:pt>
                <c:pt idx="77">
                  <c:v>56.7</c:v>
                </c:pt>
                <c:pt idx="78">
                  <c:v>71.2</c:v>
                </c:pt>
                <c:pt idx="79">
                  <c:v>46.2</c:v>
                </c:pt>
                <c:pt idx="80">
                  <c:v>6.8</c:v>
                </c:pt>
                <c:pt idx="81">
                  <c:v>19.100000000000001</c:v>
                </c:pt>
                <c:pt idx="82">
                  <c:v>16.899999999999999</c:v>
                </c:pt>
                <c:pt idx="83">
                  <c:v>13.6</c:v>
                </c:pt>
                <c:pt idx="84">
                  <c:v>9.6999999999999993</c:v>
                </c:pt>
                <c:pt idx="85">
                  <c:v>82.7</c:v>
                </c:pt>
                <c:pt idx="86">
                  <c:v>35.4</c:v>
                </c:pt>
                <c:pt idx="87">
                  <c:v>27.2</c:v>
                </c:pt>
                <c:pt idx="88">
                  <c:v>11.2</c:v>
                </c:pt>
                <c:pt idx="89">
                  <c:v>23.4</c:v>
                </c:pt>
                <c:pt idx="90">
                  <c:v>11.9</c:v>
                </c:pt>
                <c:pt idx="91">
                  <c:v>12</c:v>
                </c:pt>
                <c:pt idx="92">
                  <c:v>37.1</c:v>
                </c:pt>
                <c:pt idx="93">
                  <c:v>95.2</c:v>
                </c:pt>
                <c:pt idx="94">
                  <c:v>7</c:v>
                </c:pt>
                <c:pt idx="95">
                  <c:v>99.7</c:v>
                </c:pt>
                <c:pt idx="96">
                  <c:v>57.2</c:v>
                </c:pt>
                <c:pt idx="97">
                  <c:v>22</c:v>
                </c:pt>
                <c:pt idx="98">
                  <c:v>6.2</c:v>
                </c:pt>
                <c:pt idx="99">
                  <c:v>17.399999999999999</c:v>
                </c:pt>
                <c:pt idx="100">
                  <c:v>26.9</c:v>
                </c:pt>
                <c:pt idx="101">
                  <c:v>98.6</c:v>
                </c:pt>
                <c:pt idx="102">
                  <c:v>13.4</c:v>
                </c:pt>
                <c:pt idx="103">
                  <c:v>85.6</c:v>
                </c:pt>
                <c:pt idx="104">
                  <c:v>96.5</c:v>
                </c:pt>
                <c:pt idx="105">
                  <c:v>18.100000000000001</c:v>
                </c:pt>
                <c:pt idx="106">
                  <c:v>91.3</c:v>
                </c:pt>
                <c:pt idx="107">
                  <c:v>14</c:v>
                </c:pt>
                <c:pt idx="108">
                  <c:v>93.6</c:v>
                </c:pt>
                <c:pt idx="109">
                  <c:v>81</c:v>
                </c:pt>
                <c:pt idx="110">
                  <c:v>26.8</c:v>
                </c:pt>
                <c:pt idx="111">
                  <c:v>9.1</c:v>
                </c:pt>
                <c:pt idx="112">
                  <c:v>85.6</c:v>
                </c:pt>
                <c:pt idx="113">
                  <c:v>59.7</c:v>
                </c:pt>
                <c:pt idx="114">
                  <c:v>16.3</c:v>
                </c:pt>
                <c:pt idx="115">
                  <c:v>12</c:v>
                </c:pt>
                <c:pt idx="116">
                  <c:v>95.6</c:v>
                </c:pt>
                <c:pt idx="117">
                  <c:v>23.2</c:v>
                </c:pt>
                <c:pt idx="118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8-4987-BC2E-A9C5E74415DC}"/>
            </c:ext>
          </c:extLst>
        </c:ser>
        <c:ser>
          <c:idx val="1"/>
          <c:order val="1"/>
          <c:tx>
            <c:v>Predicted Rating</c:v>
          </c:tx>
          <c:spPr>
            <a:ln w="19050">
              <a:noFill/>
            </a:ln>
          </c:spPr>
          <c:xVal>
            <c:numRef>
              <c:f>'Summary-nonzero'!$U$2:$U$120</c:f>
              <c:numCache>
                <c:formatCode>General</c:formatCode>
                <c:ptCount val="119"/>
                <c:pt idx="0">
                  <c:v>0</c:v>
                </c:pt>
                <c:pt idx="1">
                  <c:v>73.400000000000006</c:v>
                </c:pt>
                <c:pt idx="2">
                  <c:v>4.5999999999999996</c:v>
                </c:pt>
                <c:pt idx="3">
                  <c:v>20.8</c:v>
                </c:pt>
                <c:pt idx="4">
                  <c:v>0</c:v>
                </c:pt>
                <c:pt idx="5">
                  <c:v>61.5</c:v>
                </c:pt>
                <c:pt idx="6">
                  <c:v>42.5</c:v>
                </c:pt>
                <c:pt idx="7">
                  <c:v>7.5</c:v>
                </c:pt>
                <c:pt idx="8">
                  <c:v>32.700000000000003</c:v>
                </c:pt>
                <c:pt idx="9">
                  <c:v>0</c:v>
                </c:pt>
                <c:pt idx="10">
                  <c:v>12.2</c:v>
                </c:pt>
                <c:pt idx="11">
                  <c:v>41.5</c:v>
                </c:pt>
                <c:pt idx="12">
                  <c:v>14.5</c:v>
                </c:pt>
                <c:pt idx="13">
                  <c:v>0</c:v>
                </c:pt>
                <c:pt idx="14">
                  <c:v>29.7</c:v>
                </c:pt>
                <c:pt idx="15">
                  <c:v>0</c:v>
                </c:pt>
                <c:pt idx="16">
                  <c:v>20.8</c:v>
                </c:pt>
                <c:pt idx="17">
                  <c:v>10.8</c:v>
                </c:pt>
                <c:pt idx="18">
                  <c:v>8.1999999999999993</c:v>
                </c:pt>
                <c:pt idx="19">
                  <c:v>17.8</c:v>
                </c:pt>
                <c:pt idx="20">
                  <c:v>12.7</c:v>
                </c:pt>
                <c:pt idx="21">
                  <c:v>9.8000000000000007</c:v>
                </c:pt>
                <c:pt idx="22">
                  <c:v>41</c:v>
                </c:pt>
                <c:pt idx="23">
                  <c:v>61.2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72.5</c:v>
                </c:pt>
                <c:pt idx="29">
                  <c:v>38.799999999999997</c:v>
                </c:pt>
                <c:pt idx="30">
                  <c:v>9.6</c:v>
                </c:pt>
                <c:pt idx="31">
                  <c:v>66.7</c:v>
                </c:pt>
                <c:pt idx="32">
                  <c:v>4.5</c:v>
                </c:pt>
                <c:pt idx="33">
                  <c:v>10.9</c:v>
                </c:pt>
                <c:pt idx="34">
                  <c:v>0</c:v>
                </c:pt>
                <c:pt idx="35">
                  <c:v>14.5</c:v>
                </c:pt>
                <c:pt idx="36">
                  <c:v>0</c:v>
                </c:pt>
                <c:pt idx="37">
                  <c:v>6.8</c:v>
                </c:pt>
                <c:pt idx="38">
                  <c:v>5.6</c:v>
                </c:pt>
                <c:pt idx="39">
                  <c:v>9.4</c:v>
                </c:pt>
                <c:pt idx="40">
                  <c:v>4.8</c:v>
                </c:pt>
                <c:pt idx="41">
                  <c:v>0</c:v>
                </c:pt>
                <c:pt idx="42">
                  <c:v>0</c:v>
                </c:pt>
                <c:pt idx="43">
                  <c:v>78.8</c:v>
                </c:pt>
                <c:pt idx="44">
                  <c:v>0</c:v>
                </c:pt>
                <c:pt idx="45">
                  <c:v>71.7</c:v>
                </c:pt>
                <c:pt idx="46">
                  <c:v>9.6</c:v>
                </c:pt>
                <c:pt idx="47">
                  <c:v>27</c:v>
                </c:pt>
                <c:pt idx="48">
                  <c:v>26.3</c:v>
                </c:pt>
                <c:pt idx="49">
                  <c:v>26.6</c:v>
                </c:pt>
                <c:pt idx="50">
                  <c:v>28.1</c:v>
                </c:pt>
                <c:pt idx="51">
                  <c:v>6.9</c:v>
                </c:pt>
                <c:pt idx="52">
                  <c:v>8</c:v>
                </c:pt>
                <c:pt idx="53">
                  <c:v>47.9</c:v>
                </c:pt>
                <c:pt idx="54">
                  <c:v>5.0999999999999996</c:v>
                </c:pt>
                <c:pt idx="55">
                  <c:v>0</c:v>
                </c:pt>
                <c:pt idx="56">
                  <c:v>0</c:v>
                </c:pt>
                <c:pt idx="57">
                  <c:v>9.9</c:v>
                </c:pt>
                <c:pt idx="58">
                  <c:v>3.8</c:v>
                </c:pt>
                <c:pt idx="59">
                  <c:v>26.3</c:v>
                </c:pt>
                <c:pt idx="60">
                  <c:v>14.5</c:v>
                </c:pt>
                <c:pt idx="61">
                  <c:v>0</c:v>
                </c:pt>
                <c:pt idx="62">
                  <c:v>18.5</c:v>
                </c:pt>
                <c:pt idx="63">
                  <c:v>5.6</c:v>
                </c:pt>
                <c:pt idx="64">
                  <c:v>13.1</c:v>
                </c:pt>
                <c:pt idx="65">
                  <c:v>11.8</c:v>
                </c:pt>
                <c:pt idx="66">
                  <c:v>9.1999999999999993</c:v>
                </c:pt>
                <c:pt idx="67">
                  <c:v>40.5</c:v>
                </c:pt>
                <c:pt idx="68">
                  <c:v>29.1</c:v>
                </c:pt>
                <c:pt idx="69">
                  <c:v>23.9</c:v>
                </c:pt>
                <c:pt idx="70">
                  <c:v>39</c:v>
                </c:pt>
                <c:pt idx="71">
                  <c:v>12.2</c:v>
                </c:pt>
                <c:pt idx="72">
                  <c:v>8.1999999999999993</c:v>
                </c:pt>
                <c:pt idx="73">
                  <c:v>7.8</c:v>
                </c:pt>
                <c:pt idx="74">
                  <c:v>22.2</c:v>
                </c:pt>
                <c:pt idx="75">
                  <c:v>9.1</c:v>
                </c:pt>
                <c:pt idx="76">
                  <c:v>19.5</c:v>
                </c:pt>
                <c:pt idx="77">
                  <c:v>28.2</c:v>
                </c:pt>
                <c:pt idx="78">
                  <c:v>40.4</c:v>
                </c:pt>
                <c:pt idx="79">
                  <c:v>18.2</c:v>
                </c:pt>
                <c:pt idx="80">
                  <c:v>6</c:v>
                </c:pt>
                <c:pt idx="81">
                  <c:v>24.4</c:v>
                </c:pt>
                <c:pt idx="82">
                  <c:v>21.4</c:v>
                </c:pt>
                <c:pt idx="83">
                  <c:v>10.8</c:v>
                </c:pt>
                <c:pt idx="84">
                  <c:v>2.9</c:v>
                </c:pt>
                <c:pt idx="85">
                  <c:v>52.9</c:v>
                </c:pt>
                <c:pt idx="86">
                  <c:v>21.9</c:v>
                </c:pt>
                <c:pt idx="87">
                  <c:v>22.7</c:v>
                </c:pt>
                <c:pt idx="88">
                  <c:v>8.6</c:v>
                </c:pt>
                <c:pt idx="89">
                  <c:v>16.7</c:v>
                </c:pt>
                <c:pt idx="90">
                  <c:v>10.4</c:v>
                </c:pt>
                <c:pt idx="91">
                  <c:v>8.6999999999999993</c:v>
                </c:pt>
                <c:pt idx="92">
                  <c:v>30.6</c:v>
                </c:pt>
                <c:pt idx="93">
                  <c:v>70.3</c:v>
                </c:pt>
                <c:pt idx="94">
                  <c:v>4.7</c:v>
                </c:pt>
                <c:pt idx="95">
                  <c:v>96</c:v>
                </c:pt>
                <c:pt idx="96">
                  <c:v>41.6</c:v>
                </c:pt>
                <c:pt idx="97">
                  <c:v>14.6</c:v>
                </c:pt>
                <c:pt idx="98">
                  <c:v>0</c:v>
                </c:pt>
                <c:pt idx="99">
                  <c:v>0</c:v>
                </c:pt>
                <c:pt idx="100">
                  <c:v>13.2</c:v>
                </c:pt>
                <c:pt idx="101">
                  <c:v>76.599999999999994</c:v>
                </c:pt>
                <c:pt idx="102">
                  <c:v>0</c:v>
                </c:pt>
                <c:pt idx="103">
                  <c:v>53.6</c:v>
                </c:pt>
                <c:pt idx="104">
                  <c:v>71.7</c:v>
                </c:pt>
                <c:pt idx="105">
                  <c:v>9.3000000000000007</c:v>
                </c:pt>
                <c:pt idx="106">
                  <c:v>46.5</c:v>
                </c:pt>
                <c:pt idx="107">
                  <c:v>0</c:v>
                </c:pt>
                <c:pt idx="108">
                  <c:v>64.2</c:v>
                </c:pt>
                <c:pt idx="109">
                  <c:v>50.7</c:v>
                </c:pt>
                <c:pt idx="110">
                  <c:v>14.7</c:v>
                </c:pt>
                <c:pt idx="111">
                  <c:v>9.8000000000000007</c:v>
                </c:pt>
                <c:pt idx="112">
                  <c:v>44.3</c:v>
                </c:pt>
                <c:pt idx="113">
                  <c:v>32.6</c:v>
                </c:pt>
                <c:pt idx="114">
                  <c:v>11</c:v>
                </c:pt>
                <c:pt idx="115">
                  <c:v>12.9</c:v>
                </c:pt>
                <c:pt idx="116">
                  <c:v>77.5</c:v>
                </c:pt>
                <c:pt idx="117">
                  <c:v>0</c:v>
                </c:pt>
                <c:pt idx="118">
                  <c:v>55</c:v>
                </c:pt>
              </c:numCache>
            </c:numRef>
          </c:xVal>
          <c:yVal>
            <c:numRef>
              <c:f>'Initial Reg'!$B$37:$B$155</c:f>
              <c:numCache>
                <c:formatCode>General</c:formatCode>
                <c:ptCount val="119"/>
                <c:pt idx="0">
                  <c:v>22.820548615185743</c:v>
                </c:pt>
                <c:pt idx="1">
                  <c:v>104.030069578807</c:v>
                </c:pt>
                <c:pt idx="2">
                  <c:v>3.0463914450487706</c:v>
                </c:pt>
                <c:pt idx="3">
                  <c:v>21.917932242518368</c:v>
                </c:pt>
                <c:pt idx="4">
                  <c:v>37.225126152823094</c:v>
                </c:pt>
                <c:pt idx="5">
                  <c:v>81.589129177114785</c:v>
                </c:pt>
                <c:pt idx="6">
                  <c:v>56.119296814918883</c:v>
                </c:pt>
                <c:pt idx="7">
                  <c:v>25.002732370405347</c:v>
                </c:pt>
                <c:pt idx="8">
                  <c:v>72.208503192687601</c:v>
                </c:pt>
                <c:pt idx="9">
                  <c:v>39.408016529240669</c:v>
                </c:pt>
                <c:pt idx="10">
                  <c:v>15.102097771766369</c:v>
                </c:pt>
                <c:pt idx="11">
                  <c:v>71.373071032442439</c:v>
                </c:pt>
                <c:pt idx="12">
                  <c:v>30.382516525995662</c:v>
                </c:pt>
                <c:pt idx="13">
                  <c:v>4.086291549957866</c:v>
                </c:pt>
                <c:pt idx="14">
                  <c:v>53.083521931262439</c:v>
                </c:pt>
                <c:pt idx="15">
                  <c:v>21.371164413601306</c:v>
                </c:pt>
                <c:pt idx="16">
                  <c:v>33.124639808472665</c:v>
                </c:pt>
                <c:pt idx="17">
                  <c:v>41.246655190941077</c:v>
                </c:pt>
                <c:pt idx="18">
                  <c:v>39.363175017312685</c:v>
                </c:pt>
                <c:pt idx="19">
                  <c:v>32.568117336028536</c:v>
                </c:pt>
                <c:pt idx="20">
                  <c:v>19.573018565703428</c:v>
                </c:pt>
                <c:pt idx="21">
                  <c:v>18.752804466355538</c:v>
                </c:pt>
                <c:pt idx="22">
                  <c:v>38.337443622065692</c:v>
                </c:pt>
                <c:pt idx="23">
                  <c:v>73.204800867059561</c:v>
                </c:pt>
                <c:pt idx="24">
                  <c:v>15.505310055637544</c:v>
                </c:pt>
                <c:pt idx="25">
                  <c:v>22.695660540830982</c:v>
                </c:pt>
                <c:pt idx="26">
                  <c:v>13.662488129283989</c:v>
                </c:pt>
                <c:pt idx="27">
                  <c:v>72.783979890085547</c:v>
                </c:pt>
                <c:pt idx="28">
                  <c:v>91.121400636613544</c:v>
                </c:pt>
                <c:pt idx="29">
                  <c:v>60.471090490400243</c:v>
                </c:pt>
                <c:pt idx="30">
                  <c:v>30.521082777925148</c:v>
                </c:pt>
                <c:pt idx="31">
                  <c:v>100.77367733517933</c:v>
                </c:pt>
                <c:pt idx="32">
                  <c:v>12.383653545041904</c:v>
                </c:pt>
                <c:pt idx="33">
                  <c:v>30.732735499379984</c:v>
                </c:pt>
                <c:pt idx="34">
                  <c:v>23.883732483767908</c:v>
                </c:pt>
                <c:pt idx="35">
                  <c:v>22.27274325386292</c:v>
                </c:pt>
                <c:pt idx="36">
                  <c:v>13.315269473299212</c:v>
                </c:pt>
                <c:pt idx="37">
                  <c:v>17.293425708011871</c:v>
                </c:pt>
                <c:pt idx="38">
                  <c:v>0.60562740357338907</c:v>
                </c:pt>
                <c:pt idx="39">
                  <c:v>17.21508793252687</c:v>
                </c:pt>
                <c:pt idx="40">
                  <c:v>4.0082543766592194</c:v>
                </c:pt>
                <c:pt idx="41">
                  <c:v>19.240148600553511</c:v>
                </c:pt>
                <c:pt idx="42">
                  <c:v>11.81517477855731</c:v>
                </c:pt>
                <c:pt idx="43">
                  <c:v>107.87170450640892</c:v>
                </c:pt>
                <c:pt idx="44">
                  <c:v>25.326084461402608</c:v>
                </c:pt>
                <c:pt idx="45">
                  <c:v>84.747386269141572</c:v>
                </c:pt>
                <c:pt idx="46">
                  <c:v>21.857510764440129</c:v>
                </c:pt>
                <c:pt idx="47">
                  <c:v>34.740131081558872</c:v>
                </c:pt>
                <c:pt idx="48">
                  <c:v>31.256601156006319</c:v>
                </c:pt>
                <c:pt idx="49">
                  <c:v>47.083444034137806</c:v>
                </c:pt>
                <c:pt idx="50">
                  <c:v>31.477351049092224</c:v>
                </c:pt>
                <c:pt idx="51">
                  <c:v>20.902298031857374</c:v>
                </c:pt>
                <c:pt idx="52">
                  <c:v>18.433876095668026</c:v>
                </c:pt>
                <c:pt idx="53">
                  <c:v>71.80285768832519</c:v>
                </c:pt>
                <c:pt idx="54">
                  <c:v>7.9443034746459311</c:v>
                </c:pt>
                <c:pt idx="55">
                  <c:v>9.3866331778430183</c:v>
                </c:pt>
                <c:pt idx="56">
                  <c:v>9.2292452988380465</c:v>
                </c:pt>
                <c:pt idx="57">
                  <c:v>11.308690726512305</c:v>
                </c:pt>
                <c:pt idx="58">
                  <c:v>15.104768760822889</c:v>
                </c:pt>
                <c:pt idx="59">
                  <c:v>27.147385200469284</c:v>
                </c:pt>
                <c:pt idx="60">
                  <c:v>8.62337502984197</c:v>
                </c:pt>
                <c:pt idx="61">
                  <c:v>13.909680957813158</c:v>
                </c:pt>
                <c:pt idx="62">
                  <c:v>28.737180683459972</c:v>
                </c:pt>
                <c:pt idx="63">
                  <c:v>7.6577959451564777</c:v>
                </c:pt>
                <c:pt idx="64">
                  <c:v>23.329612246458417</c:v>
                </c:pt>
                <c:pt idx="65">
                  <c:v>21.966458243528649</c:v>
                </c:pt>
                <c:pt idx="66">
                  <c:v>24.63728592346833</c:v>
                </c:pt>
                <c:pt idx="67">
                  <c:v>75.333649314468218</c:v>
                </c:pt>
                <c:pt idx="68">
                  <c:v>30.647266175413193</c:v>
                </c:pt>
                <c:pt idx="69">
                  <c:v>38.362246646052604</c:v>
                </c:pt>
                <c:pt idx="70">
                  <c:v>66.790942601147833</c:v>
                </c:pt>
                <c:pt idx="71">
                  <c:v>24.941488359368464</c:v>
                </c:pt>
                <c:pt idx="72">
                  <c:v>10.564772024409164</c:v>
                </c:pt>
                <c:pt idx="73">
                  <c:v>11.267032617793435</c:v>
                </c:pt>
                <c:pt idx="74">
                  <c:v>17.282928010977006</c:v>
                </c:pt>
                <c:pt idx="75">
                  <c:v>9.435500452317811</c:v>
                </c:pt>
                <c:pt idx="76">
                  <c:v>32.685245097599235</c:v>
                </c:pt>
                <c:pt idx="77">
                  <c:v>48.742244056052741</c:v>
                </c:pt>
                <c:pt idx="78">
                  <c:v>67.369065742740659</c:v>
                </c:pt>
                <c:pt idx="79">
                  <c:v>49.871651676312901</c:v>
                </c:pt>
                <c:pt idx="80">
                  <c:v>4.4878582258128912</c:v>
                </c:pt>
                <c:pt idx="81">
                  <c:v>17.219537234518224</c:v>
                </c:pt>
                <c:pt idx="82">
                  <c:v>13.449905088707796</c:v>
                </c:pt>
                <c:pt idx="83">
                  <c:v>13.419025444796754</c:v>
                </c:pt>
                <c:pt idx="84">
                  <c:v>11.416624129851552</c:v>
                </c:pt>
                <c:pt idx="85">
                  <c:v>74.371303453409553</c:v>
                </c:pt>
                <c:pt idx="86">
                  <c:v>36.554019160883982</c:v>
                </c:pt>
                <c:pt idx="87">
                  <c:v>30.066941543911923</c:v>
                </c:pt>
                <c:pt idx="88">
                  <c:v>10.336613455801514</c:v>
                </c:pt>
                <c:pt idx="89">
                  <c:v>23.180645040564524</c:v>
                </c:pt>
                <c:pt idx="90">
                  <c:v>15.347297937256084</c:v>
                </c:pt>
                <c:pt idx="91">
                  <c:v>15.441583573987041</c:v>
                </c:pt>
                <c:pt idx="92">
                  <c:v>38.812027272037128</c:v>
                </c:pt>
                <c:pt idx="93">
                  <c:v>93.846926651914373</c:v>
                </c:pt>
                <c:pt idx="94">
                  <c:v>7.0372485985328899</c:v>
                </c:pt>
                <c:pt idx="95">
                  <c:v>119.99951494129115</c:v>
                </c:pt>
                <c:pt idx="96">
                  <c:v>49.670377143429498</c:v>
                </c:pt>
                <c:pt idx="97">
                  <c:v>26.32142560501299</c:v>
                </c:pt>
                <c:pt idx="98">
                  <c:v>4.3648738557801741</c:v>
                </c:pt>
                <c:pt idx="99">
                  <c:v>16.089300720401866</c:v>
                </c:pt>
                <c:pt idx="100">
                  <c:v>28.12255677648335</c:v>
                </c:pt>
                <c:pt idx="101">
                  <c:v>108.81540902754756</c:v>
                </c:pt>
                <c:pt idx="102">
                  <c:v>15.449713731351583</c:v>
                </c:pt>
                <c:pt idx="103">
                  <c:v>78.733565989160326</c:v>
                </c:pt>
                <c:pt idx="104">
                  <c:v>96.688823545608997</c:v>
                </c:pt>
                <c:pt idx="105">
                  <c:v>21.754547597213797</c:v>
                </c:pt>
                <c:pt idx="106">
                  <c:v>96.448797173608284</c:v>
                </c:pt>
                <c:pt idx="107">
                  <c:v>13.545184812347443</c:v>
                </c:pt>
                <c:pt idx="108">
                  <c:v>92.452667983734557</c:v>
                </c:pt>
                <c:pt idx="109">
                  <c:v>76.150978028870625</c:v>
                </c:pt>
                <c:pt idx="110">
                  <c:v>30.00959116270381</c:v>
                </c:pt>
                <c:pt idx="111">
                  <c:v>9.6955003842099163</c:v>
                </c:pt>
                <c:pt idx="112">
                  <c:v>81.306737624941974</c:v>
                </c:pt>
                <c:pt idx="113">
                  <c:v>56.414231550666727</c:v>
                </c:pt>
                <c:pt idx="114">
                  <c:v>16.627964551280101</c:v>
                </c:pt>
                <c:pt idx="115">
                  <c:v>17.454284846021757</c:v>
                </c:pt>
                <c:pt idx="116">
                  <c:v>94.260702935994971</c:v>
                </c:pt>
                <c:pt idx="117">
                  <c:v>17.5607238126046</c:v>
                </c:pt>
                <c:pt idx="118">
                  <c:v>95.361668677280946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A8-4987-BC2E-A9C5E744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14616"/>
        <c:axId val="720714944"/>
      </c:scatterChart>
      <c:valAx>
        <c:axId val="72071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CMAS Science (2019)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14944"/>
        <c:crosses val="autoZero"/>
        <c:crossBetween val="midCat"/>
      </c:valAx>
      <c:valAx>
        <c:axId val="72071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14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'Initial Reg'!$E$37:$E$155</c:f>
              <c:numCache>
                <c:formatCode>General</c:formatCode>
                <c:ptCount val="119"/>
                <c:pt idx="0">
                  <c:v>0.42016806722689076</c:v>
                </c:pt>
                <c:pt idx="1">
                  <c:v>1.2605042016806722</c:v>
                </c:pt>
                <c:pt idx="2">
                  <c:v>2.1008403361344539</c:v>
                </c:pt>
                <c:pt idx="3">
                  <c:v>2.9411764705882351</c:v>
                </c:pt>
                <c:pt idx="4">
                  <c:v>3.7815126050420167</c:v>
                </c:pt>
                <c:pt idx="5">
                  <c:v>4.6218487394957988</c:v>
                </c:pt>
                <c:pt idx="6">
                  <c:v>5.46218487394958</c:v>
                </c:pt>
                <c:pt idx="7">
                  <c:v>6.302521008403362</c:v>
                </c:pt>
                <c:pt idx="8">
                  <c:v>7.1428571428571432</c:v>
                </c:pt>
                <c:pt idx="9">
                  <c:v>7.9831932773109244</c:v>
                </c:pt>
                <c:pt idx="10">
                  <c:v>8.8235294117647065</c:v>
                </c:pt>
                <c:pt idx="11">
                  <c:v>9.6638655462184886</c:v>
                </c:pt>
                <c:pt idx="12">
                  <c:v>10.504201680672269</c:v>
                </c:pt>
                <c:pt idx="13">
                  <c:v>11.344537815126051</c:v>
                </c:pt>
                <c:pt idx="14">
                  <c:v>12.184873949579833</c:v>
                </c:pt>
                <c:pt idx="15">
                  <c:v>13.025210084033613</c:v>
                </c:pt>
                <c:pt idx="16">
                  <c:v>13.865546218487395</c:v>
                </c:pt>
                <c:pt idx="17">
                  <c:v>14.705882352941178</c:v>
                </c:pt>
                <c:pt idx="18">
                  <c:v>15.546218487394958</c:v>
                </c:pt>
                <c:pt idx="19">
                  <c:v>16.386554621848738</c:v>
                </c:pt>
                <c:pt idx="20">
                  <c:v>17.22689075630252</c:v>
                </c:pt>
                <c:pt idx="21">
                  <c:v>18.067226890756302</c:v>
                </c:pt>
                <c:pt idx="22">
                  <c:v>18.907563025210084</c:v>
                </c:pt>
                <c:pt idx="23">
                  <c:v>19.747899159663863</c:v>
                </c:pt>
                <c:pt idx="24">
                  <c:v>20.588235294117645</c:v>
                </c:pt>
                <c:pt idx="25">
                  <c:v>21.428571428571427</c:v>
                </c:pt>
                <c:pt idx="26">
                  <c:v>22.268907563025209</c:v>
                </c:pt>
                <c:pt idx="27">
                  <c:v>23.109243697478991</c:v>
                </c:pt>
                <c:pt idx="28">
                  <c:v>23.949579831932773</c:v>
                </c:pt>
                <c:pt idx="29">
                  <c:v>24.789915966386552</c:v>
                </c:pt>
                <c:pt idx="30">
                  <c:v>25.630252100840334</c:v>
                </c:pt>
                <c:pt idx="31">
                  <c:v>26.470588235294116</c:v>
                </c:pt>
                <c:pt idx="32">
                  <c:v>27.310924369747898</c:v>
                </c:pt>
                <c:pt idx="33">
                  <c:v>28.15126050420168</c:v>
                </c:pt>
                <c:pt idx="34">
                  <c:v>28.991596638655462</c:v>
                </c:pt>
                <c:pt idx="35">
                  <c:v>29.831932773109244</c:v>
                </c:pt>
                <c:pt idx="36">
                  <c:v>30.672268907563023</c:v>
                </c:pt>
                <c:pt idx="37">
                  <c:v>31.512605042016805</c:v>
                </c:pt>
                <c:pt idx="38">
                  <c:v>32.352941176470587</c:v>
                </c:pt>
                <c:pt idx="39">
                  <c:v>33.193277310924366</c:v>
                </c:pt>
                <c:pt idx="40">
                  <c:v>34.033613445378151</c:v>
                </c:pt>
                <c:pt idx="41">
                  <c:v>34.87394957983193</c:v>
                </c:pt>
                <c:pt idx="42">
                  <c:v>35.714285714285715</c:v>
                </c:pt>
                <c:pt idx="43">
                  <c:v>36.554621848739494</c:v>
                </c:pt>
                <c:pt idx="44">
                  <c:v>37.394957983193279</c:v>
                </c:pt>
                <c:pt idx="45">
                  <c:v>38.235294117647058</c:v>
                </c:pt>
                <c:pt idx="46">
                  <c:v>39.075630252100837</c:v>
                </c:pt>
                <c:pt idx="47">
                  <c:v>39.915966386554622</c:v>
                </c:pt>
                <c:pt idx="48">
                  <c:v>40.756302521008401</c:v>
                </c:pt>
                <c:pt idx="49">
                  <c:v>41.596638655462186</c:v>
                </c:pt>
                <c:pt idx="50">
                  <c:v>42.436974789915965</c:v>
                </c:pt>
                <c:pt idx="51">
                  <c:v>43.27731092436975</c:v>
                </c:pt>
                <c:pt idx="52">
                  <c:v>44.117647058823529</c:v>
                </c:pt>
                <c:pt idx="53">
                  <c:v>44.957983193277308</c:v>
                </c:pt>
                <c:pt idx="54">
                  <c:v>45.798319327731093</c:v>
                </c:pt>
                <c:pt idx="55">
                  <c:v>46.638655462184872</c:v>
                </c:pt>
                <c:pt idx="56">
                  <c:v>47.478991596638657</c:v>
                </c:pt>
                <c:pt idx="57">
                  <c:v>48.319327731092436</c:v>
                </c:pt>
                <c:pt idx="58">
                  <c:v>49.159663865546214</c:v>
                </c:pt>
                <c:pt idx="59">
                  <c:v>50</c:v>
                </c:pt>
                <c:pt idx="60">
                  <c:v>50.840336134453779</c:v>
                </c:pt>
                <c:pt idx="61">
                  <c:v>51.680672268907564</c:v>
                </c:pt>
                <c:pt idx="62">
                  <c:v>52.521008403361343</c:v>
                </c:pt>
                <c:pt idx="63">
                  <c:v>53.361344537815128</c:v>
                </c:pt>
                <c:pt idx="64">
                  <c:v>54.201680672268907</c:v>
                </c:pt>
                <c:pt idx="65">
                  <c:v>55.042016806722685</c:v>
                </c:pt>
                <c:pt idx="66">
                  <c:v>55.882352941176471</c:v>
                </c:pt>
                <c:pt idx="67">
                  <c:v>56.72268907563025</c:v>
                </c:pt>
                <c:pt idx="68">
                  <c:v>57.563025210084035</c:v>
                </c:pt>
                <c:pt idx="69">
                  <c:v>58.403361344537814</c:v>
                </c:pt>
                <c:pt idx="70">
                  <c:v>59.243697478991599</c:v>
                </c:pt>
                <c:pt idx="71">
                  <c:v>60.084033613445378</c:v>
                </c:pt>
                <c:pt idx="72">
                  <c:v>60.924369747899156</c:v>
                </c:pt>
                <c:pt idx="73">
                  <c:v>61.764705882352942</c:v>
                </c:pt>
                <c:pt idx="74">
                  <c:v>62.605042016806721</c:v>
                </c:pt>
                <c:pt idx="75">
                  <c:v>63.445378151260506</c:v>
                </c:pt>
                <c:pt idx="76">
                  <c:v>64.285714285714292</c:v>
                </c:pt>
                <c:pt idx="77">
                  <c:v>65.12605042016807</c:v>
                </c:pt>
                <c:pt idx="78">
                  <c:v>65.966386554621849</c:v>
                </c:pt>
                <c:pt idx="79">
                  <c:v>66.806722689075642</c:v>
                </c:pt>
                <c:pt idx="80">
                  <c:v>67.64705882352942</c:v>
                </c:pt>
                <c:pt idx="81">
                  <c:v>68.487394957983199</c:v>
                </c:pt>
                <c:pt idx="82">
                  <c:v>69.327731092436977</c:v>
                </c:pt>
                <c:pt idx="83">
                  <c:v>70.16806722689077</c:v>
                </c:pt>
                <c:pt idx="84">
                  <c:v>71.008403361344548</c:v>
                </c:pt>
                <c:pt idx="85">
                  <c:v>71.848739495798327</c:v>
                </c:pt>
                <c:pt idx="86">
                  <c:v>72.689075630252105</c:v>
                </c:pt>
                <c:pt idx="87">
                  <c:v>73.529411764705884</c:v>
                </c:pt>
                <c:pt idx="88">
                  <c:v>74.369747899159677</c:v>
                </c:pt>
                <c:pt idx="89">
                  <c:v>75.210084033613455</c:v>
                </c:pt>
                <c:pt idx="90">
                  <c:v>76.050420168067234</c:v>
                </c:pt>
                <c:pt idx="91">
                  <c:v>76.890756302521012</c:v>
                </c:pt>
                <c:pt idx="92">
                  <c:v>77.731092436974791</c:v>
                </c:pt>
                <c:pt idx="93">
                  <c:v>78.571428571428584</c:v>
                </c:pt>
                <c:pt idx="94">
                  <c:v>79.411764705882362</c:v>
                </c:pt>
                <c:pt idx="95">
                  <c:v>80.252100840336141</c:v>
                </c:pt>
                <c:pt idx="96">
                  <c:v>81.092436974789919</c:v>
                </c:pt>
                <c:pt idx="97">
                  <c:v>81.932773109243698</c:v>
                </c:pt>
                <c:pt idx="98">
                  <c:v>82.77310924369749</c:v>
                </c:pt>
                <c:pt idx="99">
                  <c:v>83.613445378151269</c:v>
                </c:pt>
                <c:pt idx="100">
                  <c:v>84.453781512605048</c:v>
                </c:pt>
                <c:pt idx="101">
                  <c:v>85.294117647058826</c:v>
                </c:pt>
                <c:pt idx="102">
                  <c:v>86.134453781512619</c:v>
                </c:pt>
                <c:pt idx="103">
                  <c:v>86.974789915966397</c:v>
                </c:pt>
                <c:pt idx="104">
                  <c:v>87.815126050420176</c:v>
                </c:pt>
                <c:pt idx="105">
                  <c:v>88.655462184873954</c:v>
                </c:pt>
                <c:pt idx="106">
                  <c:v>89.495798319327733</c:v>
                </c:pt>
                <c:pt idx="107">
                  <c:v>90.336134453781526</c:v>
                </c:pt>
                <c:pt idx="108">
                  <c:v>91.176470588235304</c:v>
                </c:pt>
                <c:pt idx="109">
                  <c:v>92.016806722689083</c:v>
                </c:pt>
                <c:pt idx="110">
                  <c:v>92.857142857142861</c:v>
                </c:pt>
                <c:pt idx="111">
                  <c:v>93.69747899159664</c:v>
                </c:pt>
                <c:pt idx="112">
                  <c:v>94.537815126050432</c:v>
                </c:pt>
                <c:pt idx="113">
                  <c:v>95.378151260504211</c:v>
                </c:pt>
                <c:pt idx="114">
                  <c:v>96.21848739495799</c:v>
                </c:pt>
                <c:pt idx="115">
                  <c:v>97.058823529411768</c:v>
                </c:pt>
                <c:pt idx="116">
                  <c:v>97.899159663865547</c:v>
                </c:pt>
                <c:pt idx="117">
                  <c:v>98.739495798319339</c:v>
                </c:pt>
                <c:pt idx="118">
                  <c:v>99.579831932773118</c:v>
                </c:pt>
              </c:numCache>
            </c:numRef>
          </c:xVal>
          <c:yVal>
            <c:numRef>
              <c:f>'Initial Reg'!$F$37:$F$155</c:f>
              <c:numCache>
                <c:formatCode>General</c:formatCode>
                <c:ptCount val="119"/>
                <c:pt idx="0">
                  <c:v>4.5</c:v>
                </c:pt>
                <c:pt idx="1">
                  <c:v>5.4</c:v>
                </c:pt>
                <c:pt idx="2">
                  <c:v>5.9</c:v>
                </c:pt>
                <c:pt idx="3">
                  <c:v>6.2</c:v>
                </c:pt>
                <c:pt idx="4">
                  <c:v>6.3</c:v>
                </c:pt>
                <c:pt idx="5">
                  <c:v>6.8</c:v>
                </c:pt>
                <c:pt idx="6">
                  <c:v>6.9</c:v>
                </c:pt>
                <c:pt idx="7">
                  <c:v>7</c:v>
                </c:pt>
                <c:pt idx="8">
                  <c:v>7.2</c:v>
                </c:pt>
                <c:pt idx="9">
                  <c:v>7.7</c:v>
                </c:pt>
                <c:pt idx="10">
                  <c:v>9.1</c:v>
                </c:pt>
                <c:pt idx="11">
                  <c:v>9.6999999999999993</c:v>
                </c:pt>
                <c:pt idx="12">
                  <c:v>9.8000000000000007</c:v>
                </c:pt>
                <c:pt idx="13">
                  <c:v>9.9</c:v>
                </c:pt>
                <c:pt idx="14">
                  <c:v>10.1</c:v>
                </c:pt>
                <c:pt idx="15">
                  <c:v>10.6</c:v>
                </c:pt>
                <c:pt idx="16">
                  <c:v>11.1</c:v>
                </c:pt>
                <c:pt idx="17">
                  <c:v>11.2</c:v>
                </c:pt>
                <c:pt idx="18">
                  <c:v>11.7</c:v>
                </c:pt>
                <c:pt idx="19">
                  <c:v>11.7</c:v>
                </c:pt>
                <c:pt idx="20">
                  <c:v>11.8</c:v>
                </c:pt>
                <c:pt idx="21">
                  <c:v>11.9</c:v>
                </c:pt>
                <c:pt idx="22">
                  <c:v>12</c:v>
                </c:pt>
                <c:pt idx="23">
                  <c:v>12</c:v>
                </c:pt>
                <c:pt idx="24">
                  <c:v>12.3</c:v>
                </c:pt>
                <c:pt idx="25">
                  <c:v>12.3</c:v>
                </c:pt>
                <c:pt idx="26">
                  <c:v>13.2</c:v>
                </c:pt>
                <c:pt idx="27">
                  <c:v>13.4</c:v>
                </c:pt>
                <c:pt idx="28">
                  <c:v>13.5</c:v>
                </c:pt>
                <c:pt idx="29">
                  <c:v>13.6</c:v>
                </c:pt>
                <c:pt idx="30">
                  <c:v>13.6</c:v>
                </c:pt>
                <c:pt idx="31">
                  <c:v>14</c:v>
                </c:pt>
                <c:pt idx="32">
                  <c:v>14.7</c:v>
                </c:pt>
                <c:pt idx="33">
                  <c:v>15.1</c:v>
                </c:pt>
                <c:pt idx="34">
                  <c:v>15.2</c:v>
                </c:pt>
                <c:pt idx="35">
                  <c:v>15.4</c:v>
                </c:pt>
                <c:pt idx="36">
                  <c:v>15.8</c:v>
                </c:pt>
                <c:pt idx="37">
                  <c:v>16.3</c:v>
                </c:pt>
                <c:pt idx="38">
                  <c:v>16.899999999999999</c:v>
                </c:pt>
                <c:pt idx="39">
                  <c:v>16.899999999999999</c:v>
                </c:pt>
                <c:pt idx="40">
                  <c:v>17.399999999999999</c:v>
                </c:pt>
                <c:pt idx="41">
                  <c:v>17.399999999999999</c:v>
                </c:pt>
                <c:pt idx="42">
                  <c:v>18.100000000000001</c:v>
                </c:pt>
                <c:pt idx="43">
                  <c:v>18.3</c:v>
                </c:pt>
                <c:pt idx="44">
                  <c:v>18.3</c:v>
                </c:pt>
                <c:pt idx="45">
                  <c:v>19.100000000000001</c:v>
                </c:pt>
                <c:pt idx="46">
                  <c:v>19.3</c:v>
                </c:pt>
                <c:pt idx="47">
                  <c:v>19.899999999999999</c:v>
                </c:pt>
                <c:pt idx="48">
                  <c:v>19.899999999999999</c:v>
                </c:pt>
                <c:pt idx="49">
                  <c:v>20.8</c:v>
                </c:pt>
                <c:pt idx="50">
                  <c:v>21</c:v>
                </c:pt>
                <c:pt idx="51">
                  <c:v>21</c:v>
                </c:pt>
                <c:pt idx="52">
                  <c:v>21.8</c:v>
                </c:pt>
                <c:pt idx="53">
                  <c:v>22</c:v>
                </c:pt>
                <c:pt idx="54">
                  <c:v>22</c:v>
                </c:pt>
                <c:pt idx="55">
                  <c:v>22.5</c:v>
                </c:pt>
                <c:pt idx="56">
                  <c:v>23</c:v>
                </c:pt>
                <c:pt idx="57">
                  <c:v>23.2</c:v>
                </c:pt>
                <c:pt idx="58">
                  <c:v>23.4</c:v>
                </c:pt>
                <c:pt idx="59">
                  <c:v>23.8</c:v>
                </c:pt>
                <c:pt idx="60">
                  <c:v>24</c:v>
                </c:pt>
                <c:pt idx="61">
                  <c:v>24.5</c:v>
                </c:pt>
                <c:pt idx="62">
                  <c:v>26</c:v>
                </c:pt>
                <c:pt idx="63">
                  <c:v>26.8</c:v>
                </c:pt>
                <c:pt idx="64">
                  <c:v>26.9</c:v>
                </c:pt>
                <c:pt idx="65">
                  <c:v>27.2</c:v>
                </c:pt>
                <c:pt idx="66">
                  <c:v>27.2</c:v>
                </c:pt>
                <c:pt idx="67">
                  <c:v>28.8</c:v>
                </c:pt>
                <c:pt idx="68">
                  <c:v>29.7</c:v>
                </c:pt>
                <c:pt idx="69">
                  <c:v>29.8</c:v>
                </c:pt>
                <c:pt idx="70">
                  <c:v>30.1</c:v>
                </c:pt>
                <c:pt idx="71">
                  <c:v>30.2</c:v>
                </c:pt>
                <c:pt idx="72">
                  <c:v>30.8</c:v>
                </c:pt>
                <c:pt idx="73">
                  <c:v>31.7</c:v>
                </c:pt>
                <c:pt idx="74">
                  <c:v>31.8</c:v>
                </c:pt>
                <c:pt idx="75">
                  <c:v>32.200000000000003</c:v>
                </c:pt>
                <c:pt idx="76">
                  <c:v>34</c:v>
                </c:pt>
                <c:pt idx="77">
                  <c:v>35.4</c:v>
                </c:pt>
                <c:pt idx="78">
                  <c:v>37.1</c:v>
                </c:pt>
                <c:pt idx="79">
                  <c:v>37.200000000000003</c:v>
                </c:pt>
                <c:pt idx="80">
                  <c:v>37.4</c:v>
                </c:pt>
                <c:pt idx="81">
                  <c:v>39.200000000000003</c:v>
                </c:pt>
                <c:pt idx="82">
                  <c:v>39.700000000000003</c:v>
                </c:pt>
                <c:pt idx="83">
                  <c:v>42</c:v>
                </c:pt>
                <c:pt idx="84">
                  <c:v>43.4</c:v>
                </c:pt>
                <c:pt idx="85">
                  <c:v>46.2</c:v>
                </c:pt>
                <c:pt idx="86">
                  <c:v>47.2</c:v>
                </c:pt>
                <c:pt idx="87">
                  <c:v>56.7</c:v>
                </c:pt>
                <c:pt idx="88">
                  <c:v>57.2</c:v>
                </c:pt>
                <c:pt idx="89">
                  <c:v>59.4</c:v>
                </c:pt>
                <c:pt idx="90">
                  <c:v>59.7</c:v>
                </c:pt>
                <c:pt idx="91">
                  <c:v>60</c:v>
                </c:pt>
                <c:pt idx="92">
                  <c:v>64.3</c:v>
                </c:pt>
                <c:pt idx="93">
                  <c:v>71.2</c:v>
                </c:pt>
                <c:pt idx="94">
                  <c:v>73.099999999999994</c:v>
                </c:pt>
                <c:pt idx="95">
                  <c:v>73.2</c:v>
                </c:pt>
                <c:pt idx="96">
                  <c:v>74.5</c:v>
                </c:pt>
                <c:pt idx="97">
                  <c:v>78.7</c:v>
                </c:pt>
                <c:pt idx="98">
                  <c:v>79.8</c:v>
                </c:pt>
                <c:pt idx="99">
                  <c:v>80.400000000000006</c:v>
                </c:pt>
                <c:pt idx="100">
                  <c:v>81</c:v>
                </c:pt>
                <c:pt idx="101">
                  <c:v>82.7</c:v>
                </c:pt>
                <c:pt idx="102">
                  <c:v>83.8</c:v>
                </c:pt>
                <c:pt idx="103">
                  <c:v>85.4</c:v>
                </c:pt>
                <c:pt idx="104">
                  <c:v>85.6</c:v>
                </c:pt>
                <c:pt idx="105">
                  <c:v>85.6</c:v>
                </c:pt>
                <c:pt idx="106">
                  <c:v>90.4</c:v>
                </c:pt>
                <c:pt idx="107">
                  <c:v>91.3</c:v>
                </c:pt>
                <c:pt idx="108">
                  <c:v>92.9</c:v>
                </c:pt>
                <c:pt idx="109">
                  <c:v>93.6</c:v>
                </c:pt>
                <c:pt idx="110">
                  <c:v>94.4</c:v>
                </c:pt>
                <c:pt idx="111">
                  <c:v>95.2</c:v>
                </c:pt>
                <c:pt idx="112">
                  <c:v>95.6</c:v>
                </c:pt>
                <c:pt idx="113">
                  <c:v>96.5</c:v>
                </c:pt>
                <c:pt idx="114">
                  <c:v>96.8</c:v>
                </c:pt>
                <c:pt idx="115">
                  <c:v>98</c:v>
                </c:pt>
                <c:pt idx="116">
                  <c:v>98.6</c:v>
                </c:pt>
                <c:pt idx="117">
                  <c:v>98.6</c:v>
                </c:pt>
                <c:pt idx="118">
                  <c:v>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9-456F-A364-DB193ABA2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14616"/>
        <c:axId val="720722160"/>
      </c:scatterChart>
      <c:valAx>
        <c:axId val="72071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22160"/>
        <c:crosses val="autoZero"/>
        <c:crossBetween val="midCat"/>
      </c:valAx>
      <c:valAx>
        <c:axId val="72072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14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Free/Discounted Lunch Recipients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'Summary-nonzero'!$K$2:$K$120</c:f>
              <c:numCache>
                <c:formatCode>0.00%</c:formatCode>
                <c:ptCount val="119"/>
                <c:pt idx="0">
                  <c:v>0.74</c:v>
                </c:pt>
                <c:pt idx="1">
                  <c:v>0.1</c:v>
                </c:pt>
                <c:pt idx="2">
                  <c:v>0.94</c:v>
                </c:pt>
                <c:pt idx="3">
                  <c:v>0.76</c:v>
                </c:pt>
                <c:pt idx="4">
                  <c:v>0.6</c:v>
                </c:pt>
                <c:pt idx="5">
                  <c:v>0.19</c:v>
                </c:pt>
                <c:pt idx="6">
                  <c:v>0.23</c:v>
                </c:pt>
                <c:pt idx="7">
                  <c:v>0.56000000000000005</c:v>
                </c:pt>
                <c:pt idx="8">
                  <c:v>0.31</c:v>
                </c:pt>
                <c:pt idx="9">
                  <c:v>0.8</c:v>
                </c:pt>
                <c:pt idx="10">
                  <c:v>0.76</c:v>
                </c:pt>
                <c:pt idx="11">
                  <c:v>0.28999999999999998</c:v>
                </c:pt>
                <c:pt idx="12">
                  <c:v>0.63</c:v>
                </c:pt>
                <c:pt idx="13">
                  <c:v>0.88</c:v>
                </c:pt>
                <c:pt idx="14">
                  <c:v>0.8</c:v>
                </c:pt>
                <c:pt idx="15">
                  <c:v>0.92</c:v>
                </c:pt>
                <c:pt idx="16">
                  <c:v>0.7</c:v>
                </c:pt>
                <c:pt idx="17">
                  <c:v>0.86</c:v>
                </c:pt>
                <c:pt idx="18">
                  <c:v>0.82</c:v>
                </c:pt>
                <c:pt idx="19">
                  <c:v>0.89</c:v>
                </c:pt>
                <c:pt idx="20">
                  <c:v>0.73</c:v>
                </c:pt>
                <c:pt idx="21">
                  <c:v>0.93</c:v>
                </c:pt>
                <c:pt idx="22">
                  <c:v>0.34</c:v>
                </c:pt>
                <c:pt idx="23">
                  <c:v>0.32</c:v>
                </c:pt>
                <c:pt idx="24">
                  <c:v>0.83</c:v>
                </c:pt>
                <c:pt idx="25">
                  <c:v>0.95</c:v>
                </c:pt>
                <c:pt idx="26">
                  <c:v>0.82</c:v>
                </c:pt>
                <c:pt idx="27">
                  <c:v>0.4</c:v>
                </c:pt>
                <c:pt idx="28">
                  <c:v>0.05</c:v>
                </c:pt>
                <c:pt idx="29">
                  <c:v>0.39</c:v>
                </c:pt>
                <c:pt idx="30">
                  <c:v>0.85</c:v>
                </c:pt>
                <c:pt idx="31">
                  <c:v>0.13</c:v>
                </c:pt>
                <c:pt idx="32">
                  <c:v>0.95</c:v>
                </c:pt>
                <c:pt idx="33">
                  <c:v>0.53</c:v>
                </c:pt>
                <c:pt idx="34">
                  <c:v>0.91</c:v>
                </c:pt>
                <c:pt idx="35">
                  <c:v>0.94</c:v>
                </c:pt>
                <c:pt idx="36">
                  <c:v>0.97</c:v>
                </c:pt>
                <c:pt idx="37">
                  <c:v>0.83</c:v>
                </c:pt>
                <c:pt idx="38">
                  <c:v>0.9</c:v>
                </c:pt>
                <c:pt idx="39">
                  <c:v>0.95</c:v>
                </c:pt>
                <c:pt idx="40">
                  <c:v>0.92</c:v>
                </c:pt>
                <c:pt idx="41">
                  <c:v>0.84</c:v>
                </c:pt>
                <c:pt idx="42">
                  <c:v>0.9</c:v>
                </c:pt>
                <c:pt idx="43">
                  <c:v>0.13</c:v>
                </c:pt>
                <c:pt idx="44">
                  <c:v>0.94</c:v>
                </c:pt>
                <c:pt idx="45">
                  <c:v>0.1</c:v>
                </c:pt>
                <c:pt idx="46">
                  <c:v>0.91</c:v>
                </c:pt>
                <c:pt idx="47">
                  <c:v>0.59</c:v>
                </c:pt>
                <c:pt idx="48">
                  <c:v>0.66</c:v>
                </c:pt>
                <c:pt idx="49">
                  <c:v>0.64</c:v>
                </c:pt>
                <c:pt idx="50">
                  <c:v>0.76</c:v>
                </c:pt>
                <c:pt idx="51">
                  <c:v>0.9</c:v>
                </c:pt>
                <c:pt idx="52">
                  <c:v>0.95</c:v>
                </c:pt>
                <c:pt idx="53">
                  <c:v>0.28999999999999998</c:v>
                </c:pt>
                <c:pt idx="54">
                  <c:v>0.88</c:v>
                </c:pt>
                <c:pt idx="55">
                  <c:v>0.98</c:v>
                </c:pt>
                <c:pt idx="56">
                  <c:v>0.9</c:v>
                </c:pt>
                <c:pt idx="57">
                  <c:v>0.92</c:v>
                </c:pt>
                <c:pt idx="58">
                  <c:v>0.82</c:v>
                </c:pt>
                <c:pt idx="59">
                  <c:v>0.9</c:v>
                </c:pt>
                <c:pt idx="60">
                  <c:v>0.86</c:v>
                </c:pt>
                <c:pt idx="61">
                  <c:v>0.9</c:v>
                </c:pt>
                <c:pt idx="62">
                  <c:v>0.9</c:v>
                </c:pt>
                <c:pt idx="63">
                  <c:v>0.97</c:v>
                </c:pt>
                <c:pt idx="64">
                  <c:v>0.6</c:v>
                </c:pt>
                <c:pt idx="65">
                  <c:v>0.76</c:v>
                </c:pt>
                <c:pt idx="66">
                  <c:v>0.88</c:v>
                </c:pt>
                <c:pt idx="67">
                  <c:v>0.15</c:v>
                </c:pt>
                <c:pt idx="68">
                  <c:v>0.72</c:v>
                </c:pt>
                <c:pt idx="69">
                  <c:v>0.84</c:v>
                </c:pt>
                <c:pt idx="70">
                  <c:v>0.26</c:v>
                </c:pt>
                <c:pt idx="71">
                  <c:v>0.67</c:v>
                </c:pt>
                <c:pt idx="72">
                  <c:v>0.96</c:v>
                </c:pt>
                <c:pt idx="73">
                  <c:v>0.93</c:v>
                </c:pt>
                <c:pt idx="74">
                  <c:v>0.85</c:v>
                </c:pt>
                <c:pt idx="75">
                  <c:v>0.75</c:v>
                </c:pt>
                <c:pt idx="76">
                  <c:v>0.92</c:v>
                </c:pt>
                <c:pt idx="77">
                  <c:v>0.87</c:v>
                </c:pt>
                <c:pt idx="78">
                  <c:v>0.21</c:v>
                </c:pt>
                <c:pt idx="79">
                  <c:v>0.45</c:v>
                </c:pt>
                <c:pt idx="80">
                  <c:v>0.92</c:v>
                </c:pt>
                <c:pt idx="81">
                  <c:v>0.82</c:v>
                </c:pt>
                <c:pt idx="82">
                  <c:v>0.98</c:v>
                </c:pt>
                <c:pt idx="83">
                  <c:v>0.91</c:v>
                </c:pt>
                <c:pt idx="84">
                  <c:v>0.93</c:v>
                </c:pt>
                <c:pt idx="85">
                  <c:v>0.46</c:v>
                </c:pt>
                <c:pt idx="86">
                  <c:v>0.77</c:v>
                </c:pt>
                <c:pt idx="87">
                  <c:v>0.76</c:v>
                </c:pt>
                <c:pt idx="88">
                  <c:v>0.97</c:v>
                </c:pt>
                <c:pt idx="89">
                  <c:v>0.91</c:v>
                </c:pt>
                <c:pt idx="90">
                  <c:v>0.79</c:v>
                </c:pt>
                <c:pt idx="91">
                  <c:v>0.9</c:v>
                </c:pt>
                <c:pt idx="92">
                  <c:v>0.46</c:v>
                </c:pt>
                <c:pt idx="93">
                  <c:v>0.2</c:v>
                </c:pt>
                <c:pt idx="94">
                  <c:v>0.94</c:v>
                </c:pt>
                <c:pt idx="95">
                  <c:v>0.04</c:v>
                </c:pt>
                <c:pt idx="96">
                  <c:v>0.72</c:v>
                </c:pt>
                <c:pt idx="97">
                  <c:v>0.75</c:v>
                </c:pt>
                <c:pt idx="98">
                  <c:v>0.95</c:v>
                </c:pt>
                <c:pt idx="99">
                  <c:v>0.83</c:v>
                </c:pt>
                <c:pt idx="100">
                  <c:v>0.85</c:v>
                </c:pt>
                <c:pt idx="101">
                  <c:v>7.0000000000000007E-2</c:v>
                </c:pt>
                <c:pt idx="102">
                  <c:v>0.95</c:v>
                </c:pt>
                <c:pt idx="103">
                  <c:v>0.28000000000000003</c:v>
                </c:pt>
                <c:pt idx="104">
                  <c:v>0.14000000000000001</c:v>
                </c:pt>
                <c:pt idx="105">
                  <c:v>0.77</c:v>
                </c:pt>
                <c:pt idx="106">
                  <c:v>0.06</c:v>
                </c:pt>
                <c:pt idx="107">
                  <c:v>0.96</c:v>
                </c:pt>
                <c:pt idx="108">
                  <c:v>0.05</c:v>
                </c:pt>
                <c:pt idx="109">
                  <c:v>0.31</c:v>
                </c:pt>
                <c:pt idx="110">
                  <c:v>0.75</c:v>
                </c:pt>
                <c:pt idx="111">
                  <c:v>0.92</c:v>
                </c:pt>
                <c:pt idx="112">
                  <c:v>0.26</c:v>
                </c:pt>
                <c:pt idx="113">
                  <c:v>0.51</c:v>
                </c:pt>
                <c:pt idx="114">
                  <c:v>0.75</c:v>
                </c:pt>
                <c:pt idx="115">
                  <c:v>0.96</c:v>
                </c:pt>
                <c:pt idx="116">
                  <c:v>0.13</c:v>
                </c:pt>
                <c:pt idx="117">
                  <c:v>0.91</c:v>
                </c:pt>
                <c:pt idx="118">
                  <c:v>0.17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A3-4F2F-ADCD-900CCEF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48072"/>
        <c:axId val="751948400"/>
      </c:scatterChart>
      <c:valAx>
        <c:axId val="75194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Free/Discounted Lunch Recipients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751948400"/>
        <c:crosses val="autoZero"/>
        <c:crossBetween val="midCat"/>
      </c:valAx>
      <c:valAx>
        <c:axId val="75194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48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White 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'Summary-nonzero'!$L$2:$L$120</c:f>
              <c:numCache>
                <c:formatCode>General</c:formatCode>
                <c:ptCount val="119"/>
                <c:pt idx="0">
                  <c:v>0.14699999999999999</c:v>
                </c:pt>
                <c:pt idx="1">
                  <c:v>0.45500000000000002</c:v>
                </c:pt>
                <c:pt idx="2">
                  <c:v>1.0999999999999999E-2</c:v>
                </c:pt>
                <c:pt idx="3">
                  <c:v>0.11</c:v>
                </c:pt>
                <c:pt idx="4">
                  <c:v>0.17799999999999999</c:v>
                </c:pt>
                <c:pt idx="5">
                  <c:v>0.51900000000000002</c:v>
                </c:pt>
                <c:pt idx="6">
                  <c:v>0.60899999999999999</c:v>
                </c:pt>
                <c:pt idx="7">
                  <c:v>0.222</c:v>
                </c:pt>
                <c:pt idx="8">
                  <c:v>0.51200000000000001</c:v>
                </c:pt>
                <c:pt idx="9">
                  <c:v>6.9000000000000006E-2</c:v>
                </c:pt>
                <c:pt idx="10">
                  <c:v>0.14299999999999999</c:v>
                </c:pt>
                <c:pt idx="11">
                  <c:v>0.56000000000000005</c:v>
                </c:pt>
                <c:pt idx="12">
                  <c:v>9.2999999999999999E-2</c:v>
                </c:pt>
                <c:pt idx="13">
                  <c:v>2.1999999999999999E-2</c:v>
                </c:pt>
                <c:pt idx="14">
                  <c:v>0.20599999999999999</c:v>
                </c:pt>
                <c:pt idx="15">
                  <c:v>5.3999999999999999E-2</c:v>
                </c:pt>
                <c:pt idx="16">
                  <c:v>0.113</c:v>
                </c:pt>
                <c:pt idx="17">
                  <c:v>4.9000000000000002E-2</c:v>
                </c:pt>
                <c:pt idx="18">
                  <c:v>6.4000000000000001E-2</c:v>
                </c:pt>
                <c:pt idx="19">
                  <c:v>3.1E-2</c:v>
                </c:pt>
                <c:pt idx="20">
                  <c:v>0.16</c:v>
                </c:pt>
                <c:pt idx="21">
                  <c:v>1.6E-2</c:v>
                </c:pt>
                <c:pt idx="22">
                  <c:v>0.33500000000000002</c:v>
                </c:pt>
                <c:pt idx="23">
                  <c:v>0.67500000000000004</c:v>
                </c:pt>
                <c:pt idx="24">
                  <c:v>0.104</c:v>
                </c:pt>
                <c:pt idx="25">
                  <c:v>6.8000000000000005E-2</c:v>
                </c:pt>
                <c:pt idx="26">
                  <c:v>7.0000000000000007E-2</c:v>
                </c:pt>
                <c:pt idx="27">
                  <c:v>0.51600000000000001</c:v>
                </c:pt>
                <c:pt idx="28">
                  <c:v>0.75800000000000001</c:v>
                </c:pt>
                <c:pt idx="29">
                  <c:v>0.54</c:v>
                </c:pt>
                <c:pt idx="30">
                  <c:v>4.4999999999999998E-2</c:v>
                </c:pt>
                <c:pt idx="31">
                  <c:v>0.73599999999999999</c:v>
                </c:pt>
                <c:pt idx="32">
                  <c:v>1.0999999999999999E-2</c:v>
                </c:pt>
                <c:pt idx="33">
                  <c:v>0.38600000000000001</c:v>
                </c:pt>
                <c:pt idx="34">
                  <c:v>0.104</c:v>
                </c:pt>
                <c:pt idx="35">
                  <c:v>6.0000000000000001E-3</c:v>
                </c:pt>
                <c:pt idx="36">
                  <c:v>3.5000000000000003E-2</c:v>
                </c:pt>
                <c:pt idx="37">
                  <c:v>0.11799999999999999</c:v>
                </c:pt>
                <c:pt idx="38">
                  <c:v>6.5000000000000002E-2</c:v>
                </c:pt>
                <c:pt idx="39">
                  <c:v>8.7999999999999995E-2</c:v>
                </c:pt>
                <c:pt idx="40">
                  <c:v>0.04</c:v>
                </c:pt>
                <c:pt idx="41">
                  <c:v>0.09</c:v>
                </c:pt>
                <c:pt idx="42">
                  <c:v>9.1999999999999998E-2</c:v>
                </c:pt>
                <c:pt idx="43">
                  <c:v>0.76500000000000001</c:v>
                </c:pt>
                <c:pt idx="44">
                  <c:v>3.5999999999999997E-2</c:v>
                </c:pt>
                <c:pt idx="45">
                  <c:v>0.82699999999999996</c:v>
                </c:pt>
                <c:pt idx="46">
                  <c:v>2.5000000000000001E-2</c:v>
                </c:pt>
                <c:pt idx="47">
                  <c:v>0.27500000000000002</c:v>
                </c:pt>
                <c:pt idx="48">
                  <c:v>0.23899999999999999</c:v>
                </c:pt>
                <c:pt idx="49">
                  <c:v>0.36399999999999999</c:v>
                </c:pt>
                <c:pt idx="50">
                  <c:v>0.22800000000000001</c:v>
                </c:pt>
                <c:pt idx="51">
                  <c:v>8.3000000000000004E-2</c:v>
                </c:pt>
                <c:pt idx="52">
                  <c:v>4.5999999999999999E-2</c:v>
                </c:pt>
                <c:pt idx="53">
                  <c:v>0.623</c:v>
                </c:pt>
                <c:pt idx="54">
                  <c:v>0.27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8.1000000000000003E-2</c:v>
                </c:pt>
                <c:pt idx="58">
                  <c:v>6.8000000000000005E-2</c:v>
                </c:pt>
                <c:pt idx="59">
                  <c:v>5.8000000000000003E-2</c:v>
                </c:pt>
                <c:pt idx="60">
                  <c:v>3.6999999999999998E-2</c:v>
                </c:pt>
                <c:pt idx="61">
                  <c:v>7.6999999999999999E-2</c:v>
                </c:pt>
                <c:pt idx="62">
                  <c:v>5.8999999999999997E-2</c:v>
                </c:pt>
                <c:pt idx="63">
                  <c:v>3.9E-2</c:v>
                </c:pt>
                <c:pt idx="64">
                  <c:v>0.34499999999999997</c:v>
                </c:pt>
                <c:pt idx="65">
                  <c:v>0.106</c:v>
                </c:pt>
                <c:pt idx="66">
                  <c:v>0.08</c:v>
                </c:pt>
                <c:pt idx="67">
                  <c:v>0.60399999999999998</c:v>
                </c:pt>
                <c:pt idx="68">
                  <c:v>0.27500000000000002</c:v>
                </c:pt>
                <c:pt idx="69">
                  <c:v>0.158</c:v>
                </c:pt>
                <c:pt idx="70">
                  <c:v>0.58599999999999997</c:v>
                </c:pt>
                <c:pt idx="71">
                  <c:v>0.32200000000000001</c:v>
                </c:pt>
                <c:pt idx="72">
                  <c:v>0.04</c:v>
                </c:pt>
                <c:pt idx="73">
                  <c:v>6.7000000000000004E-2</c:v>
                </c:pt>
                <c:pt idx="74">
                  <c:v>0.109</c:v>
                </c:pt>
                <c:pt idx="75">
                  <c:v>0.27</c:v>
                </c:pt>
                <c:pt idx="76">
                  <c:v>5.8000000000000003E-2</c:v>
                </c:pt>
                <c:pt idx="77">
                  <c:v>4.2999999999999997E-2</c:v>
                </c:pt>
                <c:pt idx="78">
                  <c:v>0.65800000000000003</c:v>
                </c:pt>
                <c:pt idx="79">
                  <c:v>0.49099999999999999</c:v>
                </c:pt>
                <c:pt idx="80">
                  <c:v>0.02</c:v>
                </c:pt>
                <c:pt idx="81">
                  <c:v>6.8000000000000005E-2</c:v>
                </c:pt>
                <c:pt idx="82">
                  <c:v>2.5000000000000001E-2</c:v>
                </c:pt>
                <c:pt idx="83">
                  <c:v>3.1E-2</c:v>
                </c:pt>
                <c:pt idx="84">
                  <c:v>3.5000000000000003E-2</c:v>
                </c:pt>
                <c:pt idx="85">
                  <c:v>0.45600000000000002</c:v>
                </c:pt>
                <c:pt idx="86">
                  <c:v>0.26200000000000001</c:v>
                </c:pt>
                <c:pt idx="87">
                  <c:v>0.23599999999999999</c:v>
                </c:pt>
                <c:pt idx="88">
                  <c:v>1.7000000000000001E-2</c:v>
                </c:pt>
                <c:pt idx="89">
                  <c:v>4.2999999999999997E-2</c:v>
                </c:pt>
                <c:pt idx="90">
                  <c:v>0.114</c:v>
                </c:pt>
                <c:pt idx="91">
                  <c:v>4.4999999999999998E-2</c:v>
                </c:pt>
                <c:pt idx="92">
                  <c:v>0.442</c:v>
                </c:pt>
                <c:pt idx="93">
                  <c:v>0.66500000000000004</c:v>
                </c:pt>
                <c:pt idx="94">
                  <c:v>0.13700000000000001</c:v>
                </c:pt>
                <c:pt idx="95">
                  <c:v>0.80500000000000005</c:v>
                </c:pt>
                <c:pt idx="96">
                  <c:v>0.184</c:v>
                </c:pt>
                <c:pt idx="97">
                  <c:v>0.19500000000000001</c:v>
                </c:pt>
                <c:pt idx="98">
                  <c:v>3.1E-2</c:v>
                </c:pt>
                <c:pt idx="99">
                  <c:v>0.128</c:v>
                </c:pt>
                <c:pt idx="100">
                  <c:v>0.107</c:v>
                </c:pt>
                <c:pt idx="101">
                  <c:v>0.82299999999999995</c:v>
                </c:pt>
                <c:pt idx="102">
                  <c:v>0.04</c:v>
                </c:pt>
                <c:pt idx="103">
                  <c:v>0.60099999999999998</c:v>
                </c:pt>
                <c:pt idx="104">
                  <c:v>0.73</c:v>
                </c:pt>
                <c:pt idx="105">
                  <c:v>0.129</c:v>
                </c:pt>
                <c:pt idx="106">
                  <c:v>0.83299999999999996</c:v>
                </c:pt>
                <c:pt idx="107">
                  <c:v>1.4999999999999999E-2</c:v>
                </c:pt>
                <c:pt idx="108">
                  <c:v>0.76600000000000001</c:v>
                </c:pt>
                <c:pt idx="109">
                  <c:v>0.65800000000000003</c:v>
                </c:pt>
                <c:pt idx="110">
                  <c:v>0.153</c:v>
                </c:pt>
                <c:pt idx="111">
                  <c:v>7.2999999999999995E-2</c:v>
                </c:pt>
                <c:pt idx="112">
                  <c:v>0.66100000000000003</c:v>
                </c:pt>
                <c:pt idx="113">
                  <c:v>0.33200000000000002</c:v>
                </c:pt>
                <c:pt idx="114">
                  <c:v>0.114</c:v>
                </c:pt>
                <c:pt idx="115">
                  <c:v>4.7E-2</c:v>
                </c:pt>
                <c:pt idx="116">
                  <c:v>0.70199999999999996</c:v>
                </c:pt>
                <c:pt idx="117">
                  <c:v>2.9000000000000001E-2</c:v>
                </c:pt>
                <c:pt idx="118">
                  <c:v>0.67400000000000004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2-4250-B335-AC9C75B4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53976"/>
        <c:axId val="751959552"/>
      </c:scatterChart>
      <c:valAx>
        <c:axId val="75195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White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59552"/>
        <c:crosses val="autoZero"/>
        <c:crossBetween val="midCat"/>
      </c:valAx>
      <c:valAx>
        <c:axId val="75195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53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'Summary-nonzero'!$M$2:$M$120</c:f>
              <c:numCache>
                <c:formatCode>General</c:formatCode>
                <c:ptCount val="119"/>
                <c:pt idx="0">
                  <c:v>1.4999999999999999E-2</c:v>
                </c:pt>
                <c:pt idx="1">
                  <c:v>0.124</c:v>
                </c:pt>
                <c:pt idx="2">
                  <c:v>0.16300000000000001</c:v>
                </c:pt>
                <c:pt idx="3">
                  <c:v>1.9E-2</c:v>
                </c:pt>
                <c:pt idx="4">
                  <c:v>8.0000000000000002E-3</c:v>
                </c:pt>
                <c:pt idx="5">
                  <c:v>5.7000000000000002E-2</c:v>
                </c:pt>
                <c:pt idx="6">
                  <c:v>9.1999999999999998E-2</c:v>
                </c:pt>
                <c:pt idx="7">
                  <c:v>0.25700000000000001</c:v>
                </c:pt>
                <c:pt idx="8">
                  <c:v>0.22900000000000001</c:v>
                </c:pt>
                <c:pt idx="9">
                  <c:v>0.245</c:v>
                </c:pt>
                <c:pt idx="10">
                  <c:v>0.222</c:v>
                </c:pt>
                <c:pt idx="11">
                  <c:v>0.111</c:v>
                </c:pt>
                <c:pt idx="12">
                  <c:v>0.42299999999999999</c:v>
                </c:pt>
                <c:pt idx="13">
                  <c:v>3.0000000000000001E-3</c:v>
                </c:pt>
                <c:pt idx="14">
                  <c:v>0.27700000000000002</c:v>
                </c:pt>
                <c:pt idx="15">
                  <c:v>3.4000000000000002E-2</c:v>
                </c:pt>
                <c:pt idx="16">
                  <c:v>0.20799999999999999</c:v>
                </c:pt>
                <c:pt idx="17">
                  <c:v>1.0999999999999999E-2</c:v>
                </c:pt>
                <c:pt idx="18">
                  <c:v>0.437</c:v>
                </c:pt>
                <c:pt idx="19">
                  <c:v>9.7000000000000003E-2</c:v>
                </c:pt>
                <c:pt idx="20">
                  <c:v>0.21299999999999999</c:v>
                </c:pt>
                <c:pt idx="21">
                  <c:v>0.188</c:v>
                </c:pt>
                <c:pt idx="22">
                  <c:v>7.0000000000000001E-3</c:v>
                </c:pt>
                <c:pt idx="23">
                  <c:v>5.2999999999999999E-2</c:v>
                </c:pt>
                <c:pt idx="24">
                  <c:v>0.26300000000000001</c:v>
                </c:pt>
                <c:pt idx="25">
                  <c:v>3.5000000000000003E-2</c:v>
                </c:pt>
                <c:pt idx="26">
                  <c:v>1.7000000000000001E-2</c:v>
                </c:pt>
                <c:pt idx="27">
                  <c:v>0.13800000000000001</c:v>
                </c:pt>
                <c:pt idx="28">
                  <c:v>1.9E-2</c:v>
                </c:pt>
                <c:pt idx="29">
                  <c:v>2.1999999999999999E-2</c:v>
                </c:pt>
                <c:pt idx="30">
                  <c:v>0</c:v>
                </c:pt>
                <c:pt idx="31">
                  <c:v>4.4999999999999998E-2</c:v>
                </c:pt>
                <c:pt idx="32">
                  <c:v>5.2999999999999999E-2</c:v>
                </c:pt>
                <c:pt idx="33">
                  <c:v>1.0999999999999999E-2</c:v>
                </c:pt>
                <c:pt idx="34">
                  <c:v>0.26300000000000001</c:v>
                </c:pt>
                <c:pt idx="35">
                  <c:v>8.9999999999999993E-3</c:v>
                </c:pt>
                <c:pt idx="36">
                  <c:v>0.154</c:v>
                </c:pt>
                <c:pt idx="37">
                  <c:v>1.2E-2</c:v>
                </c:pt>
                <c:pt idx="38">
                  <c:v>0.17299999999999999</c:v>
                </c:pt>
                <c:pt idx="39">
                  <c:v>7.1999999999999995E-2</c:v>
                </c:pt>
                <c:pt idx="40">
                  <c:v>7.0999999999999994E-2</c:v>
                </c:pt>
                <c:pt idx="41">
                  <c:v>0.01</c:v>
                </c:pt>
                <c:pt idx="42">
                  <c:v>0.42699999999999999</c:v>
                </c:pt>
                <c:pt idx="43">
                  <c:v>1.0999999999999999E-2</c:v>
                </c:pt>
                <c:pt idx="44">
                  <c:v>1.9E-2</c:v>
                </c:pt>
                <c:pt idx="45">
                  <c:v>1.7999999999999999E-2</c:v>
                </c:pt>
                <c:pt idx="46">
                  <c:v>0.129</c:v>
                </c:pt>
                <c:pt idx="47">
                  <c:v>5.0000000000000001E-3</c:v>
                </c:pt>
                <c:pt idx="48">
                  <c:v>5.1999999999999998E-2</c:v>
                </c:pt>
                <c:pt idx="49">
                  <c:v>0.23599999999999999</c:v>
                </c:pt>
                <c:pt idx="50">
                  <c:v>0.23100000000000001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1.7999999999999999E-2</c:v>
                </c:pt>
                <c:pt idx="54">
                  <c:v>0.11700000000000001</c:v>
                </c:pt>
                <c:pt idx="55">
                  <c:v>0.36899999999999999</c:v>
                </c:pt>
                <c:pt idx="56">
                  <c:v>0.36899999999999999</c:v>
                </c:pt>
                <c:pt idx="57">
                  <c:v>2E-3</c:v>
                </c:pt>
                <c:pt idx="58">
                  <c:v>0.30299999999999999</c:v>
                </c:pt>
                <c:pt idx="59">
                  <c:v>1.2E-2</c:v>
                </c:pt>
                <c:pt idx="60">
                  <c:v>5.0000000000000001E-3</c:v>
                </c:pt>
                <c:pt idx="61">
                  <c:v>3.2000000000000001E-2</c:v>
                </c:pt>
                <c:pt idx="62">
                  <c:v>0.01</c:v>
                </c:pt>
                <c:pt idx="63">
                  <c:v>2.9000000000000001E-2</c:v>
                </c:pt>
                <c:pt idx="64">
                  <c:v>0.03</c:v>
                </c:pt>
                <c:pt idx="65">
                  <c:v>0.254</c:v>
                </c:pt>
                <c:pt idx="66">
                  <c:v>3.2000000000000001E-2</c:v>
                </c:pt>
                <c:pt idx="67">
                  <c:v>9.7000000000000003E-2</c:v>
                </c:pt>
                <c:pt idx="68">
                  <c:v>0.14799999999999999</c:v>
                </c:pt>
                <c:pt idx="69">
                  <c:v>0.16500000000000001</c:v>
                </c:pt>
                <c:pt idx="70">
                  <c:v>0.112</c:v>
                </c:pt>
                <c:pt idx="71">
                  <c:v>0.17799999999999999</c:v>
                </c:pt>
                <c:pt idx="72">
                  <c:v>0.17399999999999999</c:v>
                </c:pt>
                <c:pt idx="73">
                  <c:v>1.7000000000000001E-2</c:v>
                </c:pt>
                <c:pt idx="74">
                  <c:v>6.0000000000000001E-3</c:v>
                </c:pt>
                <c:pt idx="75">
                  <c:v>6.3E-2</c:v>
                </c:pt>
                <c:pt idx="76">
                  <c:v>1.9E-2</c:v>
                </c:pt>
                <c:pt idx="77">
                  <c:v>9.8000000000000004E-2</c:v>
                </c:pt>
                <c:pt idx="78">
                  <c:v>0.04</c:v>
                </c:pt>
                <c:pt idx="79">
                  <c:v>0.221</c:v>
                </c:pt>
                <c:pt idx="80">
                  <c:v>0.106</c:v>
                </c:pt>
                <c:pt idx="81">
                  <c:v>0.26800000000000002</c:v>
                </c:pt>
                <c:pt idx="82">
                  <c:v>1.4999999999999999E-2</c:v>
                </c:pt>
                <c:pt idx="83">
                  <c:v>0.154</c:v>
                </c:pt>
                <c:pt idx="84">
                  <c:v>0.14799999999999999</c:v>
                </c:pt>
                <c:pt idx="85">
                  <c:v>3.7999999999999999E-2</c:v>
                </c:pt>
                <c:pt idx="86">
                  <c:v>0.27200000000000002</c:v>
                </c:pt>
                <c:pt idx="87">
                  <c:v>0.379</c:v>
                </c:pt>
                <c:pt idx="88">
                  <c:v>3.3000000000000002E-2</c:v>
                </c:pt>
                <c:pt idx="89">
                  <c:v>1.4E-2</c:v>
                </c:pt>
                <c:pt idx="90">
                  <c:v>5.3999999999999999E-2</c:v>
                </c:pt>
                <c:pt idx="91">
                  <c:v>0.25600000000000001</c:v>
                </c:pt>
                <c:pt idx="92">
                  <c:v>0.27400000000000002</c:v>
                </c:pt>
                <c:pt idx="93">
                  <c:v>0.10100000000000001</c:v>
                </c:pt>
                <c:pt idx="94">
                  <c:v>0.29399999999999998</c:v>
                </c:pt>
                <c:pt idx="95">
                  <c:v>1.7999999999999999E-2</c:v>
                </c:pt>
                <c:pt idx="96">
                  <c:v>2.9000000000000001E-2</c:v>
                </c:pt>
                <c:pt idx="97">
                  <c:v>0.21099999999999999</c:v>
                </c:pt>
                <c:pt idx="98">
                  <c:v>7.8E-2</c:v>
                </c:pt>
                <c:pt idx="99">
                  <c:v>1.4E-2</c:v>
                </c:pt>
                <c:pt idx="100">
                  <c:v>1.2999999999999999E-2</c:v>
                </c:pt>
                <c:pt idx="101">
                  <c:v>1.2999999999999999E-2</c:v>
                </c:pt>
                <c:pt idx="102">
                  <c:v>0.313</c:v>
                </c:pt>
                <c:pt idx="103">
                  <c:v>8.1000000000000003E-2</c:v>
                </c:pt>
                <c:pt idx="104">
                  <c:v>3.2000000000000001E-2</c:v>
                </c:pt>
                <c:pt idx="105">
                  <c:v>0.5</c:v>
                </c:pt>
                <c:pt idx="106">
                  <c:v>6.0000000000000001E-3</c:v>
                </c:pt>
                <c:pt idx="107">
                  <c:v>0.05</c:v>
                </c:pt>
                <c:pt idx="108">
                  <c:v>3.1E-2</c:v>
                </c:pt>
                <c:pt idx="109">
                  <c:v>9.0999999999999998E-2</c:v>
                </c:pt>
                <c:pt idx="110">
                  <c:v>1.4E-2</c:v>
                </c:pt>
                <c:pt idx="111">
                  <c:v>0.14799999999999999</c:v>
                </c:pt>
                <c:pt idx="112">
                  <c:v>3.1E-2</c:v>
                </c:pt>
                <c:pt idx="113">
                  <c:v>8.0000000000000002E-3</c:v>
                </c:pt>
                <c:pt idx="114">
                  <c:v>7.0000000000000001E-3</c:v>
                </c:pt>
                <c:pt idx="115">
                  <c:v>9.4E-2</c:v>
                </c:pt>
                <c:pt idx="116">
                  <c:v>6.3E-2</c:v>
                </c:pt>
                <c:pt idx="117">
                  <c:v>0.51100000000000001</c:v>
                </c:pt>
                <c:pt idx="118">
                  <c:v>0.122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AF-466E-8E36-4C4E69BA6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57584"/>
        <c:axId val="751966768"/>
      </c:scatterChart>
      <c:valAx>
        <c:axId val="75195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Black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66768"/>
        <c:crosses val="autoZero"/>
        <c:crossBetween val="midCat"/>
      </c:valAx>
      <c:valAx>
        <c:axId val="75196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5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Hispanic 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'Summary-nonzero'!$N$2:$N$120</c:f>
              <c:numCache>
                <c:formatCode>General</c:formatCode>
                <c:ptCount val="119"/>
                <c:pt idx="0">
                  <c:v>0.80100000000000005</c:v>
                </c:pt>
                <c:pt idx="1">
                  <c:v>0.11700000000000001</c:v>
                </c:pt>
                <c:pt idx="2">
                  <c:v>0.80100000000000005</c:v>
                </c:pt>
                <c:pt idx="3">
                  <c:v>0.85099999999999998</c:v>
                </c:pt>
                <c:pt idx="4">
                  <c:v>0.76300000000000001</c:v>
                </c:pt>
                <c:pt idx="5">
                  <c:v>0.25</c:v>
                </c:pt>
                <c:pt idx="6">
                  <c:v>0.189</c:v>
                </c:pt>
                <c:pt idx="7">
                  <c:v>0.38</c:v>
                </c:pt>
                <c:pt idx="8">
                  <c:v>0.19600000000000001</c:v>
                </c:pt>
                <c:pt idx="9">
                  <c:v>0.60399999999999998</c:v>
                </c:pt>
                <c:pt idx="10">
                  <c:v>0.54300000000000004</c:v>
                </c:pt>
                <c:pt idx="11">
                  <c:v>0.16200000000000001</c:v>
                </c:pt>
                <c:pt idx="12">
                  <c:v>0.32500000000000001</c:v>
                </c:pt>
                <c:pt idx="13">
                  <c:v>0.97499999999999998</c:v>
                </c:pt>
                <c:pt idx="14">
                  <c:v>0.42599999999999999</c:v>
                </c:pt>
                <c:pt idx="15">
                  <c:v>0.86799999999999999</c:v>
                </c:pt>
                <c:pt idx="16">
                  <c:v>0.54800000000000004</c:v>
                </c:pt>
                <c:pt idx="17">
                  <c:v>0.90800000000000003</c:v>
                </c:pt>
                <c:pt idx="18">
                  <c:v>0.44600000000000001</c:v>
                </c:pt>
                <c:pt idx="19">
                  <c:v>0.84099999999999997</c:v>
                </c:pt>
                <c:pt idx="20">
                  <c:v>0.57599999999999996</c:v>
                </c:pt>
                <c:pt idx="21">
                  <c:v>0.78200000000000003</c:v>
                </c:pt>
                <c:pt idx="22">
                  <c:v>0.61699999999999999</c:v>
                </c:pt>
                <c:pt idx="23">
                  <c:v>0.218</c:v>
                </c:pt>
                <c:pt idx="24">
                  <c:v>0.57299999999999995</c:v>
                </c:pt>
                <c:pt idx="25">
                  <c:v>0.88800000000000001</c:v>
                </c:pt>
                <c:pt idx="26">
                  <c:v>0.90600000000000003</c:v>
                </c:pt>
                <c:pt idx="27">
                  <c:v>0.20599999999999999</c:v>
                </c:pt>
                <c:pt idx="28">
                  <c:v>0.106</c:v>
                </c:pt>
                <c:pt idx="29">
                  <c:v>0.35899999999999999</c:v>
                </c:pt>
                <c:pt idx="30">
                  <c:v>0.94499999999999995</c:v>
                </c:pt>
                <c:pt idx="31">
                  <c:v>0.115</c:v>
                </c:pt>
                <c:pt idx="32">
                  <c:v>0.87</c:v>
                </c:pt>
                <c:pt idx="33">
                  <c:v>0.53900000000000003</c:v>
                </c:pt>
                <c:pt idx="34">
                  <c:v>0.58799999999999997</c:v>
                </c:pt>
                <c:pt idx="35">
                  <c:v>0.94899999999999995</c:v>
                </c:pt>
                <c:pt idx="36">
                  <c:v>0.76800000000000002</c:v>
                </c:pt>
                <c:pt idx="37">
                  <c:v>0.82099999999999995</c:v>
                </c:pt>
                <c:pt idx="38">
                  <c:v>0.70399999999999996</c:v>
                </c:pt>
                <c:pt idx="39">
                  <c:v>0.80300000000000005</c:v>
                </c:pt>
                <c:pt idx="40">
                  <c:v>0.79600000000000004</c:v>
                </c:pt>
                <c:pt idx="41">
                  <c:v>0.875</c:v>
                </c:pt>
                <c:pt idx="42">
                  <c:v>0.42699999999999999</c:v>
                </c:pt>
                <c:pt idx="43">
                  <c:v>8.8999999999999996E-2</c:v>
                </c:pt>
                <c:pt idx="44">
                  <c:v>0.92200000000000004</c:v>
                </c:pt>
                <c:pt idx="45">
                  <c:v>8.7999999999999995E-2</c:v>
                </c:pt>
                <c:pt idx="46">
                  <c:v>0.81799999999999995</c:v>
                </c:pt>
                <c:pt idx="47">
                  <c:v>0.63</c:v>
                </c:pt>
                <c:pt idx="48">
                  <c:v>0.63800000000000001</c:v>
                </c:pt>
                <c:pt idx="49">
                  <c:v>0.26600000000000001</c:v>
                </c:pt>
                <c:pt idx="50">
                  <c:v>0.40799999999999997</c:v>
                </c:pt>
                <c:pt idx="51">
                  <c:v>0.86499999999999999</c:v>
                </c:pt>
                <c:pt idx="52">
                  <c:v>0.88900000000000001</c:v>
                </c:pt>
                <c:pt idx="53">
                  <c:v>0.30199999999999999</c:v>
                </c:pt>
                <c:pt idx="54">
                  <c:v>0.54100000000000004</c:v>
                </c:pt>
                <c:pt idx="55">
                  <c:v>0.498</c:v>
                </c:pt>
                <c:pt idx="56">
                  <c:v>0.498</c:v>
                </c:pt>
                <c:pt idx="57">
                  <c:v>0.91400000000000003</c:v>
                </c:pt>
                <c:pt idx="58">
                  <c:v>0.495</c:v>
                </c:pt>
                <c:pt idx="59">
                  <c:v>0.88900000000000001</c:v>
                </c:pt>
                <c:pt idx="60">
                  <c:v>0.93400000000000005</c:v>
                </c:pt>
                <c:pt idx="61">
                  <c:v>0.86299999999999999</c:v>
                </c:pt>
                <c:pt idx="62">
                  <c:v>0.89800000000000002</c:v>
                </c:pt>
                <c:pt idx="63">
                  <c:v>0.873</c:v>
                </c:pt>
                <c:pt idx="64">
                  <c:v>0.51300000000000001</c:v>
                </c:pt>
                <c:pt idx="65">
                  <c:v>0.53100000000000003</c:v>
                </c:pt>
                <c:pt idx="66">
                  <c:v>0.83399999999999996</c:v>
                </c:pt>
                <c:pt idx="67">
                  <c:v>0.15</c:v>
                </c:pt>
                <c:pt idx="68">
                  <c:v>0.43099999999999999</c:v>
                </c:pt>
                <c:pt idx="69">
                  <c:v>0.55800000000000005</c:v>
                </c:pt>
                <c:pt idx="70">
                  <c:v>0.108</c:v>
                </c:pt>
                <c:pt idx="71">
                  <c:v>0.378</c:v>
                </c:pt>
                <c:pt idx="72">
                  <c:v>0.73799999999999999</c:v>
                </c:pt>
                <c:pt idx="73">
                  <c:v>0.84699999999999998</c:v>
                </c:pt>
                <c:pt idx="74">
                  <c:v>0.84699999999999998</c:v>
                </c:pt>
                <c:pt idx="75">
                  <c:v>0.58499999999999996</c:v>
                </c:pt>
                <c:pt idx="76">
                  <c:v>0.91100000000000003</c:v>
                </c:pt>
                <c:pt idx="77">
                  <c:v>0.79600000000000004</c:v>
                </c:pt>
                <c:pt idx="78">
                  <c:v>0.192</c:v>
                </c:pt>
                <c:pt idx="79">
                  <c:v>0.17799999999999999</c:v>
                </c:pt>
                <c:pt idx="80">
                  <c:v>0.83699999999999997</c:v>
                </c:pt>
                <c:pt idx="81">
                  <c:v>0.51300000000000001</c:v>
                </c:pt>
                <c:pt idx="82">
                  <c:v>0.95</c:v>
                </c:pt>
                <c:pt idx="83">
                  <c:v>0.78200000000000003</c:v>
                </c:pt>
                <c:pt idx="84">
                  <c:v>0.76600000000000001</c:v>
                </c:pt>
                <c:pt idx="85">
                  <c:v>0.40699999999999997</c:v>
                </c:pt>
                <c:pt idx="86">
                  <c:v>0.377</c:v>
                </c:pt>
                <c:pt idx="87">
                  <c:v>0.29799999999999999</c:v>
                </c:pt>
                <c:pt idx="88">
                  <c:v>0.92500000000000004</c:v>
                </c:pt>
                <c:pt idx="89">
                  <c:v>0.92800000000000005</c:v>
                </c:pt>
                <c:pt idx="90">
                  <c:v>0.79400000000000004</c:v>
                </c:pt>
                <c:pt idx="91">
                  <c:v>0.66100000000000003</c:v>
                </c:pt>
                <c:pt idx="92">
                  <c:v>0.186</c:v>
                </c:pt>
                <c:pt idx="93">
                  <c:v>0.14499999999999999</c:v>
                </c:pt>
                <c:pt idx="94">
                  <c:v>0.30299999999999999</c:v>
                </c:pt>
                <c:pt idx="95">
                  <c:v>6.3E-2</c:v>
                </c:pt>
                <c:pt idx="96">
                  <c:v>0.70199999999999996</c:v>
                </c:pt>
                <c:pt idx="97">
                  <c:v>0.48299999999999998</c:v>
                </c:pt>
                <c:pt idx="98">
                  <c:v>0.78900000000000003</c:v>
                </c:pt>
                <c:pt idx="99">
                  <c:v>0.81599999999999995</c:v>
                </c:pt>
                <c:pt idx="100">
                  <c:v>0.81799999999999995</c:v>
                </c:pt>
                <c:pt idx="101">
                  <c:v>6.2E-2</c:v>
                </c:pt>
                <c:pt idx="102">
                  <c:v>0.60699999999999998</c:v>
                </c:pt>
                <c:pt idx="103">
                  <c:v>0.17499999999999999</c:v>
                </c:pt>
                <c:pt idx="104">
                  <c:v>0.13800000000000001</c:v>
                </c:pt>
                <c:pt idx="105">
                  <c:v>0.32700000000000001</c:v>
                </c:pt>
                <c:pt idx="106">
                  <c:v>6.8000000000000005E-2</c:v>
                </c:pt>
                <c:pt idx="107">
                  <c:v>0.92500000000000004</c:v>
                </c:pt>
                <c:pt idx="108">
                  <c:v>8.1000000000000003E-2</c:v>
                </c:pt>
                <c:pt idx="109">
                  <c:v>0.14099999999999999</c:v>
                </c:pt>
                <c:pt idx="110">
                  <c:v>0.72799999999999998</c:v>
                </c:pt>
                <c:pt idx="111">
                  <c:v>0.74199999999999999</c:v>
                </c:pt>
                <c:pt idx="112">
                  <c:v>0.16</c:v>
                </c:pt>
                <c:pt idx="113">
                  <c:v>0.63400000000000001</c:v>
                </c:pt>
                <c:pt idx="114">
                  <c:v>0.84899999999999998</c:v>
                </c:pt>
                <c:pt idx="115">
                  <c:v>0.83799999999999997</c:v>
                </c:pt>
                <c:pt idx="116">
                  <c:v>0.11600000000000001</c:v>
                </c:pt>
                <c:pt idx="117">
                  <c:v>0.36699999999999999</c:v>
                </c:pt>
                <c:pt idx="118">
                  <c:v>0.113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F-4C70-ABD3-9B035EB3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63816"/>
        <c:axId val="751959880"/>
      </c:scatterChart>
      <c:valAx>
        <c:axId val="75196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Hispanic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59880"/>
        <c:crosses val="autoZero"/>
        <c:crossBetween val="midCat"/>
      </c:valAx>
      <c:valAx>
        <c:axId val="751959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63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Asian 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'Summary-nonzero'!$O$2:$O$120</c:f>
              <c:numCache>
                <c:formatCode>General</c:formatCode>
                <c:ptCount val="119"/>
                <c:pt idx="0">
                  <c:v>2E-3</c:v>
                </c:pt>
                <c:pt idx="1">
                  <c:v>0.20499999999999999</c:v>
                </c:pt>
                <c:pt idx="2">
                  <c:v>2E-3</c:v>
                </c:pt>
                <c:pt idx="3">
                  <c:v>1.2E-2</c:v>
                </c:pt>
                <c:pt idx="4">
                  <c:v>3.2000000000000001E-2</c:v>
                </c:pt>
                <c:pt idx="5">
                  <c:v>5.2999999999999999E-2</c:v>
                </c:pt>
                <c:pt idx="6">
                  <c:v>2.7E-2</c:v>
                </c:pt>
                <c:pt idx="7">
                  <c:v>5.2999999999999999E-2</c:v>
                </c:pt>
                <c:pt idx="8">
                  <c:v>2.3E-2</c:v>
                </c:pt>
                <c:pt idx="9">
                  <c:v>3.6999999999999998E-2</c:v>
                </c:pt>
                <c:pt idx="10">
                  <c:v>1.2999999999999999E-2</c:v>
                </c:pt>
                <c:pt idx="11">
                  <c:v>4.2999999999999997E-2</c:v>
                </c:pt>
                <c:pt idx="12">
                  <c:v>8.6999999999999994E-2</c:v>
                </c:pt>
                <c:pt idx="13">
                  <c:v>0</c:v>
                </c:pt>
                <c:pt idx="14">
                  <c:v>4.8000000000000001E-2</c:v>
                </c:pt>
                <c:pt idx="15">
                  <c:v>2.9000000000000001E-2</c:v>
                </c:pt>
                <c:pt idx="16">
                  <c:v>6.9000000000000006E-2</c:v>
                </c:pt>
                <c:pt idx="17">
                  <c:v>2.4E-2</c:v>
                </c:pt>
                <c:pt idx="18">
                  <c:v>3.0000000000000001E-3</c:v>
                </c:pt>
                <c:pt idx="19">
                  <c:v>1.2999999999999999E-2</c:v>
                </c:pt>
                <c:pt idx="20">
                  <c:v>1.2E-2</c:v>
                </c:pt>
                <c:pt idx="21">
                  <c:v>0</c:v>
                </c:pt>
                <c:pt idx="22">
                  <c:v>1.9E-2</c:v>
                </c:pt>
                <c:pt idx="23">
                  <c:v>1.4E-2</c:v>
                </c:pt>
                <c:pt idx="24">
                  <c:v>5.0000000000000001E-3</c:v>
                </c:pt>
                <c:pt idx="25">
                  <c:v>2E-3</c:v>
                </c:pt>
                <c:pt idx="26">
                  <c:v>0</c:v>
                </c:pt>
                <c:pt idx="27">
                  <c:v>4.2999999999999997E-2</c:v>
                </c:pt>
                <c:pt idx="28">
                  <c:v>4.7E-2</c:v>
                </c:pt>
                <c:pt idx="29">
                  <c:v>0.03</c:v>
                </c:pt>
                <c:pt idx="30">
                  <c:v>5.0000000000000001E-3</c:v>
                </c:pt>
                <c:pt idx="31">
                  <c:v>3.4000000000000002E-2</c:v>
                </c:pt>
                <c:pt idx="32">
                  <c:v>5.2999999999999999E-2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2.7E-2</c:v>
                </c:pt>
                <c:pt idx="36">
                  <c:v>5.0000000000000001E-3</c:v>
                </c:pt>
                <c:pt idx="37">
                  <c:v>2.9000000000000001E-2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7.3999999999999996E-2</c:v>
                </c:pt>
                <c:pt idx="41">
                  <c:v>0</c:v>
                </c:pt>
                <c:pt idx="42">
                  <c:v>1.0999999999999999E-2</c:v>
                </c:pt>
                <c:pt idx="43">
                  <c:v>4.2999999999999997E-2</c:v>
                </c:pt>
                <c:pt idx="44">
                  <c:v>7.0000000000000001E-3</c:v>
                </c:pt>
                <c:pt idx="45">
                  <c:v>1.7999999999999999E-2</c:v>
                </c:pt>
                <c:pt idx="46">
                  <c:v>2E-3</c:v>
                </c:pt>
                <c:pt idx="47">
                  <c:v>5.8999999999999997E-2</c:v>
                </c:pt>
                <c:pt idx="48">
                  <c:v>8.9999999999999993E-3</c:v>
                </c:pt>
                <c:pt idx="49">
                  <c:v>3.9E-2</c:v>
                </c:pt>
                <c:pt idx="50">
                  <c:v>3.9E-2</c:v>
                </c:pt>
                <c:pt idx="51">
                  <c:v>2.7E-2</c:v>
                </c:pt>
                <c:pt idx="52">
                  <c:v>0</c:v>
                </c:pt>
                <c:pt idx="53">
                  <c:v>7.0000000000000001E-3</c:v>
                </c:pt>
                <c:pt idx="54">
                  <c:v>4.2000000000000003E-2</c:v>
                </c:pt>
                <c:pt idx="55">
                  <c:v>0.06</c:v>
                </c:pt>
                <c:pt idx="56">
                  <c:v>0.06</c:v>
                </c:pt>
                <c:pt idx="57">
                  <c:v>0</c:v>
                </c:pt>
                <c:pt idx="58">
                  <c:v>5.7000000000000002E-2</c:v>
                </c:pt>
                <c:pt idx="59">
                  <c:v>1.9E-2</c:v>
                </c:pt>
                <c:pt idx="60">
                  <c:v>1.2999999999999999E-2</c:v>
                </c:pt>
                <c:pt idx="61">
                  <c:v>0</c:v>
                </c:pt>
                <c:pt idx="62">
                  <c:v>1.7999999999999999E-2</c:v>
                </c:pt>
                <c:pt idx="63">
                  <c:v>3.3000000000000002E-2</c:v>
                </c:pt>
                <c:pt idx="64">
                  <c:v>7.3999999999999996E-2</c:v>
                </c:pt>
                <c:pt idx="65">
                  <c:v>4.4999999999999998E-2</c:v>
                </c:pt>
                <c:pt idx="66">
                  <c:v>3.6999999999999998E-2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4.4999999999999998E-2</c:v>
                </c:pt>
                <c:pt idx="70">
                  <c:v>0.112</c:v>
                </c:pt>
                <c:pt idx="71">
                  <c:v>7.5999999999999998E-2</c:v>
                </c:pt>
                <c:pt idx="72">
                  <c:v>8.9999999999999993E-3</c:v>
                </c:pt>
                <c:pt idx="73">
                  <c:v>5.7000000000000002E-2</c:v>
                </c:pt>
                <c:pt idx="74">
                  <c:v>0.02</c:v>
                </c:pt>
                <c:pt idx="75">
                  <c:v>3.4000000000000002E-2</c:v>
                </c:pt>
                <c:pt idx="76">
                  <c:v>2E-3</c:v>
                </c:pt>
                <c:pt idx="77">
                  <c:v>3.2000000000000001E-2</c:v>
                </c:pt>
                <c:pt idx="78">
                  <c:v>2.8000000000000001E-2</c:v>
                </c:pt>
                <c:pt idx="79">
                  <c:v>3.1E-2</c:v>
                </c:pt>
                <c:pt idx="80">
                  <c:v>1.7000000000000001E-2</c:v>
                </c:pt>
                <c:pt idx="81">
                  <c:v>7.8E-2</c:v>
                </c:pt>
                <c:pt idx="82">
                  <c:v>0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2.1999999999999999E-2</c:v>
                </c:pt>
                <c:pt idx="86">
                  <c:v>3.9E-2</c:v>
                </c:pt>
                <c:pt idx="87">
                  <c:v>1.2E-2</c:v>
                </c:pt>
                <c:pt idx="88">
                  <c:v>1.2999999999999999E-2</c:v>
                </c:pt>
                <c:pt idx="89">
                  <c:v>1.4E-2</c:v>
                </c:pt>
                <c:pt idx="90">
                  <c:v>0.01</c:v>
                </c:pt>
                <c:pt idx="91">
                  <c:v>1.2999999999999999E-2</c:v>
                </c:pt>
                <c:pt idx="92">
                  <c:v>2.1999999999999999E-2</c:v>
                </c:pt>
                <c:pt idx="93">
                  <c:v>1.4E-2</c:v>
                </c:pt>
                <c:pt idx="94">
                  <c:v>0.23899999999999999</c:v>
                </c:pt>
                <c:pt idx="95">
                  <c:v>3.5999999999999997E-2</c:v>
                </c:pt>
                <c:pt idx="96">
                  <c:v>4.2000000000000003E-2</c:v>
                </c:pt>
                <c:pt idx="97">
                  <c:v>5.3999999999999999E-2</c:v>
                </c:pt>
                <c:pt idx="98">
                  <c:v>9.1999999999999998E-2</c:v>
                </c:pt>
                <c:pt idx="99">
                  <c:v>7.0000000000000001E-3</c:v>
                </c:pt>
                <c:pt idx="100">
                  <c:v>4.8000000000000001E-2</c:v>
                </c:pt>
                <c:pt idx="101">
                  <c:v>2.1000000000000001E-2</c:v>
                </c:pt>
                <c:pt idx="102">
                  <c:v>7.0000000000000001E-3</c:v>
                </c:pt>
                <c:pt idx="103">
                  <c:v>4.8000000000000001E-2</c:v>
                </c:pt>
                <c:pt idx="104">
                  <c:v>5.1999999999999998E-2</c:v>
                </c:pt>
                <c:pt idx="105">
                  <c:v>8.0000000000000002E-3</c:v>
                </c:pt>
                <c:pt idx="106">
                  <c:v>1.7000000000000001E-2</c:v>
                </c:pt>
                <c:pt idx="107">
                  <c:v>0</c:v>
                </c:pt>
                <c:pt idx="108">
                  <c:v>3.5999999999999997E-2</c:v>
                </c:pt>
                <c:pt idx="109">
                  <c:v>2.1000000000000001E-2</c:v>
                </c:pt>
                <c:pt idx="110">
                  <c:v>6.9000000000000006E-2</c:v>
                </c:pt>
                <c:pt idx="111">
                  <c:v>1.0999999999999999E-2</c:v>
                </c:pt>
                <c:pt idx="112">
                  <c:v>5.3999999999999999E-2</c:v>
                </c:pt>
                <c:pt idx="113">
                  <c:v>3.0000000000000001E-3</c:v>
                </c:pt>
                <c:pt idx="114">
                  <c:v>2E-3</c:v>
                </c:pt>
                <c:pt idx="115">
                  <c:v>6.0000000000000001E-3</c:v>
                </c:pt>
                <c:pt idx="116">
                  <c:v>3.5000000000000003E-2</c:v>
                </c:pt>
                <c:pt idx="117">
                  <c:v>1.4E-2</c:v>
                </c:pt>
                <c:pt idx="118">
                  <c:v>1.9E-2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3-413D-903F-3FAEB93A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57256"/>
        <c:axId val="751958240"/>
      </c:scatterChart>
      <c:valAx>
        <c:axId val="75195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Asian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58240"/>
        <c:crosses val="autoZero"/>
        <c:crossBetween val="midCat"/>
      </c:valAx>
      <c:valAx>
        <c:axId val="7519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57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American Indian 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'Summary-nonzero'!$P$2:$P$120</c:f>
              <c:numCache>
                <c:formatCode>General</c:formatCode>
                <c:ptCount val="119"/>
                <c:pt idx="0">
                  <c:v>0.01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8.0000000000000002E-3</c:v>
                </c:pt>
                <c:pt idx="5">
                  <c:v>0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0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2E-3</c:v>
                </c:pt>
                <c:pt idx="15">
                  <c:v>0.01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2E-3</c:v>
                </c:pt>
                <c:pt idx="21">
                  <c:v>5.0000000000000001E-3</c:v>
                </c:pt>
                <c:pt idx="22">
                  <c:v>7.0000000000000001E-3</c:v>
                </c:pt>
                <c:pt idx="23">
                  <c:v>0</c:v>
                </c:pt>
                <c:pt idx="24">
                  <c:v>0.01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2.1000000000000001E-2</c:v>
                </c:pt>
                <c:pt idx="30">
                  <c:v>2E-3</c:v>
                </c:pt>
                <c:pt idx="31">
                  <c:v>2E-3</c:v>
                </c:pt>
                <c:pt idx="32">
                  <c:v>8.0000000000000002E-3</c:v>
                </c:pt>
                <c:pt idx="33">
                  <c:v>7.0000000000000001E-3</c:v>
                </c:pt>
                <c:pt idx="34">
                  <c:v>8.9999999999999993E-3</c:v>
                </c:pt>
                <c:pt idx="35">
                  <c:v>3.0000000000000001E-3</c:v>
                </c:pt>
                <c:pt idx="36">
                  <c:v>5.0000000000000001E-3</c:v>
                </c:pt>
                <c:pt idx="37">
                  <c:v>8.9999999999999993E-3</c:v>
                </c:pt>
                <c:pt idx="38">
                  <c:v>2E-3</c:v>
                </c:pt>
                <c:pt idx="39">
                  <c:v>2.1999999999999999E-2</c:v>
                </c:pt>
                <c:pt idx="40">
                  <c:v>1.2999999999999999E-2</c:v>
                </c:pt>
                <c:pt idx="41">
                  <c:v>1.4E-2</c:v>
                </c:pt>
                <c:pt idx="42">
                  <c:v>1.4999999999999999E-2</c:v>
                </c:pt>
                <c:pt idx="43">
                  <c:v>3.0000000000000001E-3</c:v>
                </c:pt>
                <c:pt idx="44">
                  <c:v>7.0000000000000001E-3</c:v>
                </c:pt>
                <c:pt idx="45">
                  <c:v>4.0000000000000001E-3</c:v>
                </c:pt>
                <c:pt idx="46">
                  <c:v>2E-3</c:v>
                </c:pt>
                <c:pt idx="47">
                  <c:v>0.01</c:v>
                </c:pt>
                <c:pt idx="48">
                  <c:v>2.5999999999999999E-2</c:v>
                </c:pt>
                <c:pt idx="49">
                  <c:v>7.0000000000000001E-3</c:v>
                </c:pt>
                <c:pt idx="50">
                  <c:v>1.7000000000000001E-2</c:v>
                </c:pt>
                <c:pt idx="51">
                  <c:v>6.0000000000000001E-3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2E-3</c:v>
                </c:pt>
                <c:pt idx="58">
                  <c:v>6.0000000000000001E-3</c:v>
                </c:pt>
                <c:pt idx="59">
                  <c:v>1.6E-2</c:v>
                </c:pt>
                <c:pt idx="60">
                  <c:v>0</c:v>
                </c:pt>
                <c:pt idx="61">
                  <c:v>3.0000000000000001E-3</c:v>
                </c:pt>
                <c:pt idx="62">
                  <c:v>6.0000000000000001E-3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4.0000000000000001E-3</c:v>
                </c:pt>
                <c:pt idx="66">
                  <c:v>7.0000000000000001E-3</c:v>
                </c:pt>
                <c:pt idx="67">
                  <c:v>2E-3</c:v>
                </c:pt>
                <c:pt idx="68">
                  <c:v>1.2E-2</c:v>
                </c:pt>
                <c:pt idx="69">
                  <c:v>8.0000000000000002E-3</c:v>
                </c:pt>
                <c:pt idx="70">
                  <c:v>4.0000000000000001E-3</c:v>
                </c:pt>
                <c:pt idx="71">
                  <c:v>2E-3</c:v>
                </c:pt>
                <c:pt idx="72">
                  <c:v>6.0000000000000001E-3</c:v>
                </c:pt>
                <c:pt idx="73">
                  <c:v>2E-3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2E-3</c:v>
                </c:pt>
                <c:pt idx="78">
                  <c:v>6.0000000000000001E-3</c:v>
                </c:pt>
                <c:pt idx="79">
                  <c:v>0.01</c:v>
                </c:pt>
                <c:pt idx="80">
                  <c:v>5.0000000000000001E-3</c:v>
                </c:pt>
                <c:pt idx="81">
                  <c:v>3.0000000000000001E-3</c:v>
                </c:pt>
                <c:pt idx="82">
                  <c:v>0.01</c:v>
                </c:pt>
                <c:pt idx="83">
                  <c:v>7.0000000000000001E-3</c:v>
                </c:pt>
                <c:pt idx="84">
                  <c:v>8.0000000000000002E-3</c:v>
                </c:pt>
                <c:pt idx="85">
                  <c:v>1.0999999999999999E-2</c:v>
                </c:pt>
                <c:pt idx="86">
                  <c:v>5.0000000000000001E-3</c:v>
                </c:pt>
                <c:pt idx="87">
                  <c:v>1.2E-2</c:v>
                </c:pt>
                <c:pt idx="88">
                  <c:v>7.0000000000000001E-3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5.0000000000000001E-3</c:v>
                </c:pt>
                <c:pt idx="92">
                  <c:v>0</c:v>
                </c:pt>
                <c:pt idx="93">
                  <c:v>8.0000000000000002E-3</c:v>
                </c:pt>
                <c:pt idx="94">
                  <c:v>2E-3</c:v>
                </c:pt>
                <c:pt idx="95">
                  <c:v>0</c:v>
                </c:pt>
                <c:pt idx="96">
                  <c:v>6.0000000000000001E-3</c:v>
                </c:pt>
                <c:pt idx="97">
                  <c:v>1.4E-2</c:v>
                </c:pt>
                <c:pt idx="98">
                  <c:v>8.0000000000000002E-3</c:v>
                </c:pt>
                <c:pt idx="99">
                  <c:v>4.0000000000000001E-3</c:v>
                </c:pt>
                <c:pt idx="100">
                  <c:v>3.0000000000000001E-3</c:v>
                </c:pt>
                <c:pt idx="101">
                  <c:v>0</c:v>
                </c:pt>
                <c:pt idx="102">
                  <c:v>2E-3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2.1999999999999999E-2</c:v>
                </c:pt>
                <c:pt idx="112">
                  <c:v>2E-3</c:v>
                </c:pt>
                <c:pt idx="113">
                  <c:v>0</c:v>
                </c:pt>
                <c:pt idx="114">
                  <c:v>5.0000000000000001E-3</c:v>
                </c:pt>
                <c:pt idx="115">
                  <c:v>3.0000000000000001E-3</c:v>
                </c:pt>
                <c:pt idx="116">
                  <c:v>4.0000000000000001E-3</c:v>
                </c:pt>
                <c:pt idx="117">
                  <c:v>7.0000000000000001E-3</c:v>
                </c:pt>
                <c:pt idx="118">
                  <c:v>1E-3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D-4689-A587-8A83AFAC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38560"/>
        <c:axId val="751939544"/>
      </c:scatterChart>
      <c:valAx>
        <c:axId val="7519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American Indian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39544"/>
        <c:crosses val="autoZero"/>
        <c:crossBetween val="midCat"/>
      </c:valAx>
      <c:valAx>
        <c:axId val="751939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38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Pacific Islander 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'Summary-nonzero'!$Q$2:$Q$120</c:f>
              <c:numCache>
                <c:formatCode>General</c:formatCode>
                <c:ptCount val="119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0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1.6E-2</c:v>
                </c:pt>
                <c:pt idx="10">
                  <c:v>8.9999999999999993E-3</c:v>
                </c:pt>
                <c:pt idx="11">
                  <c:v>4.0000000000000001E-3</c:v>
                </c:pt>
                <c:pt idx="12">
                  <c:v>1.6E-2</c:v>
                </c:pt>
                <c:pt idx="13">
                  <c:v>0</c:v>
                </c:pt>
                <c:pt idx="14">
                  <c:v>0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4.0000000000000001E-3</c:v>
                </c:pt>
                <c:pt idx="34">
                  <c:v>3.0000000000000001E-3</c:v>
                </c:pt>
                <c:pt idx="35">
                  <c:v>0</c:v>
                </c:pt>
                <c:pt idx="36">
                  <c:v>5.0000000000000001E-3</c:v>
                </c:pt>
                <c:pt idx="37">
                  <c:v>0</c:v>
                </c:pt>
                <c:pt idx="38">
                  <c:v>6.0000000000000001E-3</c:v>
                </c:pt>
                <c:pt idx="39">
                  <c:v>0</c:v>
                </c:pt>
                <c:pt idx="40">
                  <c:v>0</c:v>
                </c:pt>
                <c:pt idx="41">
                  <c:v>3.0000000000000001E-3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1.7000000000000001E-2</c:v>
                </c:pt>
                <c:pt idx="47">
                  <c:v>0</c:v>
                </c:pt>
                <c:pt idx="48">
                  <c:v>0</c:v>
                </c:pt>
                <c:pt idx="49">
                  <c:v>7.0000000000000001E-3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2E-3</c:v>
                </c:pt>
                <c:pt idx="54">
                  <c:v>4.0000000000000001E-3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2.5999999999999999E-2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2E-3</c:v>
                </c:pt>
                <c:pt idx="63">
                  <c:v>0</c:v>
                </c:pt>
                <c:pt idx="64">
                  <c:v>2E-3</c:v>
                </c:pt>
                <c:pt idx="65">
                  <c:v>8.9999999999999993E-3</c:v>
                </c:pt>
                <c:pt idx="66">
                  <c:v>1E-3</c:v>
                </c:pt>
                <c:pt idx="67">
                  <c:v>2E-3</c:v>
                </c:pt>
                <c:pt idx="68">
                  <c:v>0</c:v>
                </c:pt>
                <c:pt idx="69">
                  <c:v>0</c:v>
                </c:pt>
                <c:pt idx="70">
                  <c:v>2E-3</c:v>
                </c:pt>
                <c:pt idx="71">
                  <c:v>0</c:v>
                </c:pt>
                <c:pt idx="72">
                  <c:v>1.0999999999999999E-2</c:v>
                </c:pt>
                <c:pt idx="73">
                  <c:v>0</c:v>
                </c:pt>
                <c:pt idx="74">
                  <c:v>0</c:v>
                </c:pt>
                <c:pt idx="75">
                  <c:v>3.0000000000000001E-3</c:v>
                </c:pt>
                <c:pt idx="76">
                  <c:v>0</c:v>
                </c:pt>
                <c:pt idx="77">
                  <c:v>7.0000000000000001E-3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2.3E-2</c:v>
                </c:pt>
                <c:pt idx="82">
                  <c:v>0</c:v>
                </c:pt>
                <c:pt idx="83">
                  <c:v>8.9999999999999993E-3</c:v>
                </c:pt>
                <c:pt idx="84">
                  <c:v>2.3E-2</c:v>
                </c:pt>
                <c:pt idx="85">
                  <c:v>0</c:v>
                </c:pt>
                <c:pt idx="86">
                  <c:v>3.0000000000000001E-3</c:v>
                </c:pt>
                <c:pt idx="87">
                  <c:v>0</c:v>
                </c:pt>
                <c:pt idx="88">
                  <c:v>2E-3</c:v>
                </c:pt>
                <c:pt idx="89">
                  <c:v>0</c:v>
                </c:pt>
                <c:pt idx="90">
                  <c:v>4.0000000000000001E-3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7.0000000000000001E-3</c:v>
                </c:pt>
                <c:pt idx="95">
                  <c:v>0</c:v>
                </c:pt>
                <c:pt idx="96">
                  <c:v>1E-3</c:v>
                </c:pt>
                <c:pt idx="97">
                  <c:v>2E-3</c:v>
                </c:pt>
                <c:pt idx="98">
                  <c:v>0</c:v>
                </c:pt>
                <c:pt idx="99">
                  <c:v>4.0000000000000001E-3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2E-3</c:v>
                </c:pt>
                <c:pt idx="104">
                  <c:v>0</c:v>
                </c:pt>
                <c:pt idx="105">
                  <c:v>4.0000000000000001E-3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4.0000000000000001E-3</c:v>
                </c:pt>
                <c:pt idx="110">
                  <c:v>0</c:v>
                </c:pt>
                <c:pt idx="111">
                  <c:v>0</c:v>
                </c:pt>
                <c:pt idx="112">
                  <c:v>2E-3</c:v>
                </c:pt>
                <c:pt idx="113">
                  <c:v>0</c:v>
                </c:pt>
                <c:pt idx="114">
                  <c:v>2E-3</c:v>
                </c:pt>
                <c:pt idx="115">
                  <c:v>8.9999999999999993E-3</c:v>
                </c:pt>
                <c:pt idx="116">
                  <c:v>1E-3</c:v>
                </c:pt>
                <c:pt idx="117">
                  <c:v>4.0000000000000001E-3</c:v>
                </c:pt>
                <c:pt idx="118">
                  <c:v>0</c:v>
                </c:pt>
              </c:numCache>
            </c:numRef>
          </c:xVal>
          <c:yVal>
            <c:numRef>
              <c:f>'Initial Reg'!$C$37:$C$155</c:f>
              <c:numCache>
                <c:formatCode>General</c:formatCode>
                <c:ptCount val="119"/>
                <c:pt idx="0">
                  <c:v>0.17945138481425715</c:v>
                </c:pt>
                <c:pt idx="1">
                  <c:v>-6.0300695788070016</c:v>
                </c:pt>
                <c:pt idx="2">
                  <c:v>3.2536085549512292</c:v>
                </c:pt>
                <c:pt idx="3">
                  <c:v>-0.11793224251836776</c:v>
                </c:pt>
                <c:pt idx="4">
                  <c:v>0.17487384717690446</c:v>
                </c:pt>
                <c:pt idx="5">
                  <c:v>3.8108708228852208</c:v>
                </c:pt>
                <c:pt idx="6">
                  <c:v>3.2807031850811157</c:v>
                </c:pt>
                <c:pt idx="7">
                  <c:v>-5.7027323704053465</c:v>
                </c:pt>
                <c:pt idx="8">
                  <c:v>2.2914968073123987</c:v>
                </c:pt>
                <c:pt idx="9">
                  <c:v>7.7919834707593338</c:v>
                </c:pt>
                <c:pt idx="10">
                  <c:v>-1.9020977717663694</c:v>
                </c:pt>
                <c:pt idx="11">
                  <c:v>1.8269289675575635</c:v>
                </c:pt>
                <c:pt idx="12">
                  <c:v>1.3174834740043373</c:v>
                </c:pt>
                <c:pt idx="13">
                  <c:v>1.3137084500421343</c:v>
                </c:pt>
                <c:pt idx="14">
                  <c:v>6.9164780687375611</c:v>
                </c:pt>
                <c:pt idx="15">
                  <c:v>2.4288355863986943</c:v>
                </c:pt>
                <c:pt idx="16">
                  <c:v>-0.92463980847266214</c:v>
                </c:pt>
                <c:pt idx="17">
                  <c:v>-2.046655190941074</c:v>
                </c:pt>
                <c:pt idx="18">
                  <c:v>-2.1631750173126818</c:v>
                </c:pt>
                <c:pt idx="19">
                  <c:v>-2.7681173360285349</c:v>
                </c:pt>
                <c:pt idx="20">
                  <c:v>-2.1730185657034298</c:v>
                </c:pt>
                <c:pt idx="21">
                  <c:v>1.1471955336444601</c:v>
                </c:pt>
                <c:pt idx="22">
                  <c:v>3.6625563779343082</c:v>
                </c:pt>
                <c:pt idx="23">
                  <c:v>7.195199132940445</c:v>
                </c:pt>
                <c:pt idx="24">
                  <c:v>-0.40531005563754441</c:v>
                </c:pt>
                <c:pt idx="25">
                  <c:v>1.3043394591690181</c:v>
                </c:pt>
                <c:pt idx="26">
                  <c:v>-1.9624881292839902</c:v>
                </c:pt>
                <c:pt idx="27">
                  <c:v>11.01602010991445</c:v>
                </c:pt>
                <c:pt idx="28">
                  <c:v>1.7785993633864621</c:v>
                </c:pt>
                <c:pt idx="29">
                  <c:v>3.8289095095997538</c:v>
                </c:pt>
                <c:pt idx="30">
                  <c:v>1.2789172220748526</c:v>
                </c:pt>
                <c:pt idx="31">
                  <c:v>-3.9736773351793317</c:v>
                </c:pt>
                <c:pt idx="32">
                  <c:v>-1.2836535450419042</c:v>
                </c:pt>
                <c:pt idx="33">
                  <c:v>-9.7327354993799844</c:v>
                </c:pt>
                <c:pt idx="34">
                  <c:v>-3.083732483767907</c:v>
                </c:pt>
                <c:pt idx="35">
                  <c:v>0.2272567461370798</c:v>
                </c:pt>
                <c:pt idx="36">
                  <c:v>0.18473052670078793</c:v>
                </c:pt>
                <c:pt idx="37">
                  <c:v>-2.5934257080118712</c:v>
                </c:pt>
                <c:pt idx="38">
                  <c:v>3.8943725964266109</c:v>
                </c:pt>
                <c:pt idx="39">
                  <c:v>-1.4150879325268697</c:v>
                </c:pt>
                <c:pt idx="40">
                  <c:v>1.891745623340781</c:v>
                </c:pt>
                <c:pt idx="41">
                  <c:v>0.65985139944648807</c:v>
                </c:pt>
                <c:pt idx="42">
                  <c:v>-0.11517477855731073</c:v>
                </c:pt>
                <c:pt idx="43">
                  <c:v>-9.2717045064089234</c:v>
                </c:pt>
                <c:pt idx="44">
                  <c:v>1.8739155385973909</c:v>
                </c:pt>
                <c:pt idx="45">
                  <c:v>5.6526137308584339</c:v>
                </c:pt>
                <c:pt idx="46">
                  <c:v>-3.5575107644401278</c:v>
                </c:pt>
                <c:pt idx="47">
                  <c:v>-0.74013108155887153</c:v>
                </c:pt>
                <c:pt idx="48">
                  <c:v>-5.2566011560063188</c:v>
                </c:pt>
                <c:pt idx="49">
                  <c:v>-3.683444034137807</c:v>
                </c:pt>
                <c:pt idx="50">
                  <c:v>-1.2773510490922249</c:v>
                </c:pt>
                <c:pt idx="51">
                  <c:v>-5.7022980318573744</c:v>
                </c:pt>
                <c:pt idx="52">
                  <c:v>-1.5338760956680275</c:v>
                </c:pt>
                <c:pt idx="53">
                  <c:v>6.8971423116748127</c:v>
                </c:pt>
                <c:pt idx="54">
                  <c:v>-0.24430347464593094</c:v>
                </c:pt>
                <c:pt idx="55">
                  <c:v>2.9133668221569824</c:v>
                </c:pt>
                <c:pt idx="56">
                  <c:v>3.0707547011619543</c:v>
                </c:pt>
                <c:pt idx="57">
                  <c:v>-1.2086907265123052</c:v>
                </c:pt>
                <c:pt idx="58">
                  <c:v>-3.3047687608228884</c:v>
                </c:pt>
                <c:pt idx="59">
                  <c:v>1.652614799530717</c:v>
                </c:pt>
                <c:pt idx="60">
                  <c:v>1.9766249701580296</c:v>
                </c:pt>
                <c:pt idx="61">
                  <c:v>-0.30968095781315874</c:v>
                </c:pt>
                <c:pt idx="62">
                  <c:v>1.3628193165400297</c:v>
                </c:pt>
                <c:pt idx="63">
                  <c:v>-0.45779594515647748</c:v>
                </c:pt>
                <c:pt idx="64">
                  <c:v>1.1703877535415828</c:v>
                </c:pt>
                <c:pt idx="65">
                  <c:v>-3.6664582435286484</c:v>
                </c:pt>
                <c:pt idx="66">
                  <c:v>-2.6372859234683297</c:v>
                </c:pt>
                <c:pt idx="67">
                  <c:v>4.4663506855317792</c:v>
                </c:pt>
                <c:pt idx="68">
                  <c:v>-0.94726617541319413</c:v>
                </c:pt>
                <c:pt idx="69">
                  <c:v>1.3377533539473987</c:v>
                </c:pt>
                <c:pt idx="70">
                  <c:v>6.3090573988521612</c:v>
                </c:pt>
                <c:pt idx="71">
                  <c:v>-3.9414883593684635</c:v>
                </c:pt>
                <c:pt idx="72">
                  <c:v>-0.76477202440916336</c:v>
                </c:pt>
                <c:pt idx="73">
                  <c:v>-1.3670326177934342</c:v>
                </c:pt>
                <c:pt idx="74">
                  <c:v>-1.8829280109770057</c:v>
                </c:pt>
                <c:pt idx="75">
                  <c:v>-2.5355004523178106</c:v>
                </c:pt>
                <c:pt idx="76">
                  <c:v>-1.8852450975992348</c:v>
                </c:pt>
                <c:pt idx="77">
                  <c:v>7.9577559439472623</c:v>
                </c:pt>
                <c:pt idx="78">
                  <c:v>3.8309342572593437</c:v>
                </c:pt>
                <c:pt idx="79">
                  <c:v>-3.6716516763128979</c:v>
                </c:pt>
                <c:pt idx="80">
                  <c:v>2.3121417741871086</c:v>
                </c:pt>
                <c:pt idx="81">
                  <c:v>1.8804627654817772</c:v>
                </c:pt>
                <c:pt idx="82">
                  <c:v>3.4500949112922026</c:v>
                </c:pt>
                <c:pt idx="83">
                  <c:v>0.18097455520324601</c:v>
                </c:pt>
                <c:pt idx="84">
                  <c:v>-1.716624129851553</c:v>
                </c:pt>
                <c:pt idx="85">
                  <c:v>8.3286965465904501</c:v>
                </c:pt>
                <c:pt idx="86">
                  <c:v>-1.1540191608839834</c:v>
                </c:pt>
                <c:pt idx="87">
                  <c:v>-2.8669415439119241</c:v>
                </c:pt>
                <c:pt idx="88">
                  <c:v>0.86338654419848559</c:v>
                </c:pt>
                <c:pt idx="89">
                  <c:v>0.21935495943547423</c:v>
                </c:pt>
                <c:pt idx="90">
                  <c:v>-3.4472979372560832</c:v>
                </c:pt>
                <c:pt idx="91">
                  <c:v>-3.4415835739870406</c:v>
                </c:pt>
                <c:pt idx="92">
                  <c:v>-1.7120272720371261</c:v>
                </c:pt>
                <c:pt idx="93">
                  <c:v>1.3530733480856298</c:v>
                </c:pt>
                <c:pt idx="94">
                  <c:v>-3.7248598532889865E-2</c:v>
                </c:pt>
                <c:pt idx="95">
                  <c:v>-20.29951494129115</c:v>
                </c:pt>
                <c:pt idx="96">
                  <c:v>7.529622856570505</c:v>
                </c:pt>
                <c:pt idx="97">
                  <c:v>-4.3214256050129904</c:v>
                </c:pt>
                <c:pt idx="98">
                  <c:v>1.8351261442198261</c:v>
                </c:pt>
                <c:pt idx="99">
                  <c:v>1.3106992795981327</c:v>
                </c:pt>
                <c:pt idx="100">
                  <c:v>-1.2225567764833514</c:v>
                </c:pt>
                <c:pt idx="101">
                  <c:v>-10.215409027547565</c:v>
                </c:pt>
                <c:pt idx="102">
                  <c:v>-2.0497137313515825</c:v>
                </c:pt>
                <c:pt idx="103">
                  <c:v>6.8664340108396686</c:v>
                </c:pt>
                <c:pt idx="104">
                  <c:v>-0.18882354560899728</c:v>
                </c:pt>
                <c:pt idx="105">
                  <c:v>-3.6545475972137957</c:v>
                </c:pt>
                <c:pt idx="106">
                  <c:v>-5.1487971736082869</c:v>
                </c:pt>
                <c:pt idx="107">
                  <c:v>0.45481518765255657</c:v>
                </c:pt>
                <c:pt idx="108">
                  <c:v>1.1473320162654375</c:v>
                </c:pt>
                <c:pt idx="109">
                  <c:v>4.8490219711293747</c:v>
                </c:pt>
                <c:pt idx="110">
                  <c:v>-3.2095911627038092</c:v>
                </c:pt>
                <c:pt idx="111">
                  <c:v>-0.59550038420991669</c:v>
                </c:pt>
                <c:pt idx="112">
                  <c:v>4.2932623750580206</c:v>
                </c:pt>
                <c:pt idx="113">
                  <c:v>3.2857684493332755</c:v>
                </c:pt>
                <c:pt idx="114">
                  <c:v>-0.32796455128010038</c:v>
                </c:pt>
                <c:pt idx="115">
                  <c:v>-5.454284846021757</c:v>
                </c:pt>
                <c:pt idx="116">
                  <c:v>1.3392970640050237</c:v>
                </c:pt>
                <c:pt idx="117">
                  <c:v>5.6392761873953994</c:v>
                </c:pt>
                <c:pt idx="118">
                  <c:v>-0.96166867728094019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E-4D4E-9199-52DD24A2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43808"/>
        <c:axId val="751945776"/>
      </c:scatterChart>
      <c:valAx>
        <c:axId val="75194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Pacific Islander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45776"/>
        <c:crosses val="autoZero"/>
        <c:crossBetween val="midCat"/>
      </c:valAx>
      <c:valAx>
        <c:axId val="75194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43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1</xdr:row>
      <xdr:rowOff>0</xdr:rowOff>
    </xdr:from>
    <xdr:to>
      <xdr:col>15</xdr:col>
      <xdr:colOff>240030</xdr:colOff>
      <xdr:row>10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6EE9A-A519-46D6-8C60-336BC016A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240030</xdr:colOff>
      <xdr:row>3</xdr:row>
      <xdr:rowOff>0</xdr:rowOff>
    </xdr:from>
    <xdr:to>
      <xdr:col>16</xdr:col>
      <xdr:colOff>240030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BD889-220A-4F60-AA15-F0DB06978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240030</xdr:colOff>
      <xdr:row>5</xdr:row>
      <xdr:rowOff>0</xdr:rowOff>
    </xdr:from>
    <xdr:to>
      <xdr:col>17</xdr:col>
      <xdr:colOff>240030</xdr:colOff>
      <xdr:row>14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F449E-4344-42DC-8634-D85318CF7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240030</xdr:colOff>
      <xdr:row>7</xdr:row>
      <xdr:rowOff>0</xdr:rowOff>
    </xdr:from>
    <xdr:to>
      <xdr:col>18</xdr:col>
      <xdr:colOff>240030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D9BED1-8657-4567-A527-6D0BBAB26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240030</xdr:colOff>
      <xdr:row>9</xdr:row>
      <xdr:rowOff>0</xdr:rowOff>
    </xdr:from>
    <xdr:to>
      <xdr:col>19</xdr:col>
      <xdr:colOff>240030</xdr:colOff>
      <xdr:row>18</xdr:row>
      <xdr:rowOff>177165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A88FF9-DA4B-47A9-B847-7EC1278B8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240030</xdr:colOff>
      <xdr:row>11</xdr:row>
      <xdr:rowOff>0</xdr:rowOff>
    </xdr:from>
    <xdr:to>
      <xdr:col>20</xdr:col>
      <xdr:colOff>240030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D92B4E-F119-4CBE-B7ED-1B55E4E58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240030</xdr:colOff>
      <xdr:row>13</xdr:row>
      <xdr:rowOff>0</xdr:rowOff>
    </xdr:from>
    <xdr:to>
      <xdr:col>21</xdr:col>
      <xdr:colOff>240030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491FC-5855-4CCD-A84A-96B4DABA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240030</xdr:colOff>
      <xdr:row>14</xdr:row>
      <xdr:rowOff>180975</xdr:rowOff>
    </xdr:from>
    <xdr:to>
      <xdr:col>22</xdr:col>
      <xdr:colOff>240030</xdr:colOff>
      <xdr:row>25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0F847-4FA1-40B5-BB98-60E8A3C41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240030</xdr:colOff>
      <xdr:row>17</xdr:row>
      <xdr:rowOff>0</xdr:rowOff>
    </xdr:from>
    <xdr:to>
      <xdr:col>23</xdr:col>
      <xdr:colOff>240030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E413C4-CBB2-484F-9476-5EC8ED3E9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240030</xdr:colOff>
      <xdr:row>19</xdr:row>
      <xdr:rowOff>0</xdr:rowOff>
    </xdr:from>
    <xdr:to>
      <xdr:col>24</xdr:col>
      <xdr:colOff>240030</xdr:colOff>
      <xdr:row>29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657C8E-9DC6-4F67-A4E6-554731DBE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240030</xdr:colOff>
      <xdr:row>21</xdr:row>
      <xdr:rowOff>0</xdr:rowOff>
    </xdr:from>
    <xdr:to>
      <xdr:col>25</xdr:col>
      <xdr:colOff>240030</xdr:colOff>
      <xdr:row>31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FD88A8-2246-46AB-B408-D63A35C8E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240030</xdr:colOff>
      <xdr:row>23</xdr:row>
      <xdr:rowOff>0</xdr:rowOff>
    </xdr:from>
    <xdr:to>
      <xdr:col>26</xdr:col>
      <xdr:colOff>240030</xdr:colOff>
      <xdr:row>33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4F9841-AB4A-4557-935B-F7139E37A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240030</xdr:colOff>
      <xdr:row>25</xdr:row>
      <xdr:rowOff>0</xdr:rowOff>
    </xdr:from>
    <xdr:to>
      <xdr:col>27</xdr:col>
      <xdr:colOff>240030</xdr:colOff>
      <xdr:row>34</xdr:row>
      <xdr:rowOff>188595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3120D3-B856-4A13-8920-95718637D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240030</xdr:colOff>
      <xdr:row>27</xdr:row>
      <xdr:rowOff>0</xdr:rowOff>
    </xdr:from>
    <xdr:to>
      <xdr:col>28</xdr:col>
      <xdr:colOff>240030</xdr:colOff>
      <xdr:row>37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106D47-FF07-4F0C-B4CE-25BC347F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240030</xdr:colOff>
      <xdr:row>29</xdr:row>
      <xdr:rowOff>0</xdr:rowOff>
    </xdr:from>
    <xdr:to>
      <xdr:col>29</xdr:col>
      <xdr:colOff>240030</xdr:colOff>
      <xdr:row>39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96D48B-301E-4D91-9580-4317541AA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240030</xdr:colOff>
      <xdr:row>31</xdr:row>
      <xdr:rowOff>0</xdr:rowOff>
    </xdr:from>
    <xdr:to>
      <xdr:col>30</xdr:col>
      <xdr:colOff>240030</xdr:colOff>
      <xdr:row>41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5C177AB-EB41-40C7-8E8F-3011E2E5E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240030</xdr:colOff>
      <xdr:row>33</xdr:row>
      <xdr:rowOff>0</xdr:rowOff>
    </xdr:from>
    <xdr:to>
      <xdr:col>31</xdr:col>
      <xdr:colOff>240030</xdr:colOff>
      <xdr:row>43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BF46EE-A0C0-4446-A424-93190EBC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240030</xdr:colOff>
      <xdr:row>34</xdr:row>
      <xdr:rowOff>180975</xdr:rowOff>
    </xdr:from>
    <xdr:to>
      <xdr:col>32</xdr:col>
      <xdr:colOff>240030</xdr:colOff>
      <xdr:row>45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DC51536-32F2-4B85-827C-B28EFACE3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240030</xdr:colOff>
      <xdr:row>37</xdr:row>
      <xdr:rowOff>0</xdr:rowOff>
    </xdr:from>
    <xdr:to>
      <xdr:col>33</xdr:col>
      <xdr:colOff>240030</xdr:colOff>
      <xdr:row>47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926204F-5585-4785-9AB9-E4DDA7986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240030</xdr:colOff>
      <xdr:row>39</xdr:row>
      <xdr:rowOff>0</xdr:rowOff>
    </xdr:from>
    <xdr:to>
      <xdr:col>34</xdr:col>
      <xdr:colOff>240030</xdr:colOff>
      <xdr:row>49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78CB335-D54E-43DB-BB5D-903C5677B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240030</xdr:colOff>
      <xdr:row>41</xdr:row>
      <xdr:rowOff>0</xdr:rowOff>
    </xdr:from>
    <xdr:to>
      <xdr:col>35</xdr:col>
      <xdr:colOff>240030</xdr:colOff>
      <xdr:row>51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C38175C-0081-49AC-84E3-ABA319713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240030</xdr:colOff>
      <xdr:row>43</xdr:row>
      <xdr:rowOff>0</xdr:rowOff>
    </xdr:from>
    <xdr:to>
      <xdr:col>36</xdr:col>
      <xdr:colOff>240030</xdr:colOff>
      <xdr:row>53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3BA0453-03C7-440A-B340-CFFB3F7F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240030</xdr:colOff>
      <xdr:row>45</xdr:row>
      <xdr:rowOff>0</xdr:rowOff>
    </xdr:from>
    <xdr:to>
      <xdr:col>37</xdr:col>
      <xdr:colOff>240030</xdr:colOff>
      <xdr:row>55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44123E-492C-4F91-BE21-279943B5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240030</xdr:colOff>
      <xdr:row>47</xdr:row>
      <xdr:rowOff>0</xdr:rowOff>
    </xdr:from>
    <xdr:to>
      <xdr:col>38</xdr:col>
      <xdr:colOff>240030</xdr:colOff>
      <xdr:row>57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0B4CDC-2F3E-418B-8643-F5C5FC348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240030</xdr:colOff>
      <xdr:row>49</xdr:row>
      <xdr:rowOff>0</xdr:rowOff>
    </xdr:from>
    <xdr:to>
      <xdr:col>39</xdr:col>
      <xdr:colOff>240030</xdr:colOff>
      <xdr:row>59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772D17E-E809-43CB-8712-4B1B94AEB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240030</xdr:colOff>
      <xdr:row>51</xdr:row>
      <xdr:rowOff>0</xdr:rowOff>
    </xdr:from>
    <xdr:to>
      <xdr:col>40</xdr:col>
      <xdr:colOff>240030</xdr:colOff>
      <xdr:row>61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41D4C7F-1A2C-4BE4-B56C-B8037F3D0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240030</xdr:colOff>
      <xdr:row>53</xdr:row>
      <xdr:rowOff>0</xdr:rowOff>
    </xdr:from>
    <xdr:to>
      <xdr:col>41</xdr:col>
      <xdr:colOff>240030</xdr:colOff>
      <xdr:row>63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7592FC8-E11A-4ACC-AE1D-7F82886F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287</xdr:row>
          <xdr:rowOff>0</xdr:rowOff>
        </xdr:from>
        <xdr:to>
          <xdr:col>0</xdr:col>
          <xdr:colOff>739140</xdr:colOff>
          <xdr:row>288</xdr:row>
          <xdr:rowOff>47625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5A5A-545A-43DC-9C92-208CF2B801DD}">
  <dimension ref="A1:I155"/>
  <sheetViews>
    <sheetView tabSelected="1" topLeftCell="A81" workbookViewId="0">
      <selection activeCell="E21" sqref="E21:E27"/>
    </sheetView>
  </sheetViews>
  <sheetFormatPr defaultRowHeight="14.4" x14ac:dyDescent="0.3"/>
  <cols>
    <col min="1" max="1" width="27.33203125" customWidth="1"/>
  </cols>
  <sheetData>
    <row r="1" spans="1:9" x14ac:dyDescent="0.3">
      <c r="A1" t="s">
        <v>1124</v>
      </c>
    </row>
    <row r="2" spans="1:9" ht="15" thickBot="1" x14ac:dyDescent="0.35"/>
    <row r="3" spans="1:9" x14ac:dyDescent="0.3">
      <c r="A3" s="802" t="s">
        <v>1125</v>
      </c>
      <c r="B3" s="802"/>
    </row>
    <row r="4" spans="1:9" x14ac:dyDescent="0.3">
      <c r="A4" s="799" t="s">
        <v>1126</v>
      </c>
      <c r="B4" s="799">
        <v>0.99011969755080032</v>
      </c>
    </row>
    <row r="5" spans="1:9" x14ac:dyDescent="0.3">
      <c r="A5" s="799" t="s">
        <v>1127</v>
      </c>
      <c r="B5" s="799">
        <v>0.98033701547808827</v>
      </c>
    </row>
    <row r="6" spans="1:9" x14ac:dyDescent="0.3">
      <c r="A6" s="799" t="s">
        <v>1128</v>
      </c>
      <c r="B6" s="799">
        <v>0.97790255072775634</v>
      </c>
    </row>
    <row r="7" spans="1:9" x14ac:dyDescent="0.3">
      <c r="A7" s="799" t="s">
        <v>1129</v>
      </c>
      <c r="B7" s="799">
        <v>4.447506119007536</v>
      </c>
    </row>
    <row r="8" spans="1:9" ht="15" thickBot="1" x14ac:dyDescent="0.35">
      <c r="A8" s="800" t="s">
        <v>1130</v>
      </c>
      <c r="B8" s="800">
        <v>119</v>
      </c>
    </row>
    <row r="10" spans="1:9" ht="15" thickBot="1" x14ac:dyDescent="0.35">
      <c r="A10" t="s">
        <v>1131</v>
      </c>
    </row>
    <row r="11" spans="1:9" x14ac:dyDescent="0.3">
      <c r="A11" s="801"/>
      <c r="B11" s="801" t="s">
        <v>1136</v>
      </c>
      <c r="C11" s="801" t="s">
        <v>1137</v>
      </c>
      <c r="D11" s="801" t="s">
        <v>1138</v>
      </c>
      <c r="E11" s="801" t="s">
        <v>1139</v>
      </c>
      <c r="F11" s="801" t="s">
        <v>1140</v>
      </c>
    </row>
    <row r="12" spans="1:9" x14ac:dyDescent="0.3">
      <c r="A12" s="799" t="s">
        <v>1132</v>
      </c>
      <c r="B12" s="799">
        <v>13</v>
      </c>
      <c r="C12" s="799">
        <v>103549.58704261162</v>
      </c>
      <c r="D12" s="799">
        <v>7965.3528494316624</v>
      </c>
      <c r="E12" s="799">
        <v>402.69098796539299</v>
      </c>
      <c r="F12" s="799">
        <v>3.2677310020056541E-83</v>
      </c>
    </row>
    <row r="13" spans="1:9" x14ac:dyDescent="0.3">
      <c r="A13" s="799" t="s">
        <v>1133</v>
      </c>
      <c r="B13" s="799">
        <v>105</v>
      </c>
      <c r="C13" s="799">
        <v>2076.932621253995</v>
      </c>
      <c r="D13" s="799">
        <v>19.780310678609474</v>
      </c>
      <c r="E13" s="799"/>
      <c r="F13" s="799"/>
    </row>
    <row r="14" spans="1:9" ht="15" thickBot="1" x14ac:dyDescent="0.35">
      <c r="A14" s="800" t="s">
        <v>1134</v>
      </c>
      <c r="B14" s="800">
        <v>118</v>
      </c>
      <c r="C14" s="800">
        <v>105626.51966386561</v>
      </c>
      <c r="D14" s="800"/>
      <c r="E14" s="800"/>
      <c r="F14" s="800"/>
    </row>
    <row r="15" spans="1:9" ht="15" thickBot="1" x14ac:dyDescent="0.35"/>
    <row r="16" spans="1:9" x14ac:dyDescent="0.3">
      <c r="A16" s="801"/>
      <c r="B16" s="801" t="s">
        <v>1141</v>
      </c>
      <c r="C16" s="801" t="s">
        <v>1129</v>
      </c>
      <c r="D16" s="801" t="s">
        <v>1142</v>
      </c>
      <c r="E16" s="801" t="s">
        <v>1143</v>
      </c>
      <c r="F16" s="801" t="s">
        <v>1144</v>
      </c>
      <c r="G16" s="801" t="s">
        <v>1145</v>
      </c>
      <c r="H16" s="801" t="s">
        <v>1146</v>
      </c>
      <c r="I16" s="801" t="s">
        <v>1147</v>
      </c>
    </row>
    <row r="17" spans="1:9" x14ac:dyDescent="0.3">
      <c r="A17" s="799" t="s">
        <v>1135</v>
      </c>
      <c r="B17" s="799">
        <v>269.33646204309184</v>
      </c>
      <c r="C17" s="799">
        <v>311.63338687169795</v>
      </c>
      <c r="D17" s="799">
        <v>0.86427344883293877</v>
      </c>
      <c r="E17" s="799">
        <v>0.38940782219681491</v>
      </c>
      <c r="F17" s="799">
        <v>-348.5749772705916</v>
      </c>
      <c r="G17" s="799">
        <v>887.24790135677529</v>
      </c>
      <c r="H17" s="799">
        <v>-348.5749772705916</v>
      </c>
      <c r="I17" s="799">
        <v>887.24790135677529</v>
      </c>
    </row>
    <row r="18" spans="1:9" x14ac:dyDescent="0.3">
      <c r="A18" s="799" t="s">
        <v>5</v>
      </c>
      <c r="B18" s="799">
        <v>3.9677378147789698E-3</v>
      </c>
      <c r="C18" s="799">
        <v>3.0401999922560785E-3</v>
      </c>
      <c r="D18" s="799">
        <v>1.305091054827147</v>
      </c>
      <c r="E18" s="799">
        <v>0.19471466271375928</v>
      </c>
      <c r="F18" s="799">
        <v>-2.0604171652579646E-3</v>
      </c>
      <c r="G18" s="799">
        <v>9.9958927948159033E-3</v>
      </c>
      <c r="H18" s="799">
        <v>-2.0604171652579646E-3</v>
      </c>
      <c r="I18" s="799">
        <v>9.9958927948159033E-3</v>
      </c>
    </row>
    <row r="19" spans="1:9" x14ac:dyDescent="0.3">
      <c r="A19" s="799" t="s">
        <v>1111</v>
      </c>
      <c r="B19" s="799">
        <v>-0.4065102670306156</v>
      </c>
      <c r="C19" s="799">
        <v>0.23583329282719701</v>
      </c>
      <c r="D19" s="799">
        <v>-1.723718742834496</v>
      </c>
      <c r="E19" s="799">
        <v>8.770186712145793E-2</v>
      </c>
      <c r="F19" s="799">
        <v>-0.87412412211776158</v>
      </c>
      <c r="G19" s="799">
        <v>6.1103588056530378E-2</v>
      </c>
      <c r="H19" s="799">
        <v>-0.87412412211776158</v>
      </c>
      <c r="I19" s="799">
        <v>6.1103588056530378E-2</v>
      </c>
    </row>
    <row r="20" spans="1:9" x14ac:dyDescent="0.3">
      <c r="A20" s="799" t="s">
        <v>1110</v>
      </c>
      <c r="B20" s="799">
        <v>-10.275727656198574</v>
      </c>
      <c r="C20" s="799">
        <v>6.9652932015451343</v>
      </c>
      <c r="D20" s="799">
        <v>-1.4752756788356125</v>
      </c>
      <c r="E20" s="799">
        <v>0.14313081591440621</v>
      </c>
      <c r="F20" s="799">
        <v>-24.086617402683068</v>
      </c>
      <c r="G20" s="799">
        <v>3.5351620902859171</v>
      </c>
      <c r="H20" s="799">
        <v>-24.086617402683068</v>
      </c>
      <c r="I20" s="799">
        <v>3.5351620902859171</v>
      </c>
    </row>
    <row r="21" spans="1:9" x14ac:dyDescent="0.3">
      <c r="A21" s="799" t="s">
        <v>1115</v>
      </c>
      <c r="B21" s="799">
        <v>-258.4923640166528</v>
      </c>
      <c r="C21" s="799">
        <v>312.07041812190801</v>
      </c>
      <c r="D21" s="799">
        <v>-0.82831421693957119</v>
      </c>
      <c r="E21" s="799">
        <v>0.40937139612888063</v>
      </c>
      <c r="F21" s="799">
        <v>-877.27035556837848</v>
      </c>
      <c r="G21" s="799">
        <v>360.28562753507288</v>
      </c>
      <c r="H21" s="799">
        <v>-877.27035556837848</v>
      </c>
      <c r="I21" s="799">
        <v>360.28562753507288</v>
      </c>
    </row>
    <row r="22" spans="1:9" x14ac:dyDescent="0.3">
      <c r="A22" s="799" t="s">
        <v>1116</v>
      </c>
      <c r="B22" s="799">
        <v>-266.95853476766314</v>
      </c>
      <c r="C22" s="799">
        <v>310.97021033363956</v>
      </c>
      <c r="D22" s="799">
        <v>-0.85846980159689135</v>
      </c>
      <c r="E22" s="799">
        <v>0.39258857299586891</v>
      </c>
      <c r="F22" s="799">
        <v>-883.55501751246175</v>
      </c>
      <c r="G22" s="799">
        <v>349.63794797713552</v>
      </c>
      <c r="H22" s="799">
        <v>-883.55501751246175</v>
      </c>
      <c r="I22" s="799">
        <v>349.63794797713552</v>
      </c>
    </row>
    <row r="23" spans="1:9" x14ac:dyDescent="0.3">
      <c r="A23" s="799" t="s">
        <v>1117</v>
      </c>
      <c r="B23" s="799">
        <v>-265.01375210584604</v>
      </c>
      <c r="C23" s="799">
        <v>311.25586370826096</v>
      </c>
      <c r="D23" s="799">
        <v>-0.85143376561169781</v>
      </c>
      <c r="E23" s="799">
        <v>0.39646610344055189</v>
      </c>
      <c r="F23" s="799">
        <v>-882.17663272485515</v>
      </c>
      <c r="G23" s="799">
        <v>352.14912851316308</v>
      </c>
      <c r="H23" s="799">
        <v>-882.17663272485515</v>
      </c>
      <c r="I23" s="799">
        <v>352.14912851316308</v>
      </c>
    </row>
    <row r="24" spans="1:9" x14ac:dyDescent="0.3">
      <c r="A24" s="799" t="s">
        <v>1118</v>
      </c>
      <c r="B24" s="799">
        <v>-287.14494616399134</v>
      </c>
      <c r="C24" s="799">
        <v>312.13604031656405</v>
      </c>
      <c r="D24" s="799">
        <v>-0.91993524961991868</v>
      </c>
      <c r="E24" s="799">
        <v>0.35971523339112998</v>
      </c>
      <c r="F24" s="799">
        <v>-906.05305440558095</v>
      </c>
      <c r="G24" s="799">
        <v>331.76316207759828</v>
      </c>
      <c r="H24" s="799">
        <v>-906.05305440558095</v>
      </c>
      <c r="I24" s="799">
        <v>331.76316207759828</v>
      </c>
    </row>
    <row r="25" spans="1:9" x14ac:dyDescent="0.3">
      <c r="A25" s="799" t="s">
        <v>1119</v>
      </c>
      <c r="B25" s="799">
        <v>-255.779174760144</v>
      </c>
      <c r="C25" s="799">
        <v>326.74942094311717</v>
      </c>
      <c r="D25" s="799">
        <v>-0.78279916769820945</v>
      </c>
      <c r="E25" s="799">
        <v>0.43550700524972086</v>
      </c>
      <c r="F25" s="799">
        <v>-903.66291730984369</v>
      </c>
      <c r="G25" s="799">
        <v>392.10456778955574</v>
      </c>
      <c r="H25" s="799">
        <v>-903.66291730984369</v>
      </c>
      <c r="I25" s="799">
        <v>392.10456778955574</v>
      </c>
    </row>
    <row r="26" spans="1:9" x14ac:dyDescent="0.3">
      <c r="A26" s="799" t="s">
        <v>1120</v>
      </c>
      <c r="B26" s="799">
        <v>-293.50264544851859</v>
      </c>
      <c r="C26" s="799">
        <v>344.32961010982103</v>
      </c>
      <c r="D26" s="799">
        <v>-0.85238863237729801</v>
      </c>
      <c r="E26" s="799">
        <v>0.39593850922520479</v>
      </c>
      <c r="F26" s="799">
        <v>-976.24465559416501</v>
      </c>
      <c r="G26" s="799">
        <v>389.23936469712783</v>
      </c>
      <c r="H26" s="799">
        <v>-976.24465559416501</v>
      </c>
      <c r="I26" s="799">
        <v>389.23936469712783</v>
      </c>
    </row>
    <row r="27" spans="1:9" x14ac:dyDescent="0.3">
      <c r="A27" s="799" t="s">
        <v>1121</v>
      </c>
      <c r="B27" s="799">
        <v>-268.13011820689775</v>
      </c>
      <c r="C27" s="799">
        <v>312.8451868659505</v>
      </c>
      <c r="D27" s="799">
        <v>-0.85706966085365255</v>
      </c>
      <c r="E27" s="799">
        <v>0.39335832070137566</v>
      </c>
      <c r="F27" s="799">
        <v>-888.44433305796974</v>
      </c>
      <c r="G27" s="799">
        <v>352.1840966441743</v>
      </c>
      <c r="H27" s="799">
        <v>-888.44433305796974</v>
      </c>
      <c r="I27" s="799">
        <v>352.1840966441743</v>
      </c>
    </row>
    <row r="28" spans="1:9" x14ac:dyDescent="0.3">
      <c r="A28" s="799" t="s">
        <v>1092</v>
      </c>
      <c r="B28" s="799">
        <v>0.65433273471081388</v>
      </c>
      <c r="C28" s="799">
        <v>8.6333283220422552E-2</v>
      </c>
      <c r="D28" s="799">
        <v>7.5791480446793473</v>
      </c>
      <c r="E28" s="799">
        <v>1.4437033228097045E-11</v>
      </c>
      <c r="F28" s="799">
        <v>0.48314978210448645</v>
      </c>
      <c r="G28" s="799">
        <v>0.82551568731714131</v>
      </c>
      <c r="H28" s="799">
        <v>0.48314978210448645</v>
      </c>
      <c r="I28" s="799">
        <v>0.82551568731714131</v>
      </c>
    </row>
    <row r="29" spans="1:9" x14ac:dyDescent="0.3">
      <c r="A29" s="799" t="s">
        <v>1093</v>
      </c>
      <c r="B29" s="799">
        <v>0.61835785953933675</v>
      </c>
      <c r="C29" s="799">
        <v>5.9311963686370373E-2</v>
      </c>
      <c r="D29" s="799">
        <v>10.425516558667448</v>
      </c>
      <c r="E29" s="799">
        <v>6.7902890005791525E-18</v>
      </c>
      <c r="F29" s="799">
        <v>0.50075319202322444</v>
      </c>
      <c r="G29" s="799">
        <v>0.73596252705544907</v>
      </c>
      <c r="H29" s="799">
        <v>0.50075319202322444</v>
      </c>
      <c r="I29" s="799">
        <v>0.73596252705544907</v>
      </c>
    </row>
    <row r="30" spans="1:9" ht="15" thickBot="1" x14ac:dyDescent="0.35">
      <c r="A30" s="800" t="s">
        <v>1094</v>
      </c>
      <c r="B30" s="800">
        <v>-2.2585288593720641E-2</v>
      </c>
      <c r="C30" s="800">
        <v>5.6880002372798E-2</v>
      </c>
      <c r="D30" s="800">
        <v>-0.39706905153931066</v>
      </c>
      <c r="E30" s="800">
        <v>0.69212249306601281</v>
      </c>
      <c r="F30" s="800">
        <v>-0.13536782607200301</v>
      </c>
      <c r="G30" s="800">
        <v>9.0197248884561723E-2</v>
      </c>
      <c r="H30" s="800">
        <v>-0.13536782607200301</v>
      </c>
      <c r="I30" s="800">
        <v>9.0197248884561723E-2</v>
      </c>
    </row>
    <row r="34" spans="1:6" x14ac:dyDescent="0.3">
      <c r="A34" t="s">
        <v>1148</v>
      </c>
      <c r="E34" t="s">
        <v>1151</v>
      </c>
    </row>
    <row r="35" spans="1:6" ht="15" thickBot="1" x14ac:dyDescent="0.35"/>
    <row r="36" spans="1:6" x14ac:dyDescent="0.3">
      <c r="A36" s="801" t="s">
        <v>1149</v>
      </c>
      <c r="B36" s="801" t="s">
        <v>1153</v>
      </c>
      <c r="C36" s="801" t="s">
        <v>1150</v>
      </c>
      <c r="E36" s="801" t="s">
        <v>1152</v>
      </c>
      <c r="F36" s="801" t="s">
        <v>1112</v>
      </c>
    </row>
    <row r="37" spans="1:6" x14ac:dyDescent="0.3">
      <c r="A37" s="799">
        <v>1</v>
      </c>
      <c r="B37" s="799">
        <v>22.820548615185743</v>
      </c>
      <c r="C37" s="799">
        <v>0.17945138481425715</v>
      </c>
      <c r="E37" s="799">
        <v>0.42016806722689076</v>
      </c>
      <c r="F37" s="799">
        <v>4.5</v>
      </c>
    </row>
    <row r="38" spans="1:6" x14ac:dyDescent="0.3">
      <c r="A38" s="799">
        <v>2</v>
      </c>
      <c r="B38" s="799">
        <v>104.030069578807</v>
      </c>
      <c r="C38" s="799">
        <v>-6.0300695788070016</v>
      </c>
      <c r="E38" s="799">
        <v>1.2605042016806722</v>
      </c>
      <c r="F38" s="799">
        <v>5.4</v>
      </c>
    </row>
    <row r="39" spans="1:6" x14ac:dyDescent="0.3">
      <c r="A39" s="799">
        <v>3</v>
      </c>
      <c r="B39" s="799">
        <v>3.0463914450487706</v>
      </c>
      <c r="C39" s="799">
        <v>3.2536085549512292</v>
      </c>
      <c r="E39" s="799">
        <v>2.1008403361344539</v>
      </c>
      <c r="F39" s="799">
        <v>5.9</v>
      </c>
    </row>
    <row r="40" spans="1:6" x14ac:dyDescent="0.3">
      <c r="A40" s="799">
        <v>4</v>
      </c>
      <c r="B40" s="799">
        <v>21.917932242518368</v>
      </c>
      <c r="C40" s="799">
        <v>-0.11793224251836776</v>
      </c>
      <c r="E40" s="799">
        <v>2.9411764705882351</v>
      </c>
      <c r="F40" s="799">
        <v>6.2</v>
      </c>
    </row>
    <row r="41" spans="1:6" x14ac:dyDescent="0.3">
      <c r="A41" s="799">
        <v>5</v>
      </c>
      <c r="B41" s="799">
        <v>37.225126152823094</v>
      </c>
      <c r="C41" s="799">
        <v>0.17487384717690446</v>
      </c>
      <c r="E41" s="799">
        <v>3.7815126050420167</v>
      </c>
      <c r="F41" s="799">
        <v>6.3</v>
      </c>
    </row>
    <row r="42" spans="1:6" x14ac:dyDescent="0.3">
      <c r="A42" s="799">
        <v>6</v>
      </c>
      <c r="B42" s="799">
        <v>81.589129177114785</v>
      </c>
      <c r="C42" s="799">
        <v>3.8108708228852208</v>
      </c>
      <c r="E42" s="799">
        <v>4.6218487394957988</v>
      </c>
      <c r="F42" s="799">
        <v>6.8</v>
      </c>
    </row>
    <row r="43" spans="1:6" x14ac:dyDescent="0.3">
      <c r="A43" s="799">
        <v>7</v>
      </c>
      <c r="B43" s="799">
        <v>56.119296814918883</v>
      </c>
      <c r="C43" s="799">
        <v>3.2807031850811157</v>
      </c>
      <c r="E43" s="799">
        <v>5.46218487394958</v>
      </c>
      <c r="F43" s="799">
        <v>6.9</v>
      </c>
    </row>
    <row r="44" spans="1:6" x14ac:dyDescent="0.3">
      <c r="A44" s="799">
        <v>8</v>
      </c>
      <c r="B44" s="799">
        <v>25.002732370405347</v>
      </c>
      <c r="C44" s="799">
        <v>-5.7027323704053465</v>
      </c>
      <c r="E44" s="799">
        <v>6.302521008403362</v>
      </c>
      <c r="F44" s="799">
        <v>7</v>
      </c>
    </row>
    <row r="45" spans="1:6" x14ac:dyDescent="0.3">
      <c r="A45" s="799">
        <v>9</v>
      </c>
      <c r="B45" s="799">
        <v>72.208503192687601</v>
      </c>
      <c r="C45" s="799">
        <v>2.2914968073123987</v>
      </c>
      <c r="E45" s="799">
        <v>7.1428571428571432</v>
      </c>
      <c r="F45" s="799">
        <v>7.2</v>
      </c>
    </row>
    <row r="46" spans="1:6" x14ac:dyDescent="0.3">
      <c r="A46" s="799">
        <v>10</v>
      </c>
      <c r="B46" s="799">
        <v>39.408016529240669</v>
      </c>
      <c r="C46" s="799">
        <v>7.7919834707593338</v>
      </c>
      <c r="E46" s="799">
        <v>7.9831932773109244</v>
      </c>
      <c r="F46" s="799">
        <v>7.7</v>
      </c>
    </row>
    <row r="47" spans="1:6" x14ac:dyDescent="0.3">
      <c r="A47" s="799">
        <v>11</v>
      </c>
      <c r="B47" s="799">
        <v>15.102097771766369</v>
      </c>
      <c r="C47" s="799">
        <v>-1.9020977717663694</v>
      </c>
      <c r="E47" s="799">
        <v>8.8235294117647065</v>
      </c>
      <c r="F47" s="799">
        <v>9.1</v>
      </c>
    </row>
    <row r="48" spans="1:6" x14ac:dyDescent="0.3">
      <c r="A48" s="799">
        <v>12</v>
      </c>
      <c r="B48" s="799">
        <v>71.373071032442439</v>
      </c>
      <c r="C48" s="799">
        <v>1.8269289675575635</v>
      </c>
      <c r="E48" s="799">
        <v>9.6638655462184886</v>
      </c>
      <c r="F48" s="799">
        <v>9.6999999999999993</v>
      </c>
    </row>
    <row r="49" spans="1:6" x14ac:dyDescent="0.3">
      <c r="A49" s="799">
        <v>13</v>
      </c>
      <c r="B49" s="799">
        <v>30.382516525995662</v>
      </c>
      <c r="C49" s="799">
        <v>1.3174834740043373</v>
      </c>
      <c r="E49" s="799">
        <v>10.504201680672269</v>
      </c>
      <c r="F49" s="799">
        <v>9.8000000000000007</v>
      </c>
    </row>
    <row r="50" spans="1:6" x14ac:dyDescent="0.3">
      <c r="A50" s="799">
        <v>14</v>
      </c>
      <c r="B50" s="799">
        <v>4.086291549957866</v>
      </c>
      <c r="C50" s="799">
        <v>1.3137084500421343</v>
      </c>
      <c r="E50" s="799">
        <v>11.344537815126051</v>
      </c>
      <c r="F50" s="799">
        <v>9.9</v>
      </c>
    </row>
    <row r="51" spans="1:6" x14ac:dyDescent="0.3">
      <c r="A51" s="799">
        <v>15</v>
      </c>
      <c r="B51" s="799">
        <v>53.083521931262439</v>
      </c>
      <c r="C51" s="799">
        <v>6.9164780687375611</v>
      </c>
      <c r="E51" s="799">
        <v>12.184873949579833</v>
      </c>
      <c r="F51" s="799">
        <v>10.1</v>
      </c>
    </row>
    <row r="52" spans="1:6" x14ac:dyDescent="0.3">
      <c r="A52" s="799">
        <v>16</v>
      </c>
      <c r="B52" s="799">
        <v>21.371164413601306</v>
      </c>
      <c r="C52" s="799">
        <v>2.4288355863986943</v>
      </c>
      <c r="E52" s="799">
        <v>13.025210084033613</v>
      </c>
      <c r="F52" s="799">
        <v>10.6</v>
      </c>
    </row>
    <row r="53" spans="1:6" x14ac:dyDescent="0.3">
      <c r="A53" s="799">
        <v>17</v>
      </c>
      <c r="B53" s="799">
        <v>33.124639808472665</v>
      </c>
      <c r="C53" s="799">
        <v>-0.92463980847266214</v>
      </c>
      <c r="E53" s="799">
        <v>13.865546218487395</v>
      </c>
      <c r="F53" s="799">
        <v>11.1</v>
      </c>
    </row>
    <row r="54" spans="1:6" x14ac:dyDescent="0.3">
      <c r="A54" s="799">
        <v>18</v>
      </c>
      <c r="B54" s="799">
        <v>41.246655190941077</v>
      </c>
      <c r="C54" s="799">
        <v>-2.046655190941074</v>
      </c>
      <c r="E54" s="799">
        <v>14.705882352941178</v>
      </c>
      <c r="F54" s="799">
        <v>11.2</v>
      </c>
    </row>
    <row r="55" spans="1:6" x14ac:dyDescent="0.3">
      <c r="A55" s="799">
        <v>19</v>
      </c>
      <c r="B55" s="799">
        <v>39.363175017312685</v>
      </c>
      <c r="C55" s="799">
        <v>-2.1631750173126818</v>
      </c>
      <c r="E55" s="799">
        <v>15.546218487394958</v>
      </c>
      <c r="F55" s="799">
        <v>11.7</v>
      </c>
    </row>
    <row r="56" spans="1:6" x14ac:dyDescent="0.3">
      <c r="A56" s="799">
        <v>20</v>
      </c>
      <c r="B56" s="799">
        <v>32.568117336028536</v>
      </c>
      <c r="C56" s="799">
        <v>-2.7681173360285349</v>
      </c>
      <c r="E56" s="799">
        <v>16.386554621848738</v>
      </c>
      <c r="F56" s="799">
        <v>11.7</v>
      </c>
    </row>
    <row r="57" spans="1:6" x14ac:dyDescent="0.3">
      <c r="A57" s="799">
        <v>21</v>
      </c>
      <c r="B57" s="799">
        <v>19.573018565703428</v>
      </c>
      <c r="C57" s="799">
        <v>-2.1730185657034298</v>
      </c>
      <c r="E57" s="799">
        <v>17.22689075630252</v>
      </c>
      <c r="F57" s="799">
        <v>11.8</v>
      </c>
    </row>
    <row r="58" spans="1:6" x14ac:dyDescent="0.3">
      <c r="A58" s="799">
        <v>22</v>
      </c>
      <c r="B58" s="799">
        <v>18.752804466355538</v>
      </c>
      <c r="C58" s="799">
        <v>1.1471955336444601</v>
      </c>
      <c r="E58" s="799">
        <v>18.067226890756302</v>
      </c>
      <c r="F58" s="799">
        <v>11.9</v>
      </c>
    </row>
    <row r="59" spans="1:6" x14ac:dyDescent="0.3">
      <c r="A59" s="799">
        <v>23</v>
      </c>
      <c r="B59" s="799">
        <v>38.337443622065692</v>
      </c>
      <c r="C59" s="799">
        <v>3.6625563779343082</v>
      </c>
      <c r="E59" s="799">
        <v>18.907563025210084</v>
      </c>
      <c r="F59" s="799">
        <v>12</v>
      </c>
    </row>
    <row r="60" spans="1:6" x14ac:dyDescent="0.3">
      <c r="A60" s="799">
        <v>24</v>
      </c>
      <c r="B60" s="799">
        <v>73.204800867059561</v>
      </c>
      <c r="C60" s="799">
        <v>7.195199132940445</v>
      </c>
      <c r="E60" s="799">
        <v>19.747899159663863</v>
      </c>
      <c r="F60" s="799">
        <v>12</v>
      </c>
    </row>
    <row r="61" spans="1:6" x14ac:dyDescent="0.3">
      <c r="A61" s="799">
        <v>25</v>
      </c>
      <c r="B61" s="799">
        <v>15.505310055637544</v>
      </c>
      <c r="C61" s="799">
        <v>-0.40531005563754441</v>
      </c>
      <c r="E61" s="799">
        <v>20.588235294117645</v>
      </c>
      <c r="F61" s="799">
        <v>12.3</v>
      </c>
    </row>
    <row r="62" spans="1:6" x14ac:dyDescent="0.3">
      <c r="A62" s="799">
        <v>26</v>
      </c>
      <c r="B62" s="799">
        <v>22.695660540830982</v>
      </c>
      <c r="C62" s="799">
        <v>1.3043394591690181</v>
      </c>
      <c r="E62" s="799">
        <v>21.428571428571427</v>
      </c>
      <c r="F62" s="799">
        <v>12.3</v>
      </c>
    </row>
    <row r="63" spans="1:6" x14ac:dyDescent="0.3">
      <c r="A63" s="799">
        <v>27</v>
      </c>
      <c r="B63" s="799">
        <v>13.662488129283989</v>
      </c>
      <c r="C63" s="799">
        <v>-1.9624881292839902</v>
      </c>
      <c r="E63" s="799">
        <v>22.268907563025209</v>
      </c>
      <c r="F63" s="799">
        <v>13.2</v>
      </c>
    </row>
    <row r="64" spans="1:6" x14ac:dyDescent="0.3">
      <c r="A64" s="799">
        <v>28</v>
      </c>
      <c r="B64" s="799">
        <v>72.783979890085547</v>
      </c>
      <c r="C64" s="799">
        <v>11.01602010991445</v>
      </c>
      <c r="E64" s="799">
        <v>23.109243697478991</v>
      </c>
      <c r="F64" s="799">
        <v>13.4</v>
      </c>
    </row>
    <row r="65" spans="1:6" x14ac:dyDescent="0.3">
      <c r="A65" s="799">
        <v>29</v>
      </c>
      <c r="B65" s="799">
        <v>91.121400636613544</v>
      </c>
      <c r="C65" s="799">
        <v>1.7785993633864621</v>
      </c>
      <c r="E65" s="799">
        <v>23.949579831932773</v>
      </c>
      <c r="F65" s="799">
        <v>13.5</v>
      </c>
    </row>
    <row r="66" spans="1:6" x14ac:dyDescent="0.3">
      <c r="A66" s="799">
        <v>30</v>
      </c>
      <c r="B66" s="799">
        <v>60.471090490400243</v>
      </c>
      <c r="C66" s="799">
        <v>3.8289095095997538</v>
      </c>
      <c r="E66" s="799">
        <v>24.789915966386552</v>
      </c>
      <c r="F66" s="799">
        <v>13.6</v>
      </c>
    </row>
    <row r="67" spans="1:6" x14ac:dyDescent="0.3">
      <c r="A67" s="799">
        <v>31</v>
      </c>
      <c r="B67" s="799">
        <v>30.521082777925148</v>
      </c>
      <c r="C67" s="799">
        <v>1.2789172220748526</v>
      </c>
      <c r="E67" s="799">
        <v>25.630252100840334</v>
      </c>
      <c r="F67" s="799">
        <v>13.6</v>
      </c>
    </row>
    <row r="68" spans="1:6" x14ac:dyDescent="0.3">
      <c r="A68" s="799">
        <v>32</v>
      </c>
      <c r="B68" s="799">
        <v>100.77367733517933</v>
      </c>
      <c r="C68" s="799">
        <v>-3.9736773351793317</v>
      </c>
      <c r="E68" s="799">
        <v>26.470588235294116</v>
      </c>
      <c r="F68" s="799">
        <v>14</v>
      </c>
    </row>
    <row r="69" spans="1:6" x14ac:dyDescent="0.3">
      <c r="A69" s="799">
        <v>33</v>
      </c>
      <c r="B69" s="799">
        <v>12.383653545041904</v>
      </c>
      <c r="C69" s="799">
        <v>-1.2836535450419042</v>
      </c>
      <c r="E69" s="799">
        <v>27.310924369747898</v>
      </c>
      <c r="F69" s="799">
        <v>14.7</v>
      </c>
    </row>
    <row r="70" spans="1:6" x14ac:dyDescent="0.3">
      <c r="A70" s="799">
        <v>34</v>
      </c>
      <c r="B70" s="799">
        <v>30.732735499379984</v>
      </c>
      <c r="C70" s="799">
        <v>-9.7327354993799844</v>
      </c>
      <c r="E70" s="799">
        <v>28.15126050420168</v>
      </c>
      <c r="F70" s="799">
        <v>15.1</v>
      </c>
    </row>
    <row r="71" spans="1:6" x14ac:dyDescent="0.3">
      <c r="A71" s="799">
        <v>35</v>
      </c>
      <c r="B71" s="799">
        <v>23.883732483767908</v>
      </c>
      <c r="C71" s="799">
        <v>-3.083732483767907</v>
      </c>
      <c r="E71" s="799">
        <v>28.991596638655462</v>
      </c>
      <c r="F71" s="799">
        <v>15.2</v>
      </c>
    </row>
    <row r="72" spans="1:6" x14ac:dyDescent="0.3">
      <c r="A72" s="799">
        <v>36</v>
      </c>
      <c r="B72" s="799">
        <v>22.27274325386292</v>
      </c>
      <c r="C72" s="799">
        <v>0.2272567461370798</v>
      </c>
      <c r="E72" s="799">
        <v>29.831932773109244</v>
      </c>
      <c r="F72" s="799">
        <v>15.4</v>
      </c>
    </row>
    <row r="73" spans="1:6" x14ac:dyDescent="0.3">
      <c r="A73" s="799">
        <v>37</v>
      </c>
      <c r="B73" s="799">
        <v>13.315269473299212</v>
      </c>
      <c r="C73" s="799">
        <v>0.18473052670078793</v>
      </c>
      <c r="E73" s="799">
        <v>30.672268907563023</v>
      </c>
      <c r="F73" s="799">
        <v>15.8</v>
      </c>
    </row>
    <row r="74" spans="1:6" x14ac:dyDescent="0.3">
      <c r="A74" s="799">
        <v>38</v>
      </c>
      <c r="B74" s="799">
        <v>17.293425708011871</v>
      </c>
      <c r="C74" s="799">
        <v>-2.5934257080118712</v>
      </c>
      <c r="E74" s="799">
        <v>31.512605042016805</v>
      </c>
      <c r="F74" s="799">
        <v>16.3</v>
      </c>
    </row>
    <row r="75" spans="1:6" x14ac:dyDescent="0.3">
      <c r="A75" s="799">
        <v>39</v>
      </c>
      <c r="B75" s="799">
        <v>0.60562740357338907</v>
      </c>
      <c r="C75" s="799">
        <v>3.8943725964266109</v>
      </c>
      <c r="E75" s="799">
        <v>32.352941176470587</v>
      </c>
      <c r="F75" s="799">
        <v>16.899999999999999</v>
      </c>
    </row>
    <row r="76" spans="1:6" x14ac:dyDescent="0.3">
      <c r="A76" s="799">
        <v>40</v>
      </c>
      <c r="B76" s="799">
        <v>17.21508793252687</v>
      </c>
      <c r="C76" s="799">
        <v>-1.4150879325268697</v>
      </c>
      <c r="E76" s="799">
        <v>33.193277310924366</v>
      </c>
      <c r="F76" s="799">
        <v>16.899999999999999</v>
      </c>
    </row>
    <row r="77" spans="1:6" x14ac:dyDescent="0.3">
      <c r="A77" s="799">
        <v>41</v>
      </c>
      <c r="B77" s="799">
        <v>4.0082543766592194</v>
      </c>
      <c r="C77" s="799">
        <v>1.891745623340781</v>
      </c>
      <c r="E77" s="799">
        <v>34.033613445378151</v>
      </c>
      <c r="F77" s="799">
        <v>17.399999999999999</v>
      </c>
    </row>
    <row r="78" spans="1:6" x14ac:dyDescent="0.3">
      <c r="A78" s="799">
        <v>42</v>
      </c>
      <c r="B78" s="799">
        <v>19.240148600553511</v>
      </c>
      <c r="C78" s="799">
        <v>0.65985139944648807</v>
      </c>
      <c r="E78" s="799">
        <v>34.87394957983193</v>
      </c>
      <c r="F78" s="799">
        <v>17.399999999999999</v>
      </c>
    </row>
    <row r="79" spans="1:6" x14ac:dyDescent="0.3">
      <c r="A79" s="799">
        <v>43</v>
      </c>
      <c r="B79" s="799">
        <v>11.81517477855731</v>
      </c>
      <c r="C79" s="799">
        <v>-0.11517477855731073</v>
      </c>
      <c r="E79" s="799">
        <v>35.714285714285715</v>
      </c>
      <c r="F79" s="799">
        <v>18.100000000000001</v>
      </c>
    </row>
    <row r="80" spans="1:6" x14ac:dyDescent="0.3">
      <c r="A80" s="799">
        <v>44</v>
      </c>
      <c r="B80" s="799">
        <v>107.87170450640892</v>
      </c>
      <c r="C80" s="799">
        <v>-9.2717045064089234</v>
      </c>
      <c r="E80" s="799">
        <v>36.554621848739494</v>
      </c>
      <c r="F80" s="799">
        <v>18.3</v>
      </c>
    </row>
    <row r="81" spans="1:6" x14ac:dyDescent="0.3">
      <c r="A81" s="799">
        <v>45</v>
      </c>
      <c r="B81" s="799">
        <v>25.326084461402608</v>
      </c>
      <c r="C81" s="799">
        <v>1.8739155385973909</v>
      </c>
      <c r="E81" s="799">
        <v>37.394957983193279</v>
      </c>
      <c r="F81" s="799">
        <v>18.3</v>
      </c>
    </row>
    <row r="82" spans="1:6" x14ac:dyDescent="0.3">
      <c r="A82" s="799">
        <v>46</v>
      </c>
      <c r="B82" s="799">
        <v>84.747386269141572</v>
      </c>
      <c r="C82" s="799">
        <v>5.6526137308584339</v>
      </c>
      <c r="E82" s="799">
        <v>38.235294117647058</v>
      </c>
      <c r="F82" s="799">
        <v>19.100000000000001</v>
      </c>
    </row>
    <row r="83" spans="1:6" x14ac:dyDescent="0.3">
      <c r="A83" s="799">
        <v>47</v>
      </c>
      <c r="B83" s="799">
        <v>21.857510764440129</v>
      </c>
      <c r="C83" s="799">
        <v>-3.5575107644401278</v>
      </c>
      <c r="E83" s="799">
        <v>39.075630252100837</v>
      </c>
      <c r="F83" s="799">
        <v>19.3</v>
      </c>
    </row>
    <row r="84" spans="1:6" x14ac:dyDescent="0.3">
      <c r="A84" s="799">
        <v>48</v>
      </c>
      <c r="B84" s="799">
        <v>34.740131081558872</v>
      </c>
      <c r="C84" s="799">
        <v>-0.74013108155887153</v>
      </c>
      <c r="E84" s="799">
        <v>39.915966386554622</v>
      </c>
      <c r="F84" s="799">
        <v>19.899999999999999</v>
      </c>
    </row>
    <row r="85" spans="1:6" x14ac:dyDescent="0.3">
      <c r="A85" s="799">
        <v>49</v>
      </c>
      <c r="B85" s="799">
        <v>31.256601156006319</v>
      </c>
      <c r="C85" s="799">
        <v>-5.2566011560063188</v>
      </c>
      <c r="E85" s="799">
        <v>40.756302521008401</v>
      </c>
      <c r="F85" s="799">
        <v>19.899999999999999</v>
      </c>
    </row>
    <row r="86" spans="1:6" x14ac:dyDescent="0.3">
      <c r="A86" s="799">
        <v>50</v>
      </c>
      <c r="B86" s="799">
        <v>47.083444034137806</v>
      </c>
      <c r="C86" s="799">
        <v>-3.683444034137807</v>
      </c>
      <c r="E86" s="799">
        <v>41.596638655462186</v>
      </c>
      <c r="F86" s="799">
        <v>20.8</v>
      </c>
    </row>
    <row r="87" spans="1:6" x14ac:dyDescent="0.3">
      <c r="A87" s="799">
        <v>51</v>
      </c>
      <c r="B87" s="799">
        <v>31.477351049092224</v>
      </c>
      <c r="C87" s="799">
        <v>-1.2773510490922249</v>
      </c>
      <c r="E87" s="799">
        <v>42.436974789915965</v>
      </c>
      <c r="F87" s="799">
        <v>21</v>
      </c>
    </row>
    <row r="88" spans="1:6" x14ac:dyDescent="0.3">
      <c r="A88" s="799">
        <v>52</v>
      </c>
      <c r="B88" s="799">
        <v>20.902298031857374</v>
      </c>
      <c r="C88" s="799">
        <v>-5.7022980318573744</v>
      </c>
      <c r="E88" s="799">
        <v>43.27731092436975</v>
      </c>
      <c r="F88" s="799">
        <v>21</v>
      </c>
    </row>
    <row r="89" spans="1:6" x14ac:dyDescent="0.3">
      <c r="A89" s="799">
        <v>53</v>
      </c>
      <c r="B89" s="799">
        <v>18.433876095668026</v>
      </c>
      <c r="C89" s="799">
        <v>-1.5338760956680275</v>
      </c>
      <c r="E89" s="799">
        <v>44.117647058823529</v>
      </c>
      <c r="F89" s="799">
        <v>21.8</v>
      </c>
    </row>
    <row r="90" spans="1:6" x14ac:dyDescent="0.3">
      <c r="A90" s="799">
        <v>54</v>
      </c>
      <c r="B90" s="799">
        <v>71.80285768832519</v>
      </c>
      <c r="C90" s="799">
        <v>6.8971423116748127</v>
      </c>
      <c r="E90" s="799">
        <v>44.957983193277308</v>
      </c>
      <c r="F90" s="799">
        <v>22</v>
      </c>
    </row>
    <row r="91" spans="1:6" x14ac:dyDescent="0.3">
      <c r="A91" s="799">
        <v>55</v>
      </c>
      <c r="B91" s="799">
        <v>7.9443034746459311</v>
      </c>
      <c r="C91" s="799">
        <v>-0.24430347464593094</v>
      </c>
      <c r="E91" s="799">
        <v>45.798319327731093</v>
      </c>
      <c r="F91" s="799">
        <v>22</v>
      </c>
    </row>
    <row r="92" spans="1:6" x14ac:dyDescent="0.3">
      <c r="A92" s="799">
        <v>56</v>
      </c>
      <c r="B92" s="799">
        <v>9.3866331778430183</v>
      </c>
      <c r="C92" s="799">
        <v>2.9133668221569824</v>
      </c>
      <c r="E92" s="799">
        <v>46.638655462184872</v>
      </c>
      <c r="F92" s="799">
        <v>22.5</v>
      </c>
    </row>
    <row r="93" spans="1:6" x14ac:dyDescent="0.3">
      <c r="A93" s="799">
        <v>57</v>
      </c>
      <c r="B93" s="799">
        <v>9.2292452988380465</v>
      </c>
      <c r="C93" s="799">
        <v>3.0707547011619543</v>
      </c>
      <c r="E93" s="799">
        <v>47.478991596638657</v>
      </c>
      <c r="F93" s="799">
        <v>23</v>
      </c>
    </row>
    <row r="94" spans="1:6" x14ac:dyDescent="0.3">
      <c r="A94" s="799">
        <v>58</v>
      </c>
      <c r="B94" s="799">
        <v>11.308690726512305</v>
      </c>
      <c r="C94" s="799">
        <v>-1.2086907265123052</v>
      </c>
      <c r="E94" s="799">
        <v>48.319327731092436</v>
      </c>
      <c r="F94" s="799">
        <v>23.2</v>
      </c>
    </row>
    <row r="95" spans="1:6" x14ac:dyDescent="0.3">
      <c r="A95" s="799">
        <v>59</v>
      </c>
      <c r="B95" s="799">
        <v>15.104768760822889</v>
      </c>
      <c r="C95" s="799">
        <v>-3.3047687608228884</v>
      </c>
      <c r="E95" s="799">
        <v>49.159663865546214</v>
      </c>
      <c r="F95" s="799">
        <v>23.4</v>
      </c>
    </row>
    <row r="96" spans="1:6" x14ac:dyDescent="0.3">
      <c r="A96" s="799">
        <v>60</v>
      </c>
      <c r="B96" s="799">
        <v>27.147385200469284</v>
      </c>
      <c r="C96" s="799">
        <v>1.652614799530717</v>
      </c>
      <c r="E96" s="799">
        <v>50</v>
      </c>
      <c r="F96" s="799">
        <v>23.8</v>
      </c>
    </row>
    <row r="97" spans="1:6" x14ac:dyDescent="0.3">
      <c r="A97" s="799">
        <v>61</v>
      </c>
      <c r="B97" s="799">
        <v>8.62337502984197</v>
      </c>
      <c r="C97" s="799">
        <v>1.9766249701580296</v>
      </c>
      <c r="E97" s="799">
        <v>50.840336134453779</v>
      </c>
      <c r="F97" s="799">
        <v>24</v>
      </c>
    </row>
    <row r="98" spans="1:6" x14ac:dyDescent="0.3">
      <c r="A98" s="799">
        <v>62</v>
      </c>
      <c r="B98" s="799">
        <v>13.909680957813158</v>
      </c>
      <c r="C98" s="799">
        <v>-0.30968095781315874</v>
      </c>
      <c r="E98" s="799">
        <v>51.680672268907564</v>
      </c>
      <c r="F98" s="799">
        <v>24.5</v>
      </c>
    </row>
    <row r="99" spans="1:6" x14ac:dyDescent="0.3">
      <c r="A99" s="799">
        <v>63</v>
      </c>
      <c r="B99" s="799">
        <v>28.737180683459972</v>
      </c>
      <c r="C99" s="799">
        <v>1.3628193165400297</v>
      </c>
      <c r="E99" s="799">
        <v>52.521008403361343</v>
      </c>
      <c r="F99" s="799">
        <v>26</v>
      </c>
    </row>
    <row r="100" spans="1:6" x14ac:dyDescent="0.3">
      <c r="A100" s="799">
        <v>64</v>
      </c>
      <c r="B100" s="799">
        <v>7.6577959451564777</v>
      </c>
      <c r="C100" s="799">
        <v>-0.45779594515647748</v>
      </c>
      <c r="E100" s="799">
        <v>53.361344537815128</v>
      </c>
      <c r="F100" s="799">
        <v>26.8</v>
      </c>
    </row>
    <row r="101" spans="1:6" x14ac:dyDescent="0.3">
      <c r="A101" s="799">
        <v>65</v>
      </c>
      <c r="B101" s="799">
        <v>23.329612246458417</v>
      </c>
      <c r="C101" s="799">
        <v>1.1703877535415828</v>
      </c>
      <c r="E101" s="799">
        <v>54.201680672268907</v>
      </c>
      <c r="F101" s="799">
        <v>26.9</v>
      </c>
    </row>
    <row r="102" spans="1:6" x14ac:dyDescent="0.3">
      <c r="A102" s="799">
        <v>66</v>
      </c>
      <c r="B102" s="799">
        <v>21.966458243528649</v>
      </c>
      <c r="C102" s="799">
        <v>-3.6664582435286484</v>
      </c>
      <c r="E102" s="799">
        <v>55.042016806722685</v>
      </c>
      <c r="F102" s="799">
        <v>27.2</v>
      </c>
    </row>
    <row r="103" spans="1:6" x14ac:dyDescent="0.3">
      <c r="A103" s="799">
        <v>67</v>
      </c>
      <c r="B103" s="799">
        <v>24.63728592346833</v>
      </c>
      <c r="C103" s="799">
        <v>-2.6372859234683297</v>
      </c>
      <c r="E103" s="799">
        <v>55.882352941176471</v>
      </c>
      <c r="F103" s="799">
        <v>27.2</v>
      </c>
    </row>
    <row r="104" spans="1:6" x14ac:dyDescent="0.3">
      <c r="A104" s="799">
        <v>68</v>
      </c>
      <c r="B104" s="799">
        <v>75.333649314468218</v>
      </c>
      <c r="C104" s="799">
        <v>4.4663506855317792</v>
      </c>
      <c r="E104" s="799">
        <v>56.72268907563025</v>
      </c>
      <c r="F104" s="799">
        <v>28.8</v>
      </c>
    </row>
    <row r="105" spans="1:6" x14ac:dyDescent="0.3">
      <c r="A105" s="799">
        <v>69</v>
      </c>
      <c r="B105" s="799">
        <v>30.647266175413193</v>
      </c>
      <c r="C105" s="799">
        <v>-0.94726617541319413</v>
      </c>
      <c r="E105" s="799">
        <v>57.563025210084035</v>
      </c>
      <c r="F105" s="799">
        <v>29.7</v>
      </c>
    </row>
    <row r="106" spans="1:6" x14ac:dyDescent="0.3">
      <c r="A106" s="799">
        <v>70</v>
      </c>
      <c r="B106" s="799">
        <v>38.362246646052604</v>
      </c>
      <c r="C106" s="799">
        <v>1.3377533539473987</v>
      </c>
      <c r="E106" s="799">
        <v>58.403361344537814</v>
      </c>
      <c r="F106" s="799">
        <v>29.8</v>
      </c>
    </row>
    <row r="107" spans="1:6" x14ac:dyDescent="0.3">
      <c r="A107" s="799">
        <v>71</v>
      </c>
      <c r="B107" s="799">
        <v>66.790942601147833</v>
      </c>
      <c r="C107" s="799">
        <v>6.3090573988521612</v>
      </c>
      <c r="E107" s="799">
        <v>59.243697478991599</v>
      </c>
      <c r="F107" s="799">
        <v>30.1</v>
      </c>
    </row>
    <row r="108" spans="1:6" x14ac:dyDescent="0.3">
      <c r="A108" s="799">
        <v>72</v>
      </c>
      <c r="B108" s="799">
        <v>24.941488359368464</v>
      </c>
      <c r="C108" s="799">
        <v>-3.9414883593684635</v>
      </c>
      <c r="E108" s="799">
        <v>60.084033613445378</v>
      </c>
      <c r="F108" s="799">
        <v>30.2</v>
      </c>
    </row>
    <row r="109" spans="1:6" x14ac:dyDescent="0.3">
      <c r="A109" s="799">
        <v>73</v>
      </c>
      <c r="B109" s="799">
        <v>10.564772024409164</v>
      </c>
      <c r="C109" s="799">
        <v>-0.76477202440916336</v>
      </c>
      <c r="E109" s="799">
        <v>60.924369747899156</v>
      </c>
      <c r="F109" s="799">
        <v>30.8</v>
      </c>
    </row>
    <row r="110" spans="1:6" x14ac:dyDescent="0.3">
      <c r="A110" s="799">
        <v>74</v>
      </c>
      <c r="B110" s="799">
        <v>11.267032617793435</v>
      </c>
      <c r="C110" s="799">
        <v>-1.3670326177934342</v>
      </c>
      <c r="E110" s="799">
        <v>61.764705882352942</v>
      </c>
      <c r="F110" s="799">
        <v>31.7</v>
      </c>
    </row>
    <row r="111" spans="1:6" x14ac:dyDescent="0.3">
      <c r="A111" s="799">
        <v>75</v>
      </c>
      <c r="B111" s="799">
        <v>17.282928010977006</v>
      </c>
      <c r="C111" s="799">
        <v>-1.8829280109770057</v>
      </c>
      <c r="E111" s="799">
        <v>62.605042016806721</v>
      </c>
      <c r="F111" s="799">
        <v>31.8</v>
      </c>
    </row>
    <row r="112" spans="1:6" x14ac:dyDescent="0.3">
      <c r="A112" s="799">
        <v>76</v>
      </c>
      <c r="B112" s="799">
        <v>9.435500452317811</v>
      </c>
      <c r="C112" s="799">
        <v>-2.5355004523178106</v>
      </c>
      <c r="E112" s="799">
        <v>63.445378151260506</v>
      </c>
      <c r="F112" s="799">
        <v>32.200000000000003</v>
      </c>
    </row>
    <row r="113" spans="1:6" x14ac:dyDescent="0.3">
      <c r="A113" s="799">
        <v>77</v>
      </c>
      <c r="B113" s="799">
        <v>32.685245097599235</v>
      </c>
      <c r="C113" s="799">
        <v>-1.8852450975992348</v>
      </c>
      <c r="E113" s="799">
        <v>64.285714285714292</v>
      </c>
      <c r="F113" s="799">
        <v>34</v>
      </c>
    </row>
    <row r="114" spans="1:6" x14ac:dyDescent="0.3">
      <c r="A114" s="799">
        <v>78</v>
      </c>
      <c r="B114" s="799">
        <v>48.742244056052741</v>
      </c>
      <c r="C114" s="799">
        <v>7.9577559439472623</v>
      </c>
      <c r="E114" s="799">
        <v>65.12605042016807</v>
      </c>
      <c r="F114" s="799">
        <v>35.4</v>
      </c>
    </row>
    <row r="115" spans="1:6" x14ac:dyDescent="0.3">
      <c r="A115" s="799">
        <v>79</v>
      </c>
      <c r="B115" s="799">
        <v>67.369065742740659</v>
      </c>
      <c r="C115" s="799">
        <v>3.8309342572593437</v>
      </c>
      <c r="E115" s="799">
        <v>65.966386554621849</v>
      </c>
      <c r="F115" s="799">
        <v>37.1</v>
      </c>
    </row>
    <row r="116" spans="1:6" x14ac:dyDescent="0.3">
      <c r="A116" s="799">
        <v>80</v>
      </c>
      <c r="B116" s="799">
        <v>49.871651676312901</v>
      </c>
      <c r="C116" s="799">
        <v>-3.6716516763128979</v>
      </c>
      <c r="E116" s="799">
        <v>66.806722689075642</v>
      </c>
      <c r="F116" s="799">
        <v>37.200000000000003</v>
      </c>
    </row>
    <row r="117" spans="1:6" x14ac:dyDescent="0.3">
      <c r="A117" s="799">
        <v>81</v>
      </c>
      <c r="B117" s="799">
        <v>4.4878582258128912</v>
      </c>
      <c r="C117" s="799">
        <v>2.3121417741871086</v>
      </c>
      <c r="E117" s="799">
        <v>67.64705882352942</v>
      </c>
      <c r="F117" s="799">
        <v>37.4</v>
      </c>
    </row>
    <row r="118" spans="1:6" x14ac:dyDescent="0.3">
      <c r="A118" s="799">
        <v>82</v>
      </c>
      <c r="B118" s="799">
        <v>17.219537234518224</v>
      </c>
      <c r="C118" s="799">
        <v>1.8804627654817772</v>
      </c>
      <c r="E118" s="799">
        <v>68.487394957983199</v>
      </c>
      <c r="F118" s="799">
        <v>39.200000000000003</v>
      </c>
    </row>
    <row r="119" spans="1:6" x14ac:dyDescent="0.3">
      <c r="A119" s="799">
        <v>83</v>
      </c>
      <c r="B119" s="799">
        <v>13.449905088707796</v>
      </c>
      <c r="C119" s="799">
        <v>3.4500949112922026</v>
      </c>
      <c r="E119" s="799">
        <v>69.327731092436977</v>
      </c>
      <c r="F119" s="799">
        <v>39.700000000000003</v>
      </c>
    </row>
    <row r="120" spans="1:6" x14ac:dyDescent="0.3">
      <c r="A120" s="799">
        <v>84</v>
      </c>
      <c r="B120" s="799">
        <v>13.419025444796754</v>
      </c>
      <c r="C120" s="799">
        <v>0.18097455520324601</v>
      </c>
      <c r="E120" s="799">
        <v>70.16806722689077</v>
      </c>
      <c r="F120" s="799">
        <v>42</v>
      </c>
    </row>
    <row r="121" spans="1:6" x14ac:dyDescent="0.3">
      <c r="A121" s="799">
        <v>85</v>
      </c>
      <c r="B121" s="799">
        <v>11.416624129851552</v>
      </c>
      <c r="C121" s="799">
        <v>-1.716624129851553</v>
      </c>
      <c r="E121" s="799">
        <v>71.008403361344548</v>
      </c>
      <c r="F121" s="799">
        <v>43.4</v>
      </c>
    </row>
    <row r="122" spans="1:6" x14ac:dyDescent="0.3">
      <c r="A122" s="799">
        <v>86</v>
      </c>
      <c r="B122" s="799">
        <v>74.371303453409553</v>
      </c>
      <c r="C122" s="799">
        <v>8.3286965465904501</v>
      </c>
      <c r="E122" s="799">
        <v>71.848739495798327</v>
      </c>
      <c r="F122" s="799">
        <v>46.2</v>
      </c>
    </row>
    <row r="123" spans="1:6" x14ac:dyDescent="0.3">
      <c r="A123" s="799">
        <v>87</v>
      </c>
      <c r="B123" s="799">
        <v>36.554019160883982</v>
      </c>
      <c r="C123" s="799">
        <v>-1.1540191608839834</v>
      </c>
      <c r="E123" s="799">
        <v>72.689075630252105</v>
      </c>
      <c r="F123" s="799">
        <v>47.2</v>
      </c>
    </row>
    <row r="124" spans="1:6" x14ac:dyDescent="0.3">
      <c r="A124" s="799">
        <v>88</v>
      </c>
      <c r="B124" s="799">
        <v>30.066941543911923</v>
      </c>
      <c r="C124" s="799">
        <v>-2.8669415439119241</v>
      </c>
      <c r="E124" s="799">
        <v>73.529411764705884</v>
      </c>
      <c r="F124" s="799">
        <v>56.7</v>
      </c>
    </row>
    <row r="125" spans="1:6" x14ac:dyDescent="0.3">
      <c r="A125" s="799">
        <v>89</v>
      </c>
      <c r="B125" s="799">
        <v>10.336613455801514</v>
      </c>
      <c r="C125" s="799">
        <v>0.86338654419848559</v>
      </c>
      <c r="E125" s="799">
        <v>74.369747899159677</v>
      </c>
      <c r="F125" s="799">
        <v>57.2</v>
      </c>
    </row>
    <row r="126" spans="1:6" x14ac:dyDescent="0.3">
      <c r="A126" s="799">
        <v>90</v>
      </c>
      <c r="B126" s="799">
        <v>23.180645040564524</v>
      </c>
      <c r="C126" s="799">
        <v>0.21935495943547423</v>
      </c>
      <c r="E126" s="799">
        <v>75.210084033613455</v>
      </c>
      <c r="F126" s="799">
        <v>59.4</v>
      </c>
    </row>
    <row r="127" spans="1:6" x14ac:dyDescent="0.3">
      <c r="A127" s="799">
        <v>91</v>
      </c>
      <c r="B127" s="799">
        <v>15.347297937256084</v>
      </c>
      <c r="C127" s="799">
        <v>-3.4472979372560832</v>
      </c>
      <c r="E127" s="799">
        <v>76.050420168067234</v>
      </c>
      <c r="F127" s="799">
        <v>59.7</v>
      </c>
    </row>
    <row r="128" spans="1:6" x14ac:dyDescent="0.3">
      <c r="A128" s="799">
        <v>92</v>
      </c>
      <c r="B128" s="799">
        <v>15.441583573987041</v>
      </c>
      <c r="C128" s="799">
        <v>-3.4415835739870406</v>
      </c>
      <c r="E128" s="799">
        <v>76.890756302521012</v>
      </c>
      <c r="F128" s="799">
        <v>60</v>
      </c>
    </row>
    <row r="129" spans="1:6" x14ac:dyDescent="0.3">
      <c r="A129" s="799">
        <v>93</v>
      </c>
      <c r="B129" s="799">
        <v>38.812027272037128</v>
      </c>
      <c r="C129" s="799">
        <v>-1.7120272720371261</v>
      </c>
      <c r="E129" s="799">
        <v>77.731092436974791</v>
      </c>
      <c r="F129" s="799">
        <v>64.3</v>
      </c>
    </row>
    <row r="130" spans="1:6" x14ac:dyDescent="0.3">
      <c r="A130" s="799">
        <v>94</v>
      </c>
      <c r="B130" s="799">
        <v>93.846926651914373</v>
      </c>
      <c r="C130" s="799">
        <v>1.3530733480856298</v>
      </c>
      <c r="E130" s="799">
        <v>78.571428571428584</v>
      </c>
      <c r="F130" s="799">
        <v>71.2</v>
      </c>
    </row>
    <row r="131" spans="1:6" x14ac:dyDescent="0.3">
      <c r="A131" s="799">
        <v>95</v>
      </c>
      <c r="B131" s="799">
        <v>7.0372485985328899</v>
      </c>
      <c r="C131" s="799">
        <v>-3.7248598532889865E-2</v>
      </c>
      <c r="E131" s="799">
        <v>79.411764705882362</v>
      </c>
      <c r="F131" s="799">
        <v>73.099999999999994</v>
      </c>
    </row>
    <row r="132" spans="1:6" x14ac:dyDescent="0.3">
      <c r="A132" s="799">
        <v>96</v>
      </c>
      <c r="B132" s="799">
        <v>119.99951494129115</v>
      </c>
      <c r="C132" s="799">
        <v>-20.29951494129115</v>
      </c>
      <c r="E132" s="799">
        <v>80.252100840336141</v>
      </c>
      <c r="F132" s="799">
        <v>73.2</v>
      </c>
    </row>
    <row r="133" spans="1:6" x14ac:dyDescent="0.3">
      <c r="A133" s="799">
        <v>97</v>
      </c>
      <c r="B133" s="799">
        <v>49.670377143429498</v>
      </c>
      <c r="C133" s="799">
        <v>7.529622856570505</v>
      </c>
      <c r="E133" s="799">
        <v>81.092436974789919</v>
      </c>
      <c r="F133" s="799">
        <v>74.5</v>
      </c>
    </row>
    <row r="134" spans="1:6" x14ac:dyDescent="0.3">
      <c r="A134" s="799">
        <v>98</v>
      </c>
      <c r="B134" s="799">
        <v>26.32142560501299</v>
      </c>
      <c r="C134" s="799">
        <v>-4.3214256050129904</v>
      </c>
      <c r="E134" s="799">
        <v>81.932773109243698</v>
      </c>
      <c r="F134" s="799">
        <v>78.7</v>
      </c>
    </row>
    <row r="135" spans="1:6" x14ac:dyDescent="0.3">
      <c r="A135" s="799">
        <v>99</v>
      </c>
      <c r="B135" s="799">
        <v>4.3648738557801741</v>
      </c>
      <c r="C135" s="799">
        <v>1.8351261442198261</v>
      </c>
      <c r="E135" s="799">
        <v>82.77310924369749</v>
      </c>
      <c r="F135" s="799">
        <v>79.8</v>
      </c>
    </row>
    <row r="136" spans="1:6" x14ac:dyDescent="0.3">
      <c r="A136" s="799">
        <v>100</v>
      </c>
      <c r="B136" s="799">
        <v>16.089300720401866</v>
      </c>
      <c r="C136" s="799">
        <v>1.3106992795981327</v>
      </c>
      <c r="E136" s="799">
        <v>83.613445378151269</v>
      </c>
      <c r="F136" s="799">
        <v>80.400000000000006</v>
      </c>
    </row>
    <row r="137" spans="1:6" x14ac:dyDescent="0.3">
      <c r="A137" s="799">
        <v>101</v>
      </c>
      <c r="B137" s="799">
        <v>28.12255677648335</v>
      </c>
      <c r="C137" s="799">
        <v>-1.2225567764833514</v>
      </c>
      <c r="E137" s="799">
        <v>84.453781512605048</v>
      </c>
      <c r="F137" s="799">
        <v>81</v>
      </c>
    </row>
    <row r="138" spans="1:6" x14ac:dyDescent="0.3">
      <c r="A138" s="799">
        <v>102</v>
      </c>
      <c r="B138" s="799">
        <v>108.81540902754756</v>
      </c>
      <c r="C138" s="799">
        <v>-10.215409027547565</v>
      </c>
      <c r="E138" s="799">
        <v>85.294117647058826</v>
      </c>
      <c r="F138" s="799">
        <v>82.7</v>
      </c>
    </row>
    <row r="139" spans="1:6" x14ac:dyDescent="0.3">
      <c r="A139" s="799">
        <v>103</v>
      </c>
      <c r="B139" s="799">
        <v>15.449713731351583</v>
      </c>
      <c r="C139" s="799">
        <v>-2.0497137313515825</v>
      </c>
      <c r="E139" s="799">
        <v>86.134453781512619</v>
      </c>
      <c r="F139" s="799">
        <v>83.8</v>
      </c>
    </row>
    <row r="140" spans="1:6" x14ac:dyDescent="0.3">
      <c r="A140" s="799">
        <v>104</v>
      </c>
      <c r="B140" s="799">
        <v>78.733565989160326</v>
      </c>
      <c r="C140" s="799">
        <v>6.8664340108396686</v>
      </c>
      <c r="E140" s="799">
        <v>86.974789915966397</v>
      </c>
      <c r="F140" s="799">
        <v>85.4</v>
      </c>
    </row>
    <row r="141" spans="1:6" x14ac:dyDescent="0.3">
      <c r="A141" s="799">
        <v>105</v>
      </c>
      <c r="B141" s="799">
        <v>96.688823545608997</v>
      </c>
      <c r="C141" s="799">
        <v>-0.18882354560899728</v>
      </c>
      <c r="E141" s="799">
        <v>87.815126050420176</v>
      </c>
      <c r="F141" s="799">
        <v>85.6</v>
      </c>
    </row>
    <row r="142" spans="1:6" x14ac:dyDescent="0.3">
      <c r="A142" s="799">
        <v>106</v>
      </c>
      <c r="B142" s="799">
        <v>21.754547597213797</v>
      </c>
      <c r="C142" s="799">
        <v>-3.6545475972137957</v>
      </c>
      <c r="E142" s="799">
        <v>88.655462184873954</v>
      </c>
      <c r="F142" s="799">
        <v>85.6</v>
      </c>
    </row>
    <row r="143" spans="1:6" x14ac:dyDescent="0.3">
      <c r="A143" s="799">
        <v>107</v>
      </c>
      <c r="B143" s="799">
        <v>96.448797173608284</v>
      </c>
      <c r="C143" s="799">
        <v>-5.1487971736082869</v>
      </c>
      <c r="E143" s="799">
        <v>89.495798319327733</v>
      </c>
      <c r="F143" s="799">
        <v>90.4</v>
      </c>
    </row>
    <row r="144" spans="1:6" x14ac:dyDescent="0.3">
      <c r="A144" s="799">
        <v>108</v>
      </c>
      <c r="B144" s="799">
        <v>13.545184812347443</v>
      </c>
      <c r="C144" s="799">
        <v>0.45481518765255657</v>
      </c>
      <c r="E144" s="799">
        <v>90.336134453781526</v>
      </c>
      <c r="F144" s="799">
        <v>91.3</v>
      </c>
    </row>
    <row r="145" spans="1:6" x14ac:dyDescent="0.3">
      <c r="A145" s="799">
        <v>109</v>
      </c>
      <c r="B145" s="799">
        <v>92.452667983734557</v>
      </c>
      <c r="C145" s="799">
        <v>1.1473320162654375</v>
      </c>
      <c r="E145" s="799">
        <v>91.176470588235304</v>
      </c>
      <c r="F145" s="799">
        <v>92.9</v>
      </c>
    </row>
    <row r="146" spans="1:6" x14ac:dyDescent="0.3">
      <c r="A146" s="799">
        <v>110</v>
      </c>
      <c r="B146" s="799">
        <v>76.150978028870625</v>
      </c>
      <c r="C146" s="799">
        <v>4.8490219711293747</v>
      </c>
      <c r="E146" s="799">
        <v>92.016806722689083</v>
      </c>
      <c r="F146" s="799">
        <v>93.6</v>
      </c>
    </row>
    <row r="147" spans="1:6" x14ac:dyDescent="0.3">
      <c r="A147" s="799">
        <v>111</v>
      </c>
      <c r="B147" s="799">
        <v>30.00959116270381</v>
      </c>
      <c r="C147" s="799">
        <v>-3.2095911627038092</v>
      </c>
      <c r="E147" s="799">
        <v>92.857142857142861</v>
      </c>
      <c r="F147" s="799">
        <v>94.4</v>
      </c>
    </row>
    <row r="148" spans="1:6" x14ac:dyDescent="0.3">
      <c r="A148" s="799">
        <v>112</v>
      </c>
      <c r="B148" s="799">
        <v>9.6955003842099163</v>
      </c>
      <c r="C148" s="799">
        <v>-0.59550038420991669</v>
      </c>
      <c r="E148" s="799">
        <v>93.69747899159664</v>
      </c>
      <c r="F148" s="799">
        <v>95.2</v>
      </c>
    </row>
    <row r="149" spans="1:6" x14ac:dyDescent="0.3">
      <c r="A149" s="799">
        <v>113</v>
      </c>
      <c r="B149" s="799">
        <v>81.306737624941974</v>
      </c>
      <c r="C149" s="799">
        <v>4.2932623750580206</v>
      </c>
      <c r="E149" s="799">
        <v>94.537815126050432</v>
      </c>
      <c r="F149" s="799">
        <v>95.6</v>
      </c>
    </row>
    <row r="150" spans="1:6" x14ac:dyDescent="0.3">
      <c r="A150" s="799">
        <v>114</v>
      </c>
      <c r="B150" s="799">
        <v>56.414231550666727</v>
      </c>
      <c r="C150" s="799">
        <v>3.2857684493332755</v>
      </c>
      <c r="E150" s="799">
        <v>95.378151260504211</v>
      </c>
      <c r="F150" s="799">
        <v>96.5</v>
      </c>
    </row>
    <row r="151" spans="1:6" x14ac:dyDescent="0.3">
      <c r="A151" s="799">
        <v>115</v>
      </c>
      <c r="B151" s="799">
        <v>16.627964551280101</v>
      </c>
      <c r="C151" s="799">
        <v>-0.32796455128010038</v>
      </c>
      <c r="E151" s="799">
        <v>96.21848739495799</v>
      </c>
      <c r="F151" s="799">
        <v>96.8</v>
      </c>
    </row>
    <row r="152" spans="1:6" x14ac:dyDescent="0.3">
      <c r="A152" s="799">
        <v>116</v>
      </c>
      <c r="B152" s="799">
        <v>17.454284846021757</v>
      </c>
      <c r="C152" s="799">
        <v>-5.454284846021757</v>
      </c>
      <c r="E152" s="799">
        <v>97.058823529411768</v>
      </c>
      <c r="F152" s="799">
        <v>98</v>
      </c>
    </row>
    <row r="153" spans="1:6" x14ac:dyDescent="0.3">
      <c r="A153" s="799">
        <v>117</v>
      </c>
      <c r="B153" s="799">
        <v>94.260702935994971</v>
      </c>
      <c r="C153" s="799">
        <v>1.3392970640050237</v>
      </c>
      <c r="E153" s="799">
        <v>97.899159663865547</v>
      </c>
      <c r="F153" s="799">
        <v>98.6</v>
      </c>
    </row>
    <row r="154" spans="1:6" x14ac:dyDescent="0.3">
      <c r="A154" s="799">
        <v>118</v>
      </c>
      <c r="B154" s="799">
        <v>17.5607238126046</v>
      </c>
      <c r="C154" s="799">
        <v>5.6392761873953994</v>
      </c>
      <c r="E154" s="799">
        <v>98.739495798319339</v>
      </c>
      <c r="F154" s="799">
        <v>98.6</v>
      </c>
    </row>
    <row r="155" spans="1:6" ht="15" thickBot="1" x14ac:dyDescent="0.35">
      <c r="A155" s="800">
        <v>119</v>
      </c>
      <c r="B155" s="800">
        <v>95.361668677280946</v>
      </c>
      <c r="C155" s="800">
        <v>-0.96166867728094019</v>
      </c>
      <c r="E155" s="800">
        <v>99.579831932773118</v>
      </c>
      <c r="F155" s="800">
        <v>99.7</v>
      </c>
    </row>
  </sheetData>
  <sortState xmlns:xlrd2="http://schemas.microsoft.com/office/spreadsheetml/2017/richdata2" ref="F37:F155">
    <sortCondition ref="F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0799-E838-4674-8DD6-A664F1850074}">
  <dimension ref="A1:U120"/>
  <sheetViews>
    <sheetView workbookViewId="0">
      <pane ySplit="1" topLeftCell="A2" activePane="bottomLeft" state="frozen"/>
      <selection activeCell="E1" sqref="E1"/>
      <selection pane="bottomLeft" activeCell="U2" sqref="U2:U120"/>
    </sheetView>
  </sheetViews>
  <sheetFormatPr defaultRowHeight="14.4" x14ac:dyDescent="0.3"/>
  <cols>
    <col min="1" max="1" width="44.21875" bestFit="1" customWidth="1"/>
    <col min="2" max="2" width="8.88671875" style="788"/>
    <col min="3" max="3" width="16.88671875" customWidth="1"/>
    <col min="4" max="4" width="11.77734375" customWidth="1"/>
    <col min="5" max="5" width="20.88671875" customWidth="1"/>
    <col min="10" max="10" width="16.109375" customWidth="1"/>
    <col min="11" max="11" width="15.21875" customWidth="1"/>
  </cols>
  <sheetData>
    <row r="1" spans="1:21" ht="32.4" customHeight="1" thickBot="1" x14ac:dyDescent="0.35">
      <c r="A1" s="786" t="s">
        <v>1</v>
      </c>
      <c r="B1" s="787" t="s">
        <v>1112</v>
      </c>
      <c r="C1" s="786" t="s">
        <v>2</v>
      </c>
      <c r="D1" s="786" t="s">
        <v>3</v>
      </c>
      <c r="E1" s="786" t="s">
        <v>4</v>
      </c>
      <c r="F1" s="133" t="s">
        <v>319</v>
      </c>
      <c r="G1" s="133" t="s">
        <v>320</v>
      </c>
      <c r="H1" s="133" t="s">
        <v>321</v>
      </c>
      <c r="I1" s="786" t="s">
        <v>5</v>
      </c>
      <c r="J1" s="786" t="s">
        <v>1111</v>
      </c>
      <c r="K1" s="786" t="s">
        <v>1110</v>
      </c>
      <c r="L1" s="130" t="s">
        <v>1115</v>
      </c>
      <c r="M1" s="130" t="s">
        <v>1116</v>
      </c>
      <c r="N1" s="130" t="s">
        <v>1117</v>
      </c>
      <c r="O1" s="1" t="s">
        <v>1118</v>
      </c>
      <c r="P1" s="1" t="s">
        <v>1119</v>
      </c>
      <c r="Q1" s="1" t="s">
        <v>1120</v>
      </c>
      <c r="R1" s="1" t="s">
        <v>1121</v>
      </c>
      <c r="S1" s="1" t="s">
        <v>1092</v>
      </c>
      <c r="T1" s="1" t="s">
        <v>1093</v>
      </c>
      <c r="U1" s="791" t="s">
        <v>1094</v>
      </c>
    </row>
    <row r="2" spans="1:21" ht="15" thickBot="1" x14ac:dyDescent="0.35">
      <c r="A2" s="785" t="s">
        <v>6</v>
      </c>
      <c r="B2" s="788">
        <v>23</v>
      </c>
      <c r="C2" s="2" t="s">
        <v>92</v>
      </c>
      <c r="D2" s="2" t="s">
        <v>7</v>
      </c>
      <c r="E2" s="785" t="s">
        <v>8</v>
      </c>
      <c r="F2" t="s">
        <v>326</v>
      </c>
      <c r="G2" t="s">
        <v>327</v>
      </c>
      <c r="H2" t="s">
        <v>327</v>
      </c>
      <c r="I2" s="2">
        <v>408</v>
      </c>
      <c r="J2" s="3">
        <v>17</v>
      </c>
      <c r="K2" s="4">
        <v>0.74</v>
      </c>
      <c r="L2">
        <v>0.14699999999999999</v>
      </c>
      <c r="M2">
        <v>1.4999999999999999E-2</v>
      </c>
      <c r="N2">
        <v>0.80100000000000005</v>
      </c>
      <c r="O2">
        <v>2E-3</v>
      </c>
      <c r="P2">
        <v>0.01</v>
      </c>
      <c r="Q2">
        <v>2E-3</v>
      </c>
      <c r="R2">
        <v>2.5000000000000001E-2</v>
      </c>
      <c r="S2">
        <v>28.6</v>
      </c>
      <c r="T2">
        <v>20</v>
      </c>
      <c r="U2">
        <v>0</v>
      </c>
    </row>
    <row r="3" spans="1:21" ht="15" thickBot="1" x14ac:dyDescent="0.35">
      <c r="A3" s="785" t="s">
        <v>9</v>
      </c>
      <c r="B3" s="788">
        <v>98</v>
      </c>
      <c r="C3" s="5" t="s">
        <v>92</v>
      </c>
      <c r="D3" s="5" t="s">
        <v>10</v>
      </c>
      <c r="E3" s="785" t="s">
        <v>11</v>
      </c>
      <c r="F3" t="s">
        <v>326</v>
      </c>
      <c r="G3" t="s">
        <v>327</v>
      </c>
      <c r="H3" t="s">
        <v>326</v>
      </c>
      <c r="I3" s="5">
        <v>532</v>
      </c>
      <c r="J3" s="6">
        <v>18.3</v>
      </c>
      <c r="K3" s="7">
        <v>0.1</v>
      </c>
      <c r="L3">
        <v>0.45500000000000002</v>
      </c>
      <c r="M3">
        <v>0.124</v>
      </c>
      <c r="N3">
        <v>0.11700000000000001</v>
      </c>
      <c r="O3">
        <v>0.20499999999999999</v>
      </c>
      <c r="P3">
        <v>2E-3</v>
      </c>
      <c r="Q3">
        <v>2E-3</v>
      </c>
      <c r="R3">
        <v>9.6000000000000002E-2</v>
      </c>
      <c r="S3">
        <v>87.8</v>
      </c>
      <c r="T3">
        <v>85.2</v>
      </c>
      <c r="U3">
        <v>73.400000000000006</v>
      </c>
    </row>
    <row r="4" spans="1:21" ht="15" thickBot="1" x14ac:dyDescent="0.35">
      <c r="A4" s="785" t="s">
        <v>14</v>
      </c>
      <c r="B4" s="788">
        <v>6.3</v>
      </c>
      <c r="C4" s="5" t="s">
        <v>92</v>
      </c>
      <c r="D4" s="5" t="s">
        <v>10</v>
      </c>
      <c r="E4" s="785" t="s">
        <v>13</v>
      </c>
      <c r="F4" t="s">
        <v>326</v>
      </c>
      <c r="G4" t="s">
        <v>327</v>
      </c>
      <c r="H4" t="s">
        <v>327</v>
      </c>
      <c r="I4" s="5">
        <v>833</v>
      </c>
      <c r="J4" s="10">
        <v>16.3</v>
      </c>
      <c r="K4" s="7">
        <v>0.94</v>
      </c>
      <c r="L4">
        <v>1.0999999999999999E-2</v>
      </c>
      <c r="M4">
        <v>0.16300000000000001</v>
      </c>
      <c r="N4">
        <v>0.80100000000000005</v>
      </c>
      <c r="O4">
        <v>2E-3</v>
      </c>
      <c r="P4">
        <v>1E-3</v>
      </c>
      <c r="Q4">
        <v>1E-3</v>
      </c>
      <c r="R4">
        <v>2.1999999999999999E-2</v>
      </c>
      <c r="S4">
        <v>10.9</v>
      </c>
      <c r="T4">
        <v>8.6</v>
      </c>
      <c r="U4">
        <v>4.5999999999999996</v>
      </c>
    </row>
    <row r="5" spans="1:21" ht="15" thickBot="1" x14ac:dyDescent="0.35">
      <c r="A5" s="785" t="s">
        <v>15</v>
      </c>
      <c r="B5" s="788">
        <v>21.8</v>
      </c>
      <c r="C5" s="2" t="s">
        <v>92</v>
      </c>
      <c r="D5" s="2" t="s">
        <v>16</v>
      </c>
      <c r="E5" s="785" t="s">
        <v>8</v>
      </c>
      <c r="F5" t="s">
        <v>326</v>
      </c>
      <c r="G5" t="s">
        <v>327</v>
      </c>
      <c r="H5" t="s">
        <v>327</v>
      </c>
      <c r="I5" s="2">
        <v>484</v>
      </c>
      <c r="J5" s="11">
        <v>18.600000000000001</v>
      </c>
      <c r="K5" s="4">
        <v>0.76</v>
      </c>
      <c r="L5">
        <v>0.11</v>
      </c>
      <c r="M5">
        <v>1.9E-2</v>
      </c>
      <c r="N5">
        <v>0.85099999999999998</v>
      </c>
      <c r="O5">
        <v>1.2E-2</v>
      </c>
      <c r="P5">
        <v>2E-3</v>
      </c>
      <c r="Q5">
        <v>0</v>
      </c>
      <c r="R5">
        <v>8.0000000000000002E-3</v>
      </c>
      <c r="S5">
        <v>30.3</v>
      </c>
      <c r="T5">
        <v>19.100000000000001</v>
      </c>
      <c r="U5">
        <v>20.8</v>
      </c>
    </row>
    <row r="6" spans="1:21" ht="15" thickBot="1" x14ac:dyDescent="0.35">
      <c r="A6" s="785" t="s">
        <v>17</v>
      </c>
      <c r="B6" s="788">
        <v>37.4</v>
      </c>
      <c r="C6" s="5" t="s">
        <v>92</v>
      </c>
      <c r="D6" s="5" t="s">
        <v>7</v>
      </c>
      <c r="E6" s="785" t="s">
        <v>8</v>
      </c>
      <c r="F6" t="s">
        <v>326</v>
      </c>
      <c r="G6" t="s">
        <v>327</v>
      </c>
      <c r="H6" t="s">
        <v>327</v>
      </c>
      <c r="I6" s="5">
        <v>253</v>
      </c>
      <c r="J6" s="12">
        <v>13.1</v>
      </c>
      <c r="K6" s="7">
        <v>0.6</v>
      </c>
      <c r="L6">
        <v>0.17799999999999999</v>
      </c>
      <c r="M6">
        <v>8.0000000000000002E-3</v>
      </c>
      <c r="N6">
        <v>0.76300000000000001</v>
      </c>
      <c r="O6">
        <v>3.2000000000000001E-2</v>
      </c>
      <c r="P6">
        <v>8.0000000000000002E-3</v>
      </c>
      <c r="Q6">
        <v>4.0000000000000001E-3</v>
      </c>
      <c r="R6">
        <v>8.0000000000000002E-3</v>
      </c>
      <c r="S6">
        <v>34.299999999999997</v>
      </c>
      <c r="T6">
        <v>33.700000000000003</v>
      </c>
      <c r="U6">
        <v>0</v>
      </c>
    </row>
    <row r="7" spans="1:21" ht="15" thickBot="1" x14ac:dyDescent="0.35">
      <c r="A7" s="785" t="s">
        <v>29</v>
      </c>
      <c r="B7" s="788">
        <v>85.4</v>
      </c>
      <c r="C7" s="2" t="s">
        <v>92</v>
      </c>
      <c r="D7" s="2" t="s">
        <v>16</v>
      </c>
      <c r="E7" s="785" t="s">
        <v>13</v>
      </c>
      <c r="F7" t="s">
        <v>327</v>
      </c>
      <c r="G7" t="s">
        <v>326</v>
      </c>
      <c r="H7" t="s">
        <v>326</v>
      </c>
      <c r="I7" s="2">
        <v>715</v>
      </c>
      <c r="J7" s="3">
        <v>17</v>
      </c>
      <c r="K7" s="4">
        <v>0.19</v>
      </c>
      <c r="L7">
        <v>0.51900000000000002</v>
      </c>
      <c r="M7">
        <v>5.7000000000000002E-2</v>
      </c>
      <c r="N7">
        <v>0.25</v>
      </c>
      <c r="O7">
        <v>5.2999999999999999E-2</v>
      </c>
      <c r="P7">
        <v>0</v>
      </c>
      <c r="Q7">
        <v>3.0000000000000001E-3</v>
      </c>
      <c r="R7">
        <v>0.11700000000000001</v>
      </c>
      <c r="S7">
        <v>62.7</v>
      </c>
      <c r="T7">
        <v>67.5</v>
      </c>
      <c r="U7">
        <v>61.5</v>
      </c>
    </row>
    <row r="8" spans="1:21" ht="15" thickBot="1" x14ac:dyDescent="0.35">
      <c r="A8" s="785" t="s">
        <v>30</v>
      </c>
      <c r="B8" s="788">
        <v>59.4</v>
      </c>
      <c r="C8" s="5" t="s">
        <v>92</v>
      </c>
      <c r="D8" s="5" t="s">
        <v>31</v>
      </c>
      <c r="E8" s="785" t="s">
        <v>13</v>
      </c>
      <c r="F8" t="s">
        <v>327</v>
      </c>
      <c r="G8" t="s">
        <v>326</v>
      </c>
      <c r="H8" t="s">
        <v>326</v>
      </c>
      <c r="I8" s="5">
        <v>402</v>
      </c>
      <c r="J8" s="21">
        <v>21.3</v>
      </c>
      <c r="K8" s="7">
        <v>0.23</v>
      </c>
      <c r="L8">
        <v>0.60899999999999999</v>
      </c>
      <c r="M8">
        <v>9.1999999999999998E-2</v>
      </c>
      <c r="N8">
        <v>0.189</v>
      </c>
      <c r="O8">
        <v>2.7E-2</v>
      </c>
      <c r="P8">
        <v>5.0000000000000001E-3</v>
      </c>
      <c r="Q8">
        <v>0</v>
      </c>
      <c r="R8">
        <v>7.6999999999999999E-2</v>
      </c>
      <c r="S8">
        <v>58.1</v>
      </c>
      <c r="T8">
        <v>33.799999999999997</v>
      </c>
      <c r="U8">
        <v>42.5</v>
      </c>
    </row>
    <row r="9" spans="1:21" ht="15" thickBot="1" x14ac:dyDescent="0.35">
      <c r="A9" s="785" t="s">
        <v>47</v>
      </c>
      <c r="B9" s="788">
        <v>19.3</v>
      </c>
      <c r="C9" s="5" t="s">
        <v>92</v>
      </c>
      <c r="D9" s="5" t="s">
        <v>23</v>
      </c>
      <c r="E9" s="785" t="s">
        <v>13</v>
      </c>
      <c r="F9" t="s">
        <v>327</v>
      </c>
      <c r="G9" t="s">
        <v>326</v>
      </c>
      <c r="H9" t="s">
        <v>326</v>
      </c>
      <c r="I9" s="5">
        <v>342</v>
      </c>
      <c r="J9" s="17">
        <v>15.2</v>
      </c>
      <c r="K9" s="7">
        <v>0.56000000000000005</v>
      </c>
      <c r="L9">
        <v>0.222</v>
      </c>
      <c r="M9">
        <v>0.25700000000000001</v>
      </c>
      <c r="N9">
        <v>0.38</v>
      </c>
      <c r="O9">
        <v>5.2999999999999999E-2</v>
      </c>
      <c r="P9">
        <v>3.0000000000000001E-3</v>
      </c>
      <c r="Q9">
        <v>0</v>
      </c>
      <c r="R9">
        <v>8.7999999999999995E-2</v>
      </c>
      <c r="S9">
        <v>28.7</v>
      </c>
      <c r="T9">
        <v>22.5</v>
      </c>
      <c r="U9">
        <v>7.5</v>
      </c>
    </row>
    <row r="10" spans="1:21" ht="15" thickBot="1" x14ac:dyDescent="0.35">
      <c r="A10" s="785" t="s">
        <v>48</v>
      </c>
      <c r="B10" s="788">
        <v>74.5</v>
      </c>
      <c r="C10" s="2" t="s">
        <v>92</v>
      </c>
      <c r="D10" s="2" t="s">
        <v>16</v>
      </c>
      <c r="E10" s="785" t="s">
        <v>13</v>
      </c>
      <c r="F10" t="s">
        <v>327</v>
      </c>
      <c r="G10" t="s">
        <v>326</v>
      </c>
      <c r="H10" t="s">
        <v>326</v>
      </c>
      <c r="I10" s="2">
        <v>525</v>
      </c>
      <c r="J10" s="32">
        <v>14.2</v>
      </c>
      <c r="K10" s="4">
        <v>0.31</v>
      </c>
      <c r="L10">
        <v>0.51200000000000001</v>
      </c>
      <c r="M10">
        <v>0.22900000000000001</v>
      </c>
      <c r="N10">
        <v>0.19600000000000001</v>
      </c>
      <c r="O10">
        <v>2.3E-2</v>
      </c>
      <c r="P10">
        <v>2E-3</v>
      </c>
      <c r="Q10">
        <v>0</v>
      </c>
      <c r="R10">
        <v>0.04</v>
      </c>
      <c r="S10">
        <v>66.5</v>
      </c>
      <c r="T10">
        <v>48.9</v>
      </c>
      <c r="U10">
        <v>32.700000000000003</v>
      </c>
    </row>
    <row r="11" spans="1:21" ht="15" thickBot="1" x14ac:dyDescent="0.35">
      <c r="A11" s="785" t="s">
        <v>52</v>
      </c>
      <c r="B11" s="788">
        <v>47.2</v>
      </c>
      <c r="C11" s="2" t="s">
        <v>92</v>
      </c>
      <c r="D11" s="2" t="s">
        <v>53</v>
      </c>
      <c r="E11" s="785" t="s">
        <v>13</v>
      </c>
      <c r="F11" t="s">
        <v>327</v>
      </c>
      <c r="G11" t="s">
        <v>326</v>
      </c>
      <c r="H11" t="s">
        <v>327</v>
      </c>
      <c r="I11" s="2">
        <v>245</v>
      </c>
      <c r="J11" s="36">
        <v>15.6</v>
      </c>
      <c r="K11" s="4">
        <v>0.8</v>
      </c>
      <c r="L11">
        <v>6.9000000000000006E-2</v>
      </c>
      <c r="M11">
        <v>0.245</v>
      </c>
      <c r="N11">
        <v>0.60399999999999998</v>
      </c>
      <c r="O11">
        <v>3.6999999999999998E-2</v>
      </c>
      <c r="P11">
        <v>0</v>
      </c>
      <c r="Q11">
        <v>1.6E-2</v>
      </c>
      <c r="R11">
        <v>2.9000000000000001E-2</v>
      </c>
      <c r="S11">
        <v>32.1</v>
      </c>
      <c r="T11">
        <v>47</v>
      </c>
      <c r="U11">
        <v>0</v>
      </c>
    </row>
    <row r="12" spans="1:21" ht="15" thickBot="1" x14ac:dyDescent="0.35">
      <c r="A12" s="785" t="s">
        <v>57</v>
      </c>
      <c r="B12" s="788">
        <v>13.2</v>
      </c>
      <c r="C12" s="5" t="s">
        <v>92</v>
      </c>
      <c r="D12" s="5" t="s">
        <v>31</v>
      </c>
      <c r="E12" s="785" t="s">
        <v>13</v>
      </c>
      <c r="F12" t="s">
        <v>327</v>
      </c>
      <c r="G12" t="s">
        <v>326</v>
      </c>
      <c r="H12" t="s">
        <v>327</v>
      </c>
      <c r="I12" s="5">
        <v>230</v>
      </c>
      <c r="J12" s="30">
        <v>19.899999999999999</v>
      </c>
      <c r="K12" s="7">
        <v>0.76</v>
      </c>
      <c r="L12">
        <v>0.14299999999999999</v>
      </c>
      <c r="M12">
        <v>0.222</v>
      </c>
      <c r="N12">
        <v>0.54300000000000004</v>
      </c>
      <c r="O12">
        <v>1.2999999999999999E-2</v>
      </c>
      <c r="P12">
        <v>4.0000000000000001E-3</v>
      </c>
      <c r="Q12">
        <v>8.9999999999999993E-3</v>
      </c>
      <c r="R12">
        <v>6.5000000000000002E-2</v>
      </c>
      <c r="S12">
        <v>27.9</v>
      </c>
      <c r="T12">
        <v>12.5</v>
      </c>
      <c r="U12">
        <v>12.2</v>
      </c>
    </row>
    <row r="13" spans="1:21" ht="15" thickBot="1" x14ac:dyDescent="0.35">
      <c r="A13" s="785" t="s">
        <v>60</v>
      </c>
      <c r="B13" s="788">
        <v>73.2</v>
      </c>
      <c r="C13" s="5" t="s">
        <v>92</v>
      </c>
      <c r="D13" s="5" t="s">
        <v>16</v>
      </c>
      <c r="E13" s="785" t="s">
        <v>13</v>
      </c>
      <c r="F13" t="s">
        <v>327</v>
      </c>
      <c r="G13" t="s">
        <v>326</v>
      </c>
      <c r="H13" t="s">
        <v>326</v>
      </c>
      <c r="I13" s="5">
        <v>234</v>
      </c>
      <c r="J13" s="39">
        <v>13.5</v>
      </c>
      <c r="K13" s="7">
        <v>0.28999999999999998</v>
      </c>
      <c r="L13">
        <v>0.56000000000000005</v>
      </c>
      <c r="M13">
        <v>0.111</v>
      </c>
      <c r="N13">
        <v>0.16200000000000001</v>
      </c>
      <c r="O13">
        <v>4.2999999999999997E-2</v>
      </c>
      <c r="P13">
        <v>4.0000000000000001E-3</v>
      </c>
      <c r="Q13">
        <v>4.0000000000000001E-3</v>
      </c>
      <c r="R13">
        <v>0.115</v>
      </c>
      <c r="S13">
        <v>65.3</v>
      </c>
      <c r="T13">
        <v>49.3</v>
      </c>
      <c r="U13">
        <v>41.5</v>
      </c>
    </row>
    <row r="14" spans="1:21" ht="15" thickBot="1" x14ac:dyDescent="0.35">
      <c r="A14" s="785" t="s">
        <v>61</v>
      </c>
      <c r="B14" s="788">
        <v>31.7</v>
      </c>
      <c r="C14" s="2" t="s">
        <v>92</v>
      </c>
      <c r="D14" s="2" t="s">
        <v>16</v>
      </c>
      <c r="E14" s="785" t="s">
        <v>13</v>
      </c>
      <c r="F14" t="s">
        <v>327</v>
      </c>
      <c r="G14" t="s">
        <v>326</v>
      </c>
      <c r="H14" t="s">
        <v>327</v>
      </c>
      <c r="I14" s="2">
        <v>804</v>
      </c>
      <c r="J14" s="40">
        <v>18.5</v>
      </c>
      <c r="K14" s="4">
        <v>0.63</v>
      </c>
      <c r="L14">
        <v>9.2999999999999999E-2</v>
      </c>
      <c r="M14">
        <v>0.42299999999999999</v>
      </c>
      <c r="N14">
        <v>0.32500000000000001</v>
      </c>
      <c r="O14">
        <v>8.6999999999999994E-2</v>
      </c>
      <c r="P14">
        <v>5.0000000000000001E-3</v>
      </c>
      <c r="Q14">
        <v>1.6E-2</v>
      </c>
      <c r="R14">
        <v>5.0999999999999997E-2</v>
      </c>
      <c r="S14">
        <v>38.299999999999997</v>
      </c>
      <c r="T14">
        <v>24</v>
      </c>
      <c r="U14">
        <v>14.5</v>
      </c>
    </row>
    <row r="15" spans="1:21" ht="15" thickBot="1" x14ac:dyDescent="0.35">
      <c r="A15" s="785" t="s">
        <v>63</v>
      </c>
      <c r="B15" s="788">
        <v>5.4</v>
      </c>
      <c r="C15" s="2" t="s">
        <v>92</v>
      </c>
      <c r="D15" s="2" t="s">
        <v>16</v>
      </c>
      <c r="E15" s="785" t="s">
        <v>59</v>
      </c>
      <c r="F15" t="s">
        <v>327</v>
      </c>
      <c r="G15" t="s">
        <v>326</v>
      </c>
      <c r="H15" t="s">
        <v>327</v>
      </c>
      <c r="I15" s="2">
        <v>317</v>
      </c>
      <c r="J15" s="9">
        <v>18.2</v>
      </c>
      <c r="K15" s="4">
        <v>0.88</v>
      </c>
      <c r="L15">
        <v>2.1999999999999999E-2</v>
      </c>
      <c r="M15">
        <v>3.0000000000000001E-3</v>
      </c>
      <c r="N15">
        <v>0.97499999999999998</v>
      </c>
      <c r="O15">
        <v>0</v>
      </c>
      <c r="P15">
        <v>0</v>
      </c>
      <c r="Q15">
        <v>0</v>
      </c>
      <c r="R15">
        <v>0</v>
      </c>
      <c r="S15">
        <v>14.6</v>
      </c>
      <c r="T15">
        <v>8.5</v>
      </c>
      <c r="U15">
        <v>0</v>
      </c>
    </row>
    <row r="16" spans="1:21" ht="15" thickBot="1" x14ac:dyDescent="0.35">
      <c r="A16" s="785" t="s">
        <v>66</v>
      </c>
      <c r="B16" s="788">
        <v>60</v>
      </c>
      <c r="C16" s="5" t="s">
        <v>92</v>
      </c>
      <c r="D16" s="5" t="s">
        <v>23</v>
      </c>
      <c r="E16" s="785" t="s">
        <v>13</v>
      </c>
      <c r="F16" t="s">
        <v>327</v>
      </c>
      <c r="G16" t="s">
        <v>326</v>
      </c>
      <c r="H16" t="s">
        <v>327</v>
      </c>
      <c r="I16" s="5">
        <v>563</v>
      </c>
      <c r="J16" s="9">
        <v>18.2</v>
      </c>
      <c r="K16" s="7">
        <v>0.8</v>
      </c>
      <c r="L16">
        <v>0.20599999999999999</v>
      </c>
      <c r="M16">
        <v>0.27700000000000002</v>
      </c>
      <c r="N16">
        <v>0.42599999999999999</v>
      </c>
      <c r="O16">
        <v>4.8000000000000001E-2</v>
      </c>
      <c r="P16">
        <v>2E-3</v>
      </c>
      <c r="Q16">
        <v>0</v>
      </c>
      <c r="R16">
        <v>4.2999999999999997E-2</v>
      </c>
      <c r="S16">
        <v>45.5</v>
      </c>
      <c r="T16">
        <v>54.9</v>
      </c>
      <c r="U16">
        <v>29.7</v>
      </c>
    </row>
    <row r="17" spans="1:21" ht="15" thickBot="1" x14ac:dyDescent="0.35">
      <c r="A17" s="785" t="s">
        <v>67</v>
      </c>
      <c r="B17" s="788">
        <v>23.8</v>
      </c>
      <c r="C17" s="2" t="s">
        <v>92</v>
      </c>
      <c r="D17" s="2" t="s">
        <v>53</v>
      </c>
      <c r="E17" s="785" t="s">
        <v>13</v>
      </c>
      <c r="F17" t="s">
        <v>327</v>
      </c>
      <c r="G17" t="s">
        <v>326</v>
      </c>
      <c r="H17" t="s">
        <v>327</v>
      </c>
      <c r="I17" s="2">
        <v>204</v>
      </c>
      <c r="J17" s="32">
        <v>14.2</v>
      </c>
      <c r="K17" s="4">
        <v>0.92</v>
      </c>
      <c r="L17">
        <v>5.3999999999999999E-2</v>
      </c>
      <c r="M17">
        <v>3.4000000000000002E-2</v>
      </c>
      <c r="N17">
        <v>0.86799999999999999</v>
      </c>
      <c r="O17">
        <v>2.9000000000000001E-2</v>
      </c>
      <c r="P17">
        <v>0.01</v>
      </c>
      <c r="Q17">
        <v>5.0000000000000001E-3</v>
      </c>
      <c r="R17">
        <v>0</v>
      </c>
      <c r="S17">
        <v>17.899999999999999</v>
      </c>
      <c r="T17">
        <v>32.6</v>
      </c>
      <c r="U17">
        <v>0</v>
      </c>
    </row>
    <row r="18" spans="1:21" ht="15" thickBot="1" x14ac:dyDescent="0.35">
      <c r="A18" s="785" t="s">
        <v>70</v>
      </c>
      <c r="B18" s="788">
        <v>32.200000000000003</v>
      </c>
      <c r="C18" s="2" t="s">
        <v>92</v>
      </c>
      <c r="D18" s="2" t="s">
        <v>31</v>
      </c>
      <c r="E18" s="785" t="s">
        <v>13</v>
      </c>
      <c r="F18" t="s">
        <v>327</v>
      </c>
      <c r="G18" t="s">
        <v>326</v>
      </c>
      <c r="H18" t="s">
        <v>327</v>
      </c>
      <c r="I18" s="2">
        <v>467</v>
      </c>
      <c r="J18" s="44">
        <v>16.100000000000001</v>
      </c>
      <c r="K18" s="4">
        <v>0.7</v>
      </c>
      <c r="L18">
        <v>0.113</v>
      </c>
      <c r="M18">
        <v>0.20799999999999999</v>
      </c>
      <c r="N18">
        <v>0.54800000000000004</v>
      </c>
      <c r="O18">
        <v>6.9000000000000006E-2</v>
      </c>
      <c r="P18">
        <v>2E-3</v>
      </c>
      <c r="Q18">
        <v>6.0000000000000001E-3</v>
      </c>
      <c r="R18">
        <v>5.3999999999999999E-2</v>
      </c>
      <c r="S18">
        <v>41.4</v>
      </c>
      <c r="T18">
        <v>25.2</v>
      </c>
      <c r="U18">
        <v>20.8</v>
      </c>
    </row>
    <row r="19" spans="1:21" ht="15" thickBot="1" x14ac:dyDescent="0.35">
      <c r="A19" s="785" t="s">
        <v>77</v>
      </c>
      <c r="B19" s="788">
        <v>39.200000000000003</v>
      </c>
      <c r="C19" s="5" t="s">
        <v>92</v>
      </c>
      <c r="D19" s="5" t="s">
        <v>31</v>
      </c>
      <c r="E19" s="785" t="s">
        <v>13</v>
      </c>
      <c r="F19" t="s">
        <v>327</v>
      </c>
      <c r="G19" t="s">
        <v>326</v>
      </c>
      <c r="H19" t="s">
        <v>327</v>
      </c>
      <c r="I19" s="5">
        <v>370</v>
      </c>
      <c r="J19" s="49">
        <v>10</v>
      </c>
      <c r="K19" s="7">
        <v>0.86</v>
      </c>
      <c r="L19">
        <v>4.9000000000000002E-2</v>
      </c>
      <c r="M19">
        <v>1.0999999999999999E-2</v>
      </c>
      <c r="N19">
        <v>0.90800000000000003</v>
      </c>
      <c r="O19">
        <v>2.4E-2</v>
      </c>
      <c r="P19">
        <v>0</v>
      </c>
      <c r="Q19">
        <v>3.0000000000000001E-3</v>
      </c>
      <c r="R19">
        <v>5.0000000000000001E-3</v>
      </c>
      <c r="S19">
        <v>40.200000000000003</v>
      </c>
      <c r="T19">
        <v>36.6</v>
      </c>
      <c r="U19">
        <v>10.8</v>
      </c>
    </row>
    <row r="20" spans="1:21" ht="15" thickBot="1" x14ac:dyDescent="0.35">
      <c r="A20" s="785" t="s">
        <v>82</v>
      </c>
      <c r="B20" s="788">
        <v>37.200000000000003</v>
      </c>
      <c r="C20" s="2" t="s">
        <v>92</v>
      </c>
      <c r="D20" s="2" t="s">
        <v>31</v>
      </c>
      <c r="E20" s="785" t="s">
        <v>13</v>
      </c>
      <c r="F20" t="s">
        <v>327</v>
      </c>
      <c r="G20" t="s">
        <v>326</v>
      </c>
      <c r="H20" t="s">
        <v>327</v>
      </c>
      <c r="I20" s="2">
        <v>359</v>
      </c>
      <c r="J20" s="52">
        <v>10.3</v>
      </c>
      <c r="K20" s="4">
        <v>0.82</v>
      </c>
      <c r="L20">
        <v>6.4000000000000001E-2</v>
      </c>
      <c r="M20">
        <v>0.437</v>
      </c>
      <c r="N20">
        <v>0.44600000000000001</v>
      </c>
      <c r="O20">
        <v>3.0000000000000001E-3</v>
      </c>
      <c r="P20">
        <v>0</v>
      </c>
      <c r="Q20">
        <v>3.0000000000000001E-3</v>
      </c>
      <c r="R20">
        <v>0.05</v>
      </c>
      <c r="S20">
        <v>42</v>
      </c>
      <c r="T20">
        <v>33.1</v>
      </c>
      <c r="U20">
        <v>8.1999999999999993</v>
      </c>
    </row>
    <row r="21" spans="1:21" ht="15" thickBot="1" x14ac:dyDescent="0.35">
      <c r="A21" s="785" t="s">
        <v>83</v>
      </c>
      <c r="B21" s="788">
        <v>29.8</v>
      </c>
      <c r="C21" s="5" t="s">
        <v>92</v>
      </c>
      <c r="D21" s="5" t="s">
        <v>23</v>
      </c>
      <c r="E21" s="785" t="s">
        <v>13</v>
      </c>
      <c r="F21" t="s">
        <v>327</v>
      </c>
      <c r="G21" t="s">
        <v>326</v>
      </c>
      <c r="H21" t="s">
        <v>327</v>
      </c>
      <c r="I21" s="5">
        <v>226</v>
      </c>
      <c r="J21" s="53">
        <v>7.9</v>
      </c>
      <c r="K21" s="7">
        <v>0.89</v>
      </c>
      <c r="L21">
        <v>3.1E-2</v>
      </c>
      <c r="M21">
        <v>9.7000000000000003E-2</v>
      </c>
      <c r="N21">
        <v>0.84099999999999997</v>
      </c>
      <c r="O21">
        <v>1.2999999999999999E-2</v>
      </c>
      <c r="P21">
        <v>0</v>
      </c>
      <c r="Q21">
        <v>0</v>
      </c>
      <c r="R21">
        <v>1.7999999999999999E-2</v>
      </c>
      <c r="S21">
        <v>34.299999999999997</v>
      </c>
      <c r="T21">
        <v>29.1</v>
      </c>
      <c r="U21">
        <v>17.8</v>
      </c>
    </row>
    <row r="22" spans="1:21" ht="15" thickBot="1" x14ac:dyDescent="0.35">
      <c r="A22" s="785" t="s">
        <v>84</v>
      </c>
      <c r="B22" s="788">
        <v>17.399999999999999</v>
      </c>
      <c r="C22" s="2" t="s">
        <v>92</v>
      </c>
      <c r="D22" s="2" t="s">
        <v>16</v>
      </c>
      <c r="E22" s="785" t="s">
        <v>85</v>
      </c>
      <c r="F22" t="s">
        <v>327</v>
      </c>
      <c r="G22" t="s">
        <v>326</v>
      </c>
      <c r="H22" t="s">
        <v>326</v>
      </c>
      <c r="I22" s="2">
        <v>493</v>
      </c>
      <c r="J22" s="32">
        <v>14.2</v>
      </c>
      <c r="K22" s="4">
        <v>0.73</v>
      </c>
      <c r="L22">
        <v>0.16</v>
      </c>
      <c r="M22">
        <v>0.21299999999999999</v>
      </c>
      <c r="N22">
        <v>0.57599999999999996</v>
      </c>
      <c r="O22">
        <v>1.2E-2</v>
      </c>
      <c r="P22">
        <v>2E-3</v>
      </c>
      <c r="Q22">
        <v>0</v>
      </c>
      <c r="R22">
        <v>3.9E-2</v>
      </c>
      <c r="S22">
        <v>26.9</v>
      </c>
      <c r="T22">
        <v>15.4</v>
      </c>
      <c r="U22">
        <v>12.7</v>
      </c>
    </row>
    <row r="23" spans="1:21" ht="15" thickBot="1" x14ac:dyDescent="0.35">
      <c r="A23" s="785" t="s">
        <v>86</v>
      </c>
      <c r="B23" s="788">
        <v>19.899999999999999</v>
      </c>
      <c r="C23" s="5" t="s">
        <v>92</v>
      </c>
      <c r="D23" s="5" t="s">
        <v>31</v>
      </c>
      <c r="E23" s="785" t="s">
        <v>13</v>
      </c>
      <c r="F23" t="s">
        <v>327</v>
      </c>
      <c r="G23" t="s">
        <v>326</v>
      </c>
      <c r="H23" t="s">
        <v>327</v>
      </c>
      <c r="I23" s="5">
        <v>441</v>
      </c>
      <c r="J23" s="11">
        <v>18.600000000000001</v>
      </c>
      <c r="K23" s="7">
        <v>0.93</v>
      </c>
      <c r="L23">
        <v>1.6E-2</v>
      </c>
      <c r="M23">
        <v>0.188</v>
      </c>
      <c r="N23">
        <v>0.78200000000000003</v>
      </c>
      <c r="O23">
        <v>0</v>
      </c>
      <c r="P23">
        <v>5.0000000000000001E-3</v>
      </c>
      <c r="Q23">
        <v>0</v>
      </c>
      <c r="R23">
        <v>1.4E-2</v>
      </c>
      <c r="S23">
        <v>24.2</v>
      </c>
      <c r="T23">
        <v>25.5</v>
      </c>
      <c r="U23">
        <v>9.8000000000000007</v>
      </c>
    </row>
    <row r="24" spans="1:21" ht="15" thickBot="1" x14ac:dyDescent="0.35">
      <c r="A24" s="785" t="s">
        <v>93</v>
      </c>
      <c r="B24" s="788">
        <v>42</v>
      </c>
      <c r="C24" s="5" t="s">
        <v>92</v>
      </c>
      <c r="D24" s="5" t="s">
        <v>7</v>
      </c>
      <c r="E24" s="785" t="s">
        <v>13</v>
      </c>
      <c r="F24" t="s">
        <v>326</v>
      </c>
      <c r="G24" t="s">
        <v>326</v>
      </c>
      <c r="H24" t="s">
        <v>326</v>
      </c>
      <c r="I24" s="5">
        <v>415</v>
      </c>
      <c r="J24" s="57">
        <v>19.399999999999999</v>
      </c>
      <c r="K24" s="7">
        <v>0.34</v>
      </c>
      <c r="L24">
        <v>0.33500000000000002</v>
      </c>
      <c r="M24">
        <v>7.0000000000000001E-3</v>
      </c>
      <c r="N24">
        <v>0.61699999999999999</v>
      </c>
      <c r="O24">
        <v>1.9E-2</v>
      </c>
      <c r="P24">
        <v>7.0000000000000001E-3</v>
      </c>
      <c r="Q24">
        <v>0</v>
      </c>
      <c r="R24">
        <v>1.4E-2</v>
      </c>
      <c r="S24">
        <v>45.6</v>
      </c>
      <c r="T24">
        <v>20.7</v>
      </c>
      <c r="U24">
        <v>41</v>
      </c>
    </row>
    <row r="25" spans="1:21" ht="15" thickBot="1" x14ac:dyDescent="0.35">
      <c r="A25" s="785" t="s">
        <v>94</v>
      </c>
      <c r="B25" s="788">
        <v>80.400000000000006</v>
      </c>
      <c r="C25" s="2" t="s">
        <v>92</v>
      </c>
      <c r="D25" s="2" t="s">
        <v>31</v>
      </c>
      <c r="E25" s="785" t="s">
        <v>13</v>
      </c>
      <c r="F25" t="s">
        <v>326</v>
      </c>
      <c r="G25" t="s">
        <v>326</v>
      </c>
      <c r="H25" t="s">
        <v>326</v>
      </c>
      <c r="I25" s="2">
        <v>357</v>
      </c>
      <c r="J25" s="42">
        <v>15.1</v>
      </c>
      <c r="K25" s="4">
        <v>0.32</v>
      </c>
      <c r="L25">
        <v>0.67500000000000004</v>
      </c>
      <c r="M25">
        <v>5.2999999999999999E-2</v>
      </c>
      <c r="N25">
        <v>0.218</v>
      </c>
      <c r="O25">
        <v>1.4E-2</v>
      </c>
      <c r="P25">
        <v>0</v>
      </c>
      <c r="Q25">
        <v>0</v>
      </c>
      <c r="R25">
        <v>3.9E-2</v>
      </c>
      <c r="S25">
        <v>61.9</v>
      </c>
      <c r="T25">
        <v>54.4</v>
      </c>
      <c r="U25">
        <v>61.2</v>
      </c>
    </row>
    <row r="26" spans="1:21" ht="15" thickBot="1" x14ac:dyDescent="0.35">
      <c r="A26" s="785" t="s">
        <v>95</v>
      </c>
      <c r="B26" s="788">
        <v>15.1</v>
      </c>
      <c r="C26" s="5" t="s">
        <v>92</v>
      </c>
      <c r="D26" s="5" t="s">
        <v>23</v>
      </c>
      <c r="E26" s="785" t="s">
        <v>13</v>
      </c>
      <c r="F26" t="s">
        <v>326</v>
      </c>
      <c r="G26" t="s">
        <v>326</v>
      </c>
      <c r="H26" t="s">
        <v>327</v>
      </c>
      <c r="I26" s="5">
        <v>403</v>
      </c>
      <c r="J26" s="24">
        <v>14.3</v>
      </c>
      <c r="K26" s="7">
        <v>0.83</v>
      </c>
      <c r="L26">
        <v>0.104</v>
      </c>
      <c r="M26">
        <v>0.26300000000000001</v>
      </c>
      <c r="N26">
        <v>0.57299999999999995</v>
      </c>
      <c r="O26">
        <v>5.0000000000000001E-3</v>
      </c>
      <c r="P26">
        <v>0.01</v>
      </c>
      <c r="Q26">
        <v>0</v>
      </c>
      <c r="R26">
        <v>4.4999999999999998E-2</v>
      </c>
      <c r="S26">
        <v>23.7</v>
      </c>
      <c r="T26">
        <v>13.6</v>
      </c>
      <c r="U26">
        <v>0</v>
      </c>
    </row>
    <row r="27" spans="1:21" ht="15" thickBot="1" x14ac:dyDescent="0.35">
      <c r="A27" s="785" t="s">
        <v>96</v>
      </c>
      <c r="B27" s="788">
        <v>24</v>
      </c>
      <c r="C27" s="2" t="s">
        <v>92</v>
      </c>
      <c r="D27" s="2" t="s">
        <v>23</v>
      </c>
      <c r="E27" s="785" t="s">
        <v>13</v>
      </c>
      <c r="F27" t="s">
        <v>326</v>
      </c>
      <c r="G27" t="s">
        <v>326</v>
      </c>
      <c r="H27" t="s">
        <v>327</v>
      </c>
      <c r="I27" s="2">
        <v>484</v>
      </c>
      <c r="J27" s="19">
        <v>15</v>
      </c>
      <c r="K27" s="4">
        <v>0.95</v>
      </c>
      <c r="L27">
        <v>6.8000000000000005E-2</v>
      </c>
      <c r="M27">
        <v>3.5000000000000003E-2</v>
      </c>
      <c r="N27">
        <v>0.88800000000000001</v>
      </c>
      <c r="O27">
        <v>2E-3</v>
      </c>
      <c r="P27">
        <v>2E-3</v>
      </c>
      <c r="Q27">
        <v>0</v>
      </c>
      <c r="R27">
        <v>4.0000000000000001E-3</v>
      </c>
      <c r="S27">
        <v>20.3</v>
      </c>
      <c r="T27">
        <v>29.8</v>
      </c>
      <c r="U27">
        <v>0</v>
      </c>
    </row>
    <row r="28" spans="1:21" ht="15" thickBot="1" x14ac:dyDescent="0.35">
      <c r="A28" s="785" t="s">
        <v>97</v>
      </c>
      <c r="B28" s="788">
        <v>11.7</v>
      </c>
      <c r="C28" s="5" t="s">
        <v>92</v>
      </c>
      <c r="D28" s="5" t="s">
        <v>23</v>
      </c>
      <c r="E28" s="785" t="s">
        <v>13</v>
      </c>
      <c r="F28" t="s">
        <v>326</v>
      </c>
      <c r="G28" t="s">
        <v>326</v>
      </c>
      <c r="H28" t="s">
        <v>327</v>
      </c>
      <c r="I28" s="5">
        <v>298</v>
      </c>
      <c r="J28" s="58">
        <v>15.4</v>
      </c>
      <c r="K28" s="7">
        <v>0.82</v>
      </c>
      <c r="L28">
        <v>7.0000000000000007E-2</v>
      </c>
      <c r="M28">
        <v>1.7000000000000001E-2</v>
      </c>
      <c r="N28">
        <v>0.90600000000000003</v>
      </c>
      <c r="O28">
        <v>0</v>
      </c>
      <c r="P28">
        <v>3.0000000000000001E-3</v>
      </c>
      <c r="Q28">
        <v>0</v>
      </c>
      <c r="R28">
        <v>3.0000000000000001E-3</v>
      </c>
      <c r="S28">
        <v>18.899999999999999</v>
      </c>
      <c r="T28">
        <v>15.8</v>
      </c>
      <c r="U28">
        <v>0</v>
      </c>
    </row>
    <row r="29" spans="1:21" ht="15" thickBot="1" x14ac:dyDescent="0.35">
      <c r="A29" s="785" t="s">
        <v>102</v>
      </c>
      <c r="B29" s="788">
        <v>83.8</v>
      </c>
      <c r="C29" s="5" t="s">
        <v>92</v>
      </c>
      <c r="D29" s="5" t="s">
        <v>23</v>
      </c>
      <c r="E29" s="785" t="s">
        <v>13</v>
      </c>
      <c r="F29" t="s">
        <v>326</v>
      </c>
      <c r="G29" t="s">
        <v>326</v>
      </c>
      <c r="H29" t="s">
        <v>326</v>
      </c>
      <c r="I29" s="5">
        <v>564</v>
      </c>
      <c r="J29" s="60">
        <v>18.899999999999999</v>
      </c>
      <c r="K29" s="7">
        <v>0.4</v>
      </c>
      <c r="L29">
        <v>0.51600000000000001</v>
      </c>
      <c r="M29">
        <v>0.13800000000000001</v>
      </c>
      <c r="N29">
        <v>0.20599999999999999</v>
      </c>
      <c r="O29">
        <v>4.2999999999999997E-2</v>
      </c>
      <c r="P29">
        <v>7.0000000000000001E-3</v>
      </c>
      <c r="Q29">
        <v>2E-3</v>
      </c>
      <c r="R29">
        <v>0.09</v>
      </c>
      <c r="S29">
        <v>64</v>
      </c>
      <c r="T29">
        <v>58.1</v>
      </c>
      <c r="U29">
        <v>50</v>
      </c>
    </row>
    <row r="30" spans="1:21" ht="15" thickBot="1" x14ac:dyDescent="0.35">
      <c r="A30" s="785" t="s">
        <v>103</v>
      </c>
      <c r="B30" s="788">
        <v>92.9</v>
      </c>
      <c r="C30" s="2" t="s">
        <v>92</v>
      </c>
      <c r="D30" s="2" t="s">
        <v>23</v>
      </c>
      <c r="E30" s="785" t="s">
        <v>13</v>
      </c>
      <c r="F30" t="s">
        <v>326</v>
      </c>
      <c r="G30" t="s">
        <v>326</v>
      </c>
      <c r="H30" t="s">
        <v>326</v>
      </c>
      <c r="I30" s="2">
        <v>322</v>
      </c>
      <c r="J30" s="61">
        <v>15.9</v>
      </c>
      <c r="K30" s="4">
        <v>0.05</v>
      </c>
      <c r="L30">
        <v>0.75800000000000001</v>
      </c>
      <c r="M30">
        <v>1.9E-2</v>
      </c>
      <c r="N30">
        <v>0.106</v>
      </c>
      <c r="O30">
        <v>4.7E-2</v>
      </c>
      <c r="P30">
        <v>6.0000000000000001E-3</v>
      </c>
      <c r="Q30">
        <v>0</v>
      </c>
      <c r="R30">
        <v>6.5000000000000002E-2</v>
      </c>
      <c r="S30">
        <v>78.2</v>
      </c>
      <c r="T30">
        <v>63.9</v>
      </c>
      <c r="U30">
        <v>72.5</v>
      </c>
    </row>
    <row r="31" spans="1:21" ht="15" thickBot="1" x14ac:dyDescent="0.35">
      <c r="A31" s="785" t="s">
        <v>104</v>
      </c>
      <c r="B31" s="788">
        <v>64.3</v>
      </c>
      <c r="C31" s="5" t="s">
        <v>92</v>
      </c>
      <c r="D31" s="5" t="s">
        <v>23</v>
      </c>
      <c r="E31" s="785" t="s">
        <v>13</v>
      </c>
      <c r="F31" t="s">
        <v>326</v>
      </c>
      <c r="G31" t="s">
        <v>326</v>
      </c>
      <c r="H31" t="s">
        <v>326</v>
      </c>
      <c r="I31" s="5">
        <v>630</v>
      </c>
      <c r="J31" s="62">
        <v>16.8</v>
      </c>
      <c r="K31" s="7">
        <v>0.39</v>
      </c>
      <c r="L31">
        <v>0.54</v>
      </c>
      <c r="M31">
        <v>2.1999999999999999E-2</v>
      </c>
      <c r="N31">
        <v>0.35899999999999999</v>
      </c>
      <c r="O31">
        <v>0.03</v>
      </c>
      <c r="P31">
        <v>2.1000000000000001E-2</v>
      </c>
      <c r="Q31">
        <v>0</v>
      </c>
      <c r="R31">
        <v>2.9000000000000001E-2</v>
      </c>
      <c r="S31">
        <v>55.2</v>
      </c>
      <c r="T31">
        <v>43</v>
      </c>
      <c r="U31">
        <v>38.799999999999997</v>
      </c>
    </row>
    <row r="32" spans="1:21" ht="15" thickBot="1" x14ac:dyDescent="0.35">
      <c r="A32" s="785" t="s">
        <v>106</v>
      </c>
      <c r="B32" s="788">
        <v>31.8</v>
      </c>
      <c r="C32" s="5" t="s">
        <v>92</v>
      </c>
      <c r="D32" s="5" t="s">
        <v>10</v>
      </c>
      <c r="E32" s="785" t="s">
        <v>13</v>
      </c>
      <c r="F32" t="s">
        <v>326</v>
      </c>
      <c r="G32" t="s">
        <v>326</v>
      </c>
      <c r="H32" t="s">
        <v>327</v>
      </c>
      <c r="I32" s="5">
        <v>418</v>
      </c>
      <c r="J32" s="20">
        <v>14.4</v>
      </c>
      <c r="K32" s="7">
        <v>0.85</v>
      </c>
      <c r="L32">
        <v>4.4999999999999998E-2</v>
      </c>
      <c r="M32">
        <v>0</v>
      </c>
      <c r="N32">
        <v>0.94499999999999995</v>
      </c>
      <c r="O32">
        <v>5.0000000000000001E-3</v>
      </c>
      <c r="P32">
        <v>2E-3</v>
      </c>
      <c r="Q32">
        <v>0</v>
      </c>
      <c r="R32">
        <v>2E-3</v>
      </c>
      <c r="S32">
        <v>34.1</v>
      </c>
      <c r="T32">
        <v>26.8</v>
      </c>
      <c r="U32">
        <v>9.6</v>
      </c>
    </row>
    <row r="33" spans="1:21" ht="15" thickBot="1" x14ac:dyDescent="0.35">
      <c r="A33" s="785" t="s">
        <v>108</v>
      </c>
      <c r="B33" s="788">
        <v>96.8</v>
      </c>
      <c r="C33" s="5" t="s">
        <v>92</v>
      </c>
      <c r="D33" s="5" t="s">
        <v>23</v>
      </c>
      <c r="E33" s="785" t="s">
        <v>13</v>
      </c>
      <c r="F33" t="s">
        <v>326</v>
      </c>
      <c r="G33" t="s">
        <v>326</v>
      </c>
      <c r="H33" t="s">
        <v>326</v>
      </c>
      <c r="I33" s="5">
        <v>469</v>
      </c>
      <c r="J33" s="36">
        <v>15.6</v>
      </c>
      <c r="K33" s="7">
        <v>0.13</v>
      </c>
      <c r="L33">
        <v>0.73599999999999999</v>
      </c>
      <c r="M33">
        <v>4.4999999999999998E-2</v>
      </c>
      <c r="N33">
        <v>0.115</v>
      </c>
      <c r="O33">
        <v>3.4000000000000002E-2</v>
      </c>
      <c r="P33">
        <v>2E-3</v>
      </c>
      <c r="Q33">
        <v>0</v>
      </c>
      <c r="R33">
        <v>6.8000000000000005E-2</v>
      </c>
      <c r="S33">
        <v>79.599999999999994</v>
      </c>
      <c r="T33">
        <v>77.5</v>
      </c>
      <c r="U33">
        <v>66.7</v>
      </c>
    </row>
    <row r="34" spans="1:21" ht="15" thickBot="1" x14ac:dyDescent="0.35">
      <c r="A34" s="785" t="s">
        <v>109</v>
      </c>
      <c r="B34" s="788">
        <v>11.1</v>
      </c>
      <c r="C34" s="2" t="s">
        <v>92</v>
      </c>
      <c r="D34" s="2" t="s">
        <v>31</v>
      </c>
      <c r="E34" s="785" t="s">
        <v>13</v>
      </c>
      <c r="F34" t="s">
        <v>326</v>
      </c>
      <c r="G34" t="s">
        <v>326</v>
      </c>
      <c r="H34" t="s">
        <v>327</v>
      </c>
      <c r="I34" s="2">
        <v>476</v>
      </c>
      <c r="J34" s="58">
        <v>15.4</v>
      </c>
      <c r="K34" s="4">
        <v>0.95</v>
      </c>
      <c r="L34">
        <v>1.0999999999999999E-2</v>
      </c>
      <c r="M34">
        <v>5.2999999999999999E-2</v>
      </c>
      <c r="N34">
        <v>0.87</v>
      </c>
      <c r="O34">
        <v>5.2999999999999999E-2</v>
      </c>
      <c r="P34">
        <v>8.0000000000000002E-3</v>
      </c>
      <c r="Q34">
        <v>0</v>
      </c>
      <c r="R34">
        <v>6.0000000000000001E-3</v>
      </c>
      <c r="S34">
        <v>23.1</v>
      </c>
      <c r="T34">
        <v>13.9</v>
      </c>
      <c r="U34">
        <v>4.5</v>
      </c>
    </row>
    <row r="35" spans="1:21" ht="15" thickBot="1" x14ac:dyDescent="0.35">
      <c r="A35" s="785" t="s">
        <v>110</v>
      </c>
      <c r="B35" s="788">
        <v>21</v>
      </c>
      <c r="C35" s="5" t="s">
        <v>92</v>
      </c>
      <c r="D35" s="5" t="s">
        <v>23</v>
      </c>
      <c r="E35" s="785" t="s">
        <v>13</v>
      </c>
      <c r="F35" t="s">
        <v>326</v>
      </c>
      <c r="G35" t="s">
        <v>326</v>
      </c>
      <c r="H35" t="s">
        <v>327</v>
      </c>
      <c r="I35" s="5">
        <v>453</v>
      </c>
      <c r="J35" s="64">
        <v>14.8</v>
      </c>
      <c r="K35" s="7">
        <v>0.53</v>
      </c>
      <c r="L35">
        <v>0.38600000000000001</v>
      </c>
      <c r="M35">
        <v>1.0999999999999999E-2</v>
      </c>
      <c r="N35">
        <v>0.53900000000000003</v>
      </c>
      <c r="O35">
        <v>1.0999999999999999E-2</v>
      </c>
      <c r="P35">
        <v>7.0000000000000001E-3</v>
      </c>
      <c r="Q35">
        <v>4.0000000000000001E-3</v>
      </c>
      <c r="R35">
        <v>4.2000000000000003E-2</v>
      </c>
      <c r="S35">
        <v>29</v>
      </c>
      <c r="T35">
        <v>24.7</v>
      </c>
      <c r="U35">
        <v>10.9</v>
      </c>
    </row>
    <row r="36" spans="1:21" ht="15" thickBot="1" x14ac:dyDescent="0.35">
      <c r="A36" s="785" t="s">
        <v>111</v>
      </c>
      <c r="B36" s="788">
        <v>20.8</v>
      </c>
      <c r="C36" s="2" t="s">
        <v>92</v>
      </c>
      <c r="D36" s="2" t="s">
        <v>23</v>
      </c>
      <c r="E36" s="785" t="s">
        <v>13</v>
      </c>
      <c r="F36" t="s">
        <v>326</v>
      </c>
      <c r="G36" t="s">
        <v>326</v>
      </c>
      <c r="H36" t="s">
        <v>327</v>
      </c>
      <c r="I36" s="2">
        <v>335</v>
      </c>
      <c r="J36" s="37">
        <v>12.3</v>
      </c>
      <c r="K36" s="4">
        <v>0.91</v>
      </c>
      <c r="L36">
        <v>0.104</v>
      </c>
      <c r="M36">
        <v>0.26300000000000001</v>
      </c>
      <c r="N36">
        <v>0.58799999999999997</v>
      </c>
      <c r="O36">
        <v>8.9999999999999993E-3</v>
      </c>
      <c r="P36">
        <v>8.9999999999999993E-3</v>
      </c>
      <c r="Q36">
        <v>3.0000000000000001E-3</v>
      </c>
      <c r="R36">
        <v>2.4E-2</v>
      </c>
      <c r="S36">
        <v>28.7</v>
      </c>
      <c r="T36">
        <v>22.5</v>
      </c>
      <c r="U36">
        <v>0</v>
      </c>
    </row>
    <row r="37" spans="1:21" ht="15" thickBot="1" x14ac:dyDescent="0.35">
      <c r="A37" s="785" t="s">
        <v>112</v>
      </c>
      <c r="B37" s="788">
        <v>22.5</v>
      </c>
      <c r="C37" s="5" t="s">
        <v>92</v>
      </c>
      <c r="D37" s="5" t="s">
        <v>31</v>
      </c>
      <c r="E37" s="785" t="s">
        <v>13</v>
      </c>
      <c r="F37" t="s">
        <v>326</v>
      </c>
      <c r="G37" t="s">
        <v>326</v>
      </c>
      <c r="H37" t="s">
        <v>327</v>
      </c>
      <c r="I37" s="5">
        <v>336</v>
      </c>
      <c r="J37" s="26">
        <v>12.8</v>
      </c>
      <c r="K37" s="7">
        <v>0.94</v>
      </c>
      <c r="L37">
        <v>6.0000000000000001E-3</v>
      </c>
      <c r="M37">
        <v>8.9999999999999993E-3</v>
      </c>
      <c r="N37">
        <v>0.94899999999999995</v>
      </c>
      <c r="O37">
        <v>2.7E-2</v>
      </c>
      <c r="P37">
        <v>3.0000000000000001E-3</v>
      </c>
      <c r="Q37">
        <v>0</v>
      </c>
      <c r="R37">
        <v>6.0000000000000001E-3</v>
      </c>
      <c r="S37">
        <v>25</v>
      </c>
      <c r="T37">
        <v>25.9</v>
      </c>
      <c r="U37">
        <v>14.5</v>
      </c>
    </row>
    <row r="38" spans="1:21" ht="15" thickBot="1" x14ac:dyDescent="0.35">
      <c r="A38" s="785" t="s">
        <v>113</v>
      </c>
      <c r="B38" s="788">
        <v>13.5</v>
      </c>
      <c r="C38" s="2" t="s">
        <v>92</v>
      </c>
      <c r="D38" s="2" t="s">
        <v>23</v>
      </c>
      <c r="E38" s="785" t="s">
        <v>13</v>
      </c>
      <c r="F38" t="s">
        <v>326</v>
      </c>
      <c r="G38" t="s">
        <v>326</v>
      </c>
      <c r="H38" t="s">
        <v>327</v>
      </c>
      <c r="I38" s="2">
        <v>396</v>
      </c>
      <c r="J38" s="39">
        <v>13.5</v>
      </c>
      <c r="K38" s="4">
        <v>0.97</v>
      </c>
      <c r="L38">
        <v>3.5000000000000003E-2</v>
      </c>
      <c r="M38">
        <v>0.154</v>
      </c>
      <c r="N38">
        <v>0.76800000000000002</v>
      </c>
      <c r="O38">
        <v>5.0000000000000001E-3</v>
      </c>
      <c r="P38">
        <v>5.0000000000000001E-3</v>
      </c>
      <c r="Q38">
        <v>5.0000000000000001E-3</v>
      </c>
      <c r="R38">
        <v>2.8000000000000001E-2</v>
      </c>
      <c r="S38">
        <v>20.399999999999999</v>
      </c>
      <c r="T38">
        <v>16</v>
      </c>
      <c r="U38">
        <v>0</v>
      </c>
    </row>
    <row r="39" spans="1:21" ht="15" thickBot="1" x14ac:dyDescent="0.35">
      <c r="A39" s="785" t="s">
        <v>114</v>
      </c>
      <c r="B39" s="788">
        <v>14.7</v>
      </c>
      <c r="C39" s="5" t="s">
        <v>92</v>
      </c>
      <c r="D39" s="5" t="s">
        <v>23</v>
      </c>
      <c r="E39" s="785" t="s">
        <v>115</v>
      </c>
      <c r="F39" t="s">
        <v>326</v>
      </c>
      <c r="G39" t="s">
        <v>326</v>
      </c>
      <c r="H39" t="s">
        <v>327</v>
      </c>
      <c r="I39" s="5">
        <v>340</v>
      </c>
      <c r="J39" s="65">
        <v>18.7</v>
      </c>
      <c r="K39" s="7">
        <v>0.83</v>
      </c>
      <c r="L39">
        <v>0.11799999999999999</v>
      </c>
      <c r="M39">
        <v>1.2E-2</v>
      </c>
      <c r="N39">
        <v>0.82099999999999995</v>
      </c>
      <c r="O39">
        <v>2.9000000000000001E-2</v>
      </c>
      <c r="P39">
        <v>8.9999999999999993E-3</v>
      </c>
      <c r="Q39">
        <v>0</v>
      </c>
      <c r="R39">
        <v>1.2E-2</v>
      </c>
      <c r="S39">
        <v>22.6</v>
      </c>
      <c r="T39">
        <v>21.4</v>
      </c>
      <c r="U39">
        <v>6.8</v>
      </c>
    </row>
    <row r="40" spans="1:21" ht="15" thickBot="1" x14ac:dyDescent="0.35">
      <c r="A40" s="785" t="s">
        <v>116</v>
      </c>
      <c r="B40" s="788">
        <v>4.5</v>
      </c>
      <c r="C40" s="2" t="s">
        <v>92</v>
      </c>
      <c r="D40" s="2" t="s">
        <v>23</v>
      </c>
      <c r="E40" s="785" t="s">
        <v>13</v>
      </c>
      <c r="F40" t="s">
        <v>326</v>
      </c>
      <c r="G40" t="s">
        <v>326</v>
      </c>
      <c r="H40" t="s">
        <v>327</v>
      </c>
      <c r="I40" s="2">
        <v>527</v>
      </c>
      <c r="J40" s="39">
        <v>13.5</v>
      </c>
      <c r="K40" s="4">
        <v>0.9</v>
      </c>
      <c r="L40">
        <v>6.5000000000000002E-2</v>
      </c>
      <c r="M40">
        <v>0.17299999999999999</v>
      </c>
      <c r="N40">
        <v>0.70399999999999996</v>
      </c>
      <c r="O40">
        <v>6.0000000000000001E-3</v>
      </c>
      <c r="P40">
        <v>2E-3</v>
      </c>
      <c r="Q40">
        <v>6.0000000000000001E-3</v>
      </c>
      <c r="R40">
        <v>4.5999999999999999E-2</v>
      </c>
      <c r="S40">
        <v>11.2</v>
      </c>
      <c r="T40">
        <v>4.2</v>
      </c>
      <c r="U40">
        <v>5.6</v>
      </c>
    </row>
    <row r="41" spans="1:21" ht="15" thickBot="1" x14ac:dyDescent="0.35">
      <c r="A41" s="785" t="s">
        <v>117</v>
      </c>
      <c r="B41" s="788">
        <v>15.8</v>
      </c>
      <c r="C41" s="5" t="s">
        <v>92</v>
      </c>
      <c r="D41" s="5" t="s">
        <v>23</v>
      </c>
      <c r="E41" s="785" t="s">
        <v>13</v>
      </c>
      <c r="F41" t="s">
        <v>326</v>
      </c>
      <c r="G41" t="s">
        <v>326</v>
      </c>
      <c r="H41" t="s">
        <v>327</v>
      </c>
      <c r="I41" s="5">
        <v>319</v>
      </c>
      <c r="J41" s="19">
        <v>15</v>
      </c>
      <c r="K41" s="7">
        <v>0.95</v>
      </c>
      <c r="L41">
        <v>8.7999999999999995E-2</v>
      </c>
      <c r="M41">
        <v>7.1999999999999995E-2</v>
      </c>
      <c r="N41">
        <v>0.80300000000000005</v>
      </c>
      <c r="O41">
        <v>8.9999999999999993E-3</v>
      </c>
      <c r="P41">
        <v>2.1999999999999999E-2</v>
      </c>
      <c r="Q41">
        <v>0</v>
      </c>
      <c r="R41">
        <v>6.0000000000000001E-3</v>
      </c>
      <c r="S41">
        <v>20.9</v>
      </c>
      <c r="T41">
        <v>22</v>
      </c>
      <c r="U41">
        <v>9.4</v>
      </c>
    </row>
    <row r="42" spans="1:21" ht="15" thickBot="1" x14ac:dyDescent="0.35">
      <c r="A42" s="785" t="s">
        <v>118</v>
      </c>
      <c r="B42" s="788">
        <v>5.9</v>
      </c>
      <c r="C42" s="2" t="s">
        <v>92</v>
      </c>
      <c r="D42" s="2" t="s">
        <v>23</v>
      </c>
      <c r="E42" s="785" t="s">
        <v>13</v>
      </c>
      <c r="F42" t="s">
        <v>326</v>
      </c>
      <c r="G42" t="s">
        <v>326</v>
      </c>
      <c r="H42" t="s">
        <v>327</v>
      </c>
      <c r="I42" s="2">
        <v>476</v>
      </c>
      <c r="J42" s="66">
        <v>17.3</v>
      </c>
      <c r="K42" s="4">
        <v>0.92</v>
      </c>
      <c r="L42">
        <v>0.04</v>
      </c>
      <c r="M42">
        <v>7.0999999999999994E-2</v>
      </c>
      <c r="N42">
        <v>0.79600000000000004</v>
      </c>
      <c r="O42">
        <v>7.3999999999999996E-2</v>
      </c>
      <c r="P42">
        <v>1.2999999999999999E-2</v>
      </c>
      <c r="Q42">
        <v>0</v>
      </c>
      <c r="R42">
        <v>6.0000000000000001E-3</v>
      </c>
      <c r="S42">
        <v>16.5</v>
      </c>
      <c r="T42">
        <v>8.1</v>
      </c>
      <c r="U42">
        <v>4.8</v>
      </c>
    </row>
    <row r="43" spans="1:21" ht="15" thickBot="1" x14ac:dyDescent="0.35">
      <c r="A43" s="785" t="s">
        <v>120</v>
      </c>
      <c r="B43" s="788">
        <v>19.899999999999999</v>
      </c>
      <c r="C43" s="2" t="s">
        <v>92</v>
      </c>
      <c r="D43" s="2" t="s">
        <v>23</v>
      </c>
      <c r="E43" s="785" t="s">
        <v>13</v>
      </c>
      <c r="F43" t="s">
        <v>326</v>
      </c>
      <c r="G43" t="s">
        <v>326</v>
      </c>
      <c r="H43" t="s">
        <v>327</v>
      </c>
      <c r="I43" s="2">
        <v>289</v>
      </c>
      <c r="J43" s="26">
        <v>12.8</v>
      </c>
      <c r="K43" s="4">
        <v>0.84</v>
      </c>
      <c r="L43">
        <v>0.09</v>
      </c>
      <c r="M43">
        <v>0.01</v>
      </c>
      <c r="N43">
        <v>0.875</v>
      </c>
      <c r="O43">
        <v>0</v>
      </c>
      <c r="P43">
        <v>1.4E-2</v>
      </c>
      <c r="Q43">
        <v>3.0000000000000001E-3</v>
      </c>
      <c r="R43">
        <v>7.0000000000000001E-3</v>
      </c>
      <c r="S43">
        <v>32</v>
      </c>
      <c r="T43">
        <v>9.4</v>
      </c>
      <c r="U43">
        <v>0</v>
      </c>
    </row>
    <row r="44" spans="1:21" ht="15" thickBot="1" x14ac:dyDescent="0.35">
      <c r="A44" s="785" t="s">
        <v>121</v>
      </c>
      <c r="B44" s="788">
        <v>11.7</v>
      </c>
      <c r="C44" s="5" t="s">
        <v>92</v>
      </c>
      <c r="D44" s="5" t="s">
        <v>23</v>
      </c>
      <c r="E44" s="785" t="s">
        <v>13</v>
      </c>
      <c r="F44" t="s">
        <v>326</v>
      </c>
      <c r="G44" t="s">
        <v>326</v>
      </c>
      <c r="H44" t="s">
        <v>327</v>
      </c>
      <c r="I44" s="5">
        <v>262</v>
      </c>
      <c r="J44" s="33">
        <v>11.7</v>
      </c>
      <c r="K44" s="7">
        <v>0.9</v>
      </c>
      <c r="L44">
        <v>9.1999999999999998E-2</v>
      </c>
      <c r="M44">
        <v>0.42699999999999999</v>
      </c>
      <c r="N44">
        <v>0.42699999999999999</v>
      </c>
      <c r="O44">
        <v>1.0999999999999999E-2</v>
      </c>
      <c r="P44">
        <v>1.4999999999999999E-2</v>
      </c>
      <c r="Q44">
        <v>0</v>
      </c>
      <c r="R44">
        <v>2.7E-2</v>
      </c>
      <c r="S44">
        <v>12.6</v>
      </c>
      <c r="T44">
        <v>20</v>
      </c>
      <c r="U44">
        <v>0</v>
      </c>
    </row>
    <row r="45" spans="1:21" ht="15" thickBot="1" x14ac:dyDescent="0.35">
      <c r="A45" s="785" t="s">
        <v>124</v>
      </c>
      <c r="B45" s="788">
        <v>98.6</v>
      </c>
      <c r="C45" s="2" t="s">
        <v>92</v>
      </c>
      <c r="D45" s="792" t="s">
        <v>1123</v>
      </c>
      <c r="E45" s="785" t="s">
        <v>13</v>
      </c>
      <c r="F45" t="s">
        <v>326</v>
      </c>
      <c r="G45" t="s">
        <v>326</v>
      </c>
      <c r="H45" t="s">
        <v>326</v>
      </c>
      <c r="I45" s="2">
        <v>371</v>
      </c>
      <c r="J45" s="68">
        <v>16.600000000000001</v>
      </c>
      <c r="K45" s="4">
        <v>0.13</v>
      </c>
      <c r="L45">
        <v>0.76500000000000001</v>
      </c>
      <c r="M45">
        <v>1.0999999999999999E-2</v>
      </c>
      <c r="N45">
        <v>8.8999999999999996E-2</v>
      </c>
      <c r="O45">
        <v>4.2999999999999997E-2</v>
      </c>
      <c r="P45">
        <v>3.0000000000000001E-3</v>
      </c>
      <c r="Q45">
        <v>0</v>
      </c>
      <c r="R45">
        <v>8.8999999999999996E-2</v>
      </c>
      <c r="S45">
        <v>86.6</v>
      </c>
      <c r="T45">
        <v>83.3</v>
      </c>
      <c r="U45">
        <v>78.8</v>
      </c>
    </row>
    <row r="46" spans="1:21" ht="15" thickBot="1" x14ac:dyDescent="0.35">
      <c r="A46" s="785" t="s">
        <v>125</v>
      </c>
      <c r="B46" s="788">
        <v>27.2</v>
      </c>
      <c r="C46" s="5" t="s">
        <v>92</v>
      </c>
      <c r="D46" s="5" t="s">
        <v>23</v>
      </c>
      <c r="E46" s="785" t="s">
        <v>13</v>
      </c>
      <c r="F46" t="s">
        <v>326</v>
      </c>
      <c r="G46" t="s">
        <v>326</v>
      </c>
      <c r="H46" t="s">
        <v>327</v>
      </c>
      <c r="I46" s="5">
        <v>421</v>
      </c>
      <c r="J46" s="69">
        <v>15.8</v>
      </c>
      <c r="K46" s="7">
        <v>0.94</v>
      </c>
      <c r="L46">
        <v>3.5999999999999997E-2</v>
      </c>
      <c r="M46">
        <v>1.9E-2</v>
      </c>
      <c r="N46">
        <v>0.92200000000000004</v>
      </c>
      <c r="O46">
        <v>7.0000000000000001E-3</v>
      </c>
      <c r="P46">
        <v>7.0000000000000001E-3</v>
      </c>
      <c r="Q46">
        <v>0</v>
      </c>
      <c r="R46">
        <v>0.01</v>
      </c>
      <c r="S46">
        <v>25.4</v>
      </c>
      <c r="T46">
        <v>30.7</v>
      </c>
      <c r="U46">
        <v>0</v>
      </c>
    </row>
    <row r="47" spans="1:21" ht="15" thickBot="1" x14ac:dyDescent="0.35">
      <c r="A47" s="785" t="s">
        <v>126</v>
      </c>
      <c r="B47" s="788">
        <v>90.4</v>
      </c>
      <c r="C47" s="2" t="s">
        <v>92</v>
      </c>
      <c r="D47" s="2" t="s">
        <v>31</v>
      </c>
      <c r="E47" s="785" t="s">
        <v>13</v>
      </c>
      <c r="F47" t="s">
        <v>326</v>
      </c>
      <c r="G47" t="s">
        <v>326</v>
      </c>
      <c r="H47" t="s">
        <v>326</v>
      </c>
      <c r="I47" s="2">
        <v>283</v>
      </c>
      <c r="J47" s="68">
        <v>16.600000000000001</v>
      </c>
      <c r="K47" s="4">
        <v>0.1</v>
      </c>
      <c r="L47">
        <v>0.82699999999999996</v>
      </c>
      <c r="M47">
        <v>1.7999999999999999E-2</v>
      </c>
      <c r="N47">
        <v>8.7999999999999995E-2</v>
      </c>
      <c r="O47">
        <v>1.7999999999999999E-2</v>
      </c>
      <c r="P47">
        <v>4.0000000000000001E-3</v>
      </c>
      <c r="Q47">
        <v>0</v>
      </c>
      <c r="R47">
        <v>4.5999999999999999E-2</v>
      </c>
      <c r="S47">
        <v>70.8</v>
      </c>
      <c r="T47">
        <v>61.1</v>
      </c>
      <c r="U47">
        <v>71.7</v>
      </c>
    </row>
    <row r="48" spans="1:21" ht="15" thickBot="1" x14ac:dyDescent="0.35">
      <c r="A48" s="785" t="s">
        <v>129</v>
      </c>
      <c r="B48" s="788">
        <v>18.3</v>
      </c>
      <c r="C48" s="2" t="s">
        <v>92</v>
      </c>
      <c r="D48" s="2" t="s">
        <v>23</v>
      </c>
      <c r="E48" s="785" t="s">
        <v>13</v>
      </c>
      <c r="F48" t="s">
        <v>326</v>
      </c>
      <c r="G48" t="s">
        <v>326</v>
      </c>
      <c r="H48" t="s">
        <v>327</v>
      </c>
      <c r="I48" s="2">
        <v>472</v>
      </c>
      <c r="J48" s="72">
        <v>17.5</v>
      </c>
      <c r="K48" s="4">
        <v>0.91</v>
      </c>
      <c r="L48">
        <v>2.5000000000000001E-2</v>
      </c>
      <c r="M48">
        <v>0.129</v>
      </c>
      <c r="N48">
        <v>0.81799999999999995</v>
      </c>
      <c r="O48">
        <v>2E-3</v>
      </c>
      <c r="P48">
        <v>2E-3</v>
      </c>
      <c r="Q48">
        <v>1.7000000000000001E-2</v>
      </c>
      <c r="R48">
        <v>6.0000000000000001E-3</v>
      </c>
      <c r="S48">
        <v>30.5</v>
      </c>
      <c r="T48">
        <v>20.6</v>
      </c>
      <c r="U48">
        <v>9.6</v>
      </c>
    </row>
    <row r="49" spans="1:21" ht="15" thickBot="1" x14ac:dyDescent="0.35">
      <c r="A49" s="785" t="s">
        <v>132</v>
      </c>
      <c r="B49" s="788">
        <v>34</v>
      </c>
      <c r="C49" s="5" t="s">
        <v>92</v>
      </c>
      <c r="D49" s="5" t="s">
        <v>7</v>
      </c>
      <c r="E49" s="785" t="s">
        <v>13</v>
      </c>
      <c r="F49" t="s">
        <v>326</v>
      </c>
      <c r="G49" t="s">
        <v>326</v>
      </c>
      <c r="H49" t="s">
        <v>327</v>
      </c>
      <c r="I49" s="5">
        <v>408</v>
      </c>
      <c r="J49" s="62">
        <v>16.8</v>
      </c>
      <c r="K49" s="7">
        <v>0.59</v>
      </c>
      <c r="L49">
        <v>0.27500000000000002</v>
      </c>
      <c r="M49">
        <v>5.0000000000000001E-3</v>
      </c>
      <c r="N49">
        <v>0.63</v>
      </c>
      <c r="O49">
        <v>5.8999999999999997E-2</v>
      </c>
      <c r="P49">
        <v>0.01</v>
      </c>
      <c r="Q49">
        <v>0</v>
      </c>
      <c r="R49">
        <v>2.1999999999999999E-2</v>
      </c>
      <c r="S49">
        <v>43.4</v>
      </c>
      <c r="T49">
        <v>22.1</v>
      </c>
      <c r="U49">
        <v>27</v>
      </c>
    </row>
    <row r="50" spans="1:21" ht="15" thickBot="1" x14ac:dyDescent="0.35">
      <c r="A50" s="785" t="s">
        <v>134</v>
      </c>
      <c r="B50" s="788">
        <v>26</v>
      </c>
      <c r="C50" s="5" t="s">
        <v>92</v>
      </c>
      <c r="D50" s="5" t="s">
        <v>23</v>
      </c>
      <c r="E50" s="785" t="s">
        <v>13</v>
      </c>
      <c r="F50" t="s">
        <v>326</v>
      </c>
      <c r="G50" t="s">
        <v>326</v>
      </c>
      <c r="H50" t="s">
        <v>327</v>
      </c>
      <c r="I50" s="5">
        <v>464</v>
      </c>
      <c r="J50" s="32">
        <v>14.2</v>
      </c>
      <c r="K50" s="7">
        <v>0.66</v>
      </c>
      <c r="L50">
        <v>0.23899999999999999</v>
      </c>
      <c r="M50">
        <v>5.1999999999999998E-2</v>
      </c>
      <c r="N50">
        <v>0.63800000000000001</v>
      </c>
      <c r="O50">
        <v>8.9999999999999993E-3</v>
      </c>
      <c r="P50">
        <v>2.5999999999999999E-2</v>
      </c>
      <c r="Q50">
        <v>0</v>
      </c>
      <c r="R50">
        <v>3.6999999999999998E-2</v>
      </c>
      <c r="S50">
        <v>36.700000000000003</v>
      </c>
      <c r="T50">
        <v>21.2</v>
      </c>
      <c r="U50">
        <v>26.3</v>
      </c>
    </row>
    <row r="51" spans="1:21" ht="15" thickBot="1" x14ac:dyDescent="0.35">
      <c r="A51" s="785" t="s">
        <v>136</v>
      </c>
      <c r="B51" s="788">
        <v>43.4</v>
      </c>
      <c r="C51" s="5" t="s">
        <v>92</v>
      </c>
      <c r="D51" s="5" t="s">
        <v>10</v>
      </c>
      <c r="E51" s="785" t="s">
        <v>13</v>
      </c>
      <c r="F51" t="s">
        <v>326</v>
      </c>
      <c r="G51" t="s">
        <v>326</v>
      </c>
      <c r="H51" t="s">
        <v>327</v>
      </c>
      <c r="I51" s="5">
        <v>538</v>
      </c>
      <c r="J51" s="69">
        <v>15.8</v>
      </c>
      <c r="K51" s="7">
        <v>0.64</v>
      </c>
      <c r="L51">
        <v>0.36399999999999999</v>
      </c>
      <c r="M51">
        <v>0.23599999999999999</v>
      </c>
      <c r="N51">
        <v>0.26600000000000001</v>
      </c>
      <c r="O51">
        <v>3.9E-2</v>
      </c>
      <c r="P51">
        <v>7.0000000000000001E-3</v>
      </c>
      <c r="Q51">
        <v>7.0000000000000001E-3</v>
      </c>
      <c r="R51">
        <v>0.08</v>
      </c>
      <c r="S51">
        <v>49.6</v>
      </c>
      <c r="T51">
        <v>33.700000000000003</v>
      </c>
      <c r="U51">
        <v>26.6</v>
      </c>
    </row>
    <row r="52" spans="1:21" ht="15" thickBot="1" x14ac:dyDescent="0.35">
      <c r="A52" s="785" t="s">
        <v>141</v>
      </c>
      <c r="B52" s="788">
        <v>30.2</v>
      </c>
      <c r="C52" s="2" t="s">
        <v>92</v>
      </c>
      <c r="D52" s="2" t="s">
        <v>10</v>
      </c>
      <c r="E52" s="785" t="s">
        <v>13</v>
      </c>
      <c r="F52" t="s">
        <v>326</v>
      </c>
      <c r="G52" t="s">
        <v>326</v>
      </c>
      <c r="H52" t="s">
        <v>327</v>
      </c>
      <c r="I52" s="2">
        <v>355</v>
      </c>
      <c r="J52" s="12">
        <v>13.1</v>
      </c>
      <c r="K52" s="4">
        <v>0.76</v>
      </c>
      <c r="L52">
        <v>0.22800000000000001</v>
      </c>
      <c r="M52">
        <v>0.23100000000000001</v>
      </c>
      <c r="N52">
        <v>0.40799999999999997</v>
      </c>
      <c r="O52">
        <v>3.9E-2</v>
      </c>
      <c r="P52">
        <v>1.7000000000000001E-2</v>
      </c>
      <c r="Q52">
        <v>0</v>
      </c>
      <c r="R52">
        <v>7.5999999999999998E-2</v>
      </c>
      <c r="S52">
        <v>38.200000000000003</v>
      </c>
      <c r="T52">
        <v>22.9</v>
      </c>
      <c r="U52">
        <v>28.1</v>
      </c>
    </row>
    <row r="53" spans="1:21" ht="15" thickBot="1" x14ac:dyDescent="0.35">
      <c r="A53" s="785" t="s">
        <v>142</v>
      </c>
      <c r="B53" s="788">
        <v>15.2</v>
      </c>
      <c r="C53" s="5" t="s">
        <v>92</v>
      </c>
      <c r="D53" s="5" t="s">
        <v>23</v>
      </c>
      <c r="E53" s="785" t="s">
        <v>13</v>
      </c>
      <c r="F53" t="s">
        <v>326</v>
      </c>
      <c r="G53" t="s">
        <v>326</v>
      </c>
      <c r="H53" t="s">
        <v>327</v>
      </c>
      <c r="I53" s="5">
        <v>480</v>
      </c>
      <c r="J53" s="19">
        <v>15</v>
      </c>
      <c r="K53" s="7">
        <v>0.9</v>
      </c>
      <c r="L53">
        <v>8.3000000000000004E-2</v>
      </c>
      <c r="M53">
        <v>6.0000000000000001E-3</v>
      </c>
      <c r="N53">
        <v>0.86499999999999999</v>
      </c>
      <c r="O53">
        <v>2.7E-2</v>
      </c>
      <c r="P53">
        <v>6.0000000000000001E-3</v>
      </c>
      <c r="Q53">
        <v>0</v>
      </c>
      <c r="R53">
        <v>1.2999999999999999E-2</v>
      </c>
      <c r="S53">
        <v>29</v>
      </c>
      <c r="T53">
        <v>18.2</v>
      </c>
      <c r="U53">
        <v>6.9</v>
      </c>
    </row>
    <row r="54" spans="1:21" ht="15" thickBot="1" x14ac:dyDescent="0.35">
      <c r="A54" s="785" t="s">
        <v>144</v>
      </c>
      <c r="B54" s="788">
        <v>16.899999999999999</v>
      </c>
      <c r="C54" s="5" t="s">
        <v>92</v>
      </c>
      <c r="D54" s="5" t="s">
        <v>23</v>
      </c>
      <c r="E54" s="785" t="s">
        <v>13</v>
      </c>
      <c r="F54" t="s">
        <v>326</v>
      </c>
      <c r="G54" t="s">
        <v>326</v>
      </c>
      <c r="H54" t="s">
        <v>327</v>
      </c>
      <c r="I54" s="5">
        <v>415</v>
      </c>
      <c r="J54" s="23">
        <v>16.2</v>
      </c>
      <c r="K54" s="7">
        <v>0.95</v>
      </c>
      <c r="L54">
        <v>4.5999999999999999E-2</v>
      </c>
      <c r="M54">
        <v>5.0999999999999997E-2</v>
      </c>
      <c r="N54">
        <v>0.88900000000000001</v>
      </c>
      <c r="O54">
        <v>0</v>
      </c>
      <c r="P54">
        <v>5.0000000000000001E-3</v>
      </c>
      <c r="Q54">
        <v>0</v>
      </c>
      <c r="R54">
        <v>0.01</v>
      </c>
      <c r="S54">
        <v>25.2</v>
      </c>
      <c r="T54">
        <v>20.3</v>
      </c>
      <c r="U54">
        <v>8</v>
      </c>
    </row>
    <row r="55" spans="1:21" ht="15" thickBot="1" x14ac:dyDescent="0.35">
      <c r="A55" s="785" t="s">
        <v>146</v>
      </c>
      <c r="B55" s="788">
        <v>78.7</v>
      </c>
      <c r="C55" s="5" t="s">
        <v>92</v>
      </c>
      <c r="D55" s="5" t="s">
        <v>23</v>
      </c>
      <c r="E55" s="785" t="s">
        <v>13</v>
      </c>
      <c r="F55" t="s">
        <v>326</v>
      </c>
      <c r="G55" t="s">
        <v>326</v>
      </c>
      <c r="H55" t="s">
        <v>326</v>
      </c>
      <c r="I55" s="5">
        <v>560</v>
      </c>
      <c r="J55" s="62">
        <v>16.8</v>
      </c>
      <c r="K55" s="7">
        <v>0.28999999999999998</v>
      </c>
      <c r="L55">
        <v>0.623</v>
      </c>
      <c r="M55">
        <v>1.7999999999999999E-2</v>
      </c>
      <c r="N55">
        <v>0.30199999999999999</v>
      </c>
      <c r="O55">
        <v>7.0000000000000001E-3</v>
      </c>
      <c r="P55">
        <v>4.0000000000000001E-3</v>
      </c>
      <c r="Q55">
        <v>2E-3</v>
      </c>
      <c r="R55">
        <v>4.5999999999999999E-2</v>
      </c>
      <c r="S55">
        <v>63.7</v>
      </c>
      <c r="T55">
        <v>50.6</v>
      </c>
      <c r="U55">
        <v>47.9</v>
      </c>
    </row>
    <row r="56" spans="1:21" ht="15" thickBot="1" x14ac:dyDescent="0.35">
      <c r="A56" s="785" t="s">
        <v>147</v>
      </c>
      <c r="B56" s="788">
        <v>7.7</v>
      </c>
      <c r="C56" s="2" t="s">
        <v>92</v>
      </c>
      <c r="D56" s="2" t="s">
        <v>23</v>
      </c>
      <c r="E56" s="785" t="s">
        <v>13</v>
      </c>
      <c r="F56" t="s">
        <v>326</v>
      </c>
      <c r="G56" t="s">
        <v>326</v>
      </c>
      <c r="H56" t="s">
        <v>327</v>
      </c>
      <c r="I56" s="2">
        <v>477</v>
      </c>
      <c r="J56" s="64">
        <v>14.8</v>
      </c>
      <c r="K56" s="4">
        <v>0.88</v>
      </c>
      <c r="L56">
        <v>0.27</v>
      </c>
      <c r="M56">
        <v>0.11700000000000001</v>
      </c>
      <c r="N56">
        <v>0.54100000000000004</v>
      </c>
      <c r="O56">
        <v>4.2000000000000003E-2</v>
      </c>
      <c r="P56">
        <v>4.0000000000000001E-3</v>
      </c>
      <c r="Q56">
        <v>4.0000000000000001E-3</v>
      </c>
      <c r="R56">
        <v>2.1000000000000001E-2</v>
      </c>
      <c r="S56">
        <v>14.8</v>
      </c>
      <c r="T56">
        <v>10.5</v>
      </c>
      <c r="U56">
        <v>5.0999999999999996</v>
      </c>
    </row>
    <row r="57" spans="1:21" ht="15" thickBot="1" x14ac:dyDescent="0.35">
      <c r="A57" s="785" t="s">
        <v>151</v>
      </c>
      <c r="B57" s="788">
        <v>12.3</v>
      </c>
      <c r="C57" s="2" t="s">
        <v>92</v>
      </c>
      <c r="D57" s="2" t="s">
        <v>23</v>
      </c>
      <c r="E57" s="785" t="s">
        <v>13</v>
      </c>
      <c r="F57" t="s">
        <v>326</v>
      </c>
      <c r="G57" t="s">
        <v>326</v>
      </c>
      <c r="H57" t="s">
        <v>327</v>
      </c>
      <c r="I57" s="2">
        <v>249</v>
      </c>
      <c r="J57" s="80">
        <v>13.2</v>
      </c>
      <c r="K57" s="4">
        <v>0.98</v>
      </c>
      <c r="L57">
        <v>4.8000000000000001E-2</v>
      </c>
      <c r="M57">
        <v>0.36899999999999999</v>
      </c>
      <c r="N57">
        <v>0.498</v>
      </c>
      <c r="O57">
        <v>0.06</v>
      </c>
      <c r="P57">
        <v>8.0000000000000002E-3</v>
      </c>
      <c r="Q57">
        <v>0</v>
      </c>
      <c r="R57">
        <v>1.6E-2</v>
      </c>
      <c r="S57">
        <v>17</v>
      </c>
      <c r="T57">
        <v>15.9</v>
      </c>
      <c r="U57">
        <v>0</v>
      </c>
    </row>
    <row r="58" spans="1:21" ht="15" thickBot="1" x14ac:dyDescent="0.35">
      <c r="A58" s="785" t="s">
        <v>151</v>
      </c>
      <c r="B58" s="788">
        <v>12.3</v>
      </c>
      <c r="C58" s="5" t="s">
        <v>92</v>
      </c>
      <c r="D58" s="5" t="s">
        <v>23</v>
      </c>
      <c r="E58" s="785" t="s">
        <v>115</v>
      </c>
      <c r="F58" t="s">
        <v>326</v>
      </c>
      <c r="G58" t="s">
        <v>326</v>
      </c>
      <c r="H58" t="s">
        <v>327</v>
      </c>
      <c r="I58" s="5">
        <v>330</v>
      </c>
      <c r="J58" s="81">
        <v>16.399999999999999</v>
      </c>
      <c r="K58" s="7">
        <v>0.9</v>
      </c>
      <c r="L58">
        <v>4.8000000000000001E-2</v>
      </c>
      <c r="M58">
        <v>0.36899999999999999</v>
      </c>
      <c r="N58">
        <v>0.498</v>
      </c>
      <c r="O58">
        <v>0.06</v>
      </c>
      <c r="P58">
        <v>8.0000000000000002E-3</v>
      </c>
      <c r="Q58">
        <v>0</v>
      </c>
      <c r="R58">
        <v>1.6E-2</v>
      </c>
      <c r="S58">
        <v>17</v>
      </c>
      <c r="T58">
        <v>15.9</v>
      </c>
      <c r="U58">
        <v>0</v>
      </c>
    </row>
    <row r="59" spans="1:21" ht="15" thickBot="1" x14ac:dyDescent="0.35">
      <c r="A59" s="785" t="s">
        <v>152</v>
      </c>
      <c r="B59" s="788">
        <v>10.1</v>
      </c>
      <c r="C59" s="2" t="s">
        <v>92</v>
      </c>
      <c r="D59" s="2" t="s">
        <v>23</v>
      </c>
      <c r="E59" s="785" t="s">
        <v>153</v>
      </c>
      <c r="F59" t="s">
        <v>326</v>
      </c>
      <c r="G59" t="s">
        <v>326</v>
      </c>
      <c r="H59" t="s">
        <v>327</v>
      </c>
      <c r="I59" s="2">
        <v>545</v>
      </c>
      <c r="J59" s="72">
        <v>17.5</v>
      </c>
      <c r="K59" s="4">
        <v>0.92</v>
      </c>
      <c r="L59">
        <v>8.1000000000000003E-2</v>
      </c>
      <c r="M59">
        <v>2E-3</v>
      </c>
      <c r="N59">
        <v>0.91400000000000003</v>
      </c>
      <c r="O59">
        <v>0</v>
      </c>
      <c r="P59">
        <v>2E-3</v>
      </c>
      <c r="Q59">
        <v>0</v>
      </c>
      <c r="R59">
        <v>2E-3</v>
      </c>
      <c r="S59">
        <v>20.9</v>
      </c>
      <c r="T59">
        <v>12.4</v>
      </c>
      <c r="U59">
        <v>9.9</v>
      </c>
    </row>
    <row r="60" spans="1:21" ht="15" thickBot="1" x14ac:dyDescent="0.35">
      <c r="A60" s="785" t="s">
        <v>155</v>
      </c>
      <c r="B60" s="788">
        <v>11.8</v>
      </c>
      <c r="C60" s="2" t="s">
        <v>92</v>
      </c>
      <c r="D60" s="2" t="s">
        <v>10</v>
      </c>
      <c r="E60" s="785" t="s">
        <v>13</v>
      </c>
      <c r="F60" t="s">
        <v>326</v>
      </c>
      <c r="G60" t="s">
        <v>326</v>
      </c>
      <c r="H60" t="s">
        <v>327</v>
      </c>
      <c r="I60" s="2">
        <v>848</v>
      </c>
      <c r="J60" s="6">
        <v>18.3</v>
      </c>
      <c r="K60" s="4">
        <v>0.82</v>
      </c>
      <c r="L60">
        <v>6.8000000000000005E-2</v>
      </c>
      <c r="M60">
        <v>0.30299999999999999</v>
      </c>
      <c r="N60">
        <v>0.495</v>
      </c>
      <c r="O60">
        <v>5.7000000000000002E-2</v>
      </c>
      <c r="P60">
        <v>6.0000000000000001E-3</v>
      </c>
      <c r="Q60">
        <v>2.5999999999999999E-2</v>
      </c>
      <c r="R60">
        <v>4.4999999999999998E-2</v>
      </c>
      <c r="S60">
        <v>24.1</v>
      </c>
      <c r="T60">
        <v>15.9</v>
      </c>
      <c r="U60">
        <v>3.8</v>
      </c>
    </row>
    <row r="61" spans="1:21" ht="15" thickBot="1" x14ac:dyDescent="0.35">
      <c r="A61" s="785" t="s">
        <v>156</v>
      </c>
      <c r="B61" s="788">
        <v>28.8</v>
      </c>
      <c r="C61" s="5" t="s">
        <v>92</v>
      </c>
      <c r="D61" s="5" t="s">
        <v>23</v>
      </c>
      <c r="E61" s="785" t="s">
        <v>13</v>
      </c>
      <c r="F61" t="s">
        <v>326</v>
      </c>
      <c r="G61" t="s">
        <v>326</v>
      </c>
      <c r="H61" t="s">
        <v>327</v>
      </c>
      <c r="I61" s="5">
        <v>570</v>
      </c>
      <c r="J61" s="68">
        <v>16.600000000000001</v>
      </c>
      <c r="K61" s="7">
        <v>0.9</v>
      </c>
      <c r="L61">
        <v>5.8000000000000003E-2</v>
      </c>
      <c r="M61">
        <v>1.2E-2</v>
      </c>
      <c r="N61">
        <v>0.88900000000000001</v>
      </c>
      <c r="O61">
        <v>1.9E-2</v>
      </c>
      <c r="P61">
        <v>1.6E-2</v>
      </c>
      <c r="Q61">
        <v>0</v>
      </c>
      <c r="R61">
        <v>5.0000000000000001E-3</v>
      </c>
      <c r="S61">
        <v>26.6</v>
      </c>
      <c r="T61">
        <v>31.4</v>
      </c>
      <c r="U61">
        <v>26.3</v>
      </c>
    </row>
    <row r="62" spans="1:21" ht="15" thickBot="1" x14ac:dyDescent="0.35">
      <c r="A62" s="785" t="s">
        <v>157</v>
      </c>
      <c r="B62" s="788">
        <v>10.6</v>
      </c>
      <c r="C62" s="2" t="s">
        <v>92</v>
      </c>
      <c r="D62" s="2" t="s">
        <v>23</v>
      </c>
      <c r="E62" s="785" t="s">
        <v>115</v>
      </c>
      <c r="F62" t="s">
        <v>326</v>
      </c>
      <c r="G62" t="s">
        <v>326</v>
      </c>
      <c r="H62" t="s">
        <v>327</v>
      </c>
      <c r="I62" s="2">
        <v>381</v>
      </c>
      <c r="J62" s="68">
        <v>16.600000000000001</v>
      </c>
      <c r="K62" s="4">
        <v>0.86</v>
      </c>
      <c r="L62">
        <v>3.6999999999999998E-2</v>
      </c>
      <c r="M62">
        <v>5.0000000000000001E-3</v>
      </c>
      <c r="N62">
        <v>0.93400000000000005</v>
      </c>
      <c r="O62">
        <v>1.2999999999999999E-2</v>
      </c>
      <c r="P62">
        <v>0</v>
      </c>
      <c r="Q62">
        <v>0</v>
      </c>
      <c r="R62">
        <v>0.01</v>
      </c>
      <c r="S62">
        <v>21.6</v>
      </c>
      <c r="T62">
        <v>7.1</v>
      </c>
      <c r="U62">
        <v>14.5</v>
      </c>
    </row>
    <row r="63" spans="1:21" ht="15" thickBot="1" x14ac:dyDescent="0.35">
      <c r="A63" s="785" t="s">
        <v>158</v>
      </c>
      <c r="B63" s="788">
        <v>13.6</v>
      </c>
      <c r="C63" s="5" t="s">
        <v>92</v>
      </c>
      <c r="D63" s="5" t="s">
        <v>7</v>
      </c>
      <c r="E63" s="785" t="s">
        <v>13</v>
      </c>
      <c r="F63" t="s">
        <v>326</v>
      </c>
      <c r="G63" t="s">
        <v>326</v>
      </c>
      <c r="H63" t="s">
        <v>327</v>
      </c>
      <c r="I63" s="5">
        <v>379</v>
      </c>
      <c r="J63" s="24">
        <v>14.3</v>
      </c>
      <c r="K63" s="7">
        <v>0.9</v>
      </c>
      <c r="L63">
        <v>7.6999999999999999E-2</v>
      </c>
      <c r="M63">
        <v>3.2000000000000001E-2</v>
      </c>
      <c r="N63">
        <v>0.86299999999999999</v>
      </c>
      <c r="O63">
        <v>0</v>
      </c>
      <c r="P63">
        <v>3.0000000000000001E-3</v>
      </c>
      <c r="Q63">
        <v>0</v>
      </c>
      <c r="R63">
        <v>2.5999999999999999E-2</v>
      </c>
      <c r="S63">
        <v>22.9</v>
      </c>
      <c r="T63">
        <v>13</v>
      </c>
      <c r="U63">
        <v>0</v>
      </c>
    </row>
    <row r="64" spans="1:21" ht="15" thickBot="1" x14ac:dyDescent="0.35">
      <c r="A64" s="785" t="s">
        <v>165</v>
      </c>
      <c r="B64" s="788">
        <v>30.1</v>
      </c>
      <c r="C64" s="5" t="s">
        <v>92</v>
      </c>
      <c r="D64" s="5" t="s">
        <v>23</v>
      </c>
      <c r="E64" s="785" t="s">
        <v>13</v>
      </c>
      <c r="F64" t="s">
        <v>326</v>
      </c>
      <c r="G64" t="s">
        <v>326</v>
      </c>
      <c r="H64" t="s">
        <v>327</v>
      </c>
      <c r="I64" s="5">
        <v>512</v>
      </c>
      <c r="J64" s="10">
        <v>16.3</v>
      </c>
      <c r="K64" s="7">
        <v>0.9</v>
      </c>
      <c r="L64">
        <v>5.8999999999999997E-2</v>
      </c>
      <c r="M64">
        <v>0.01</v>
      </c>
      <c r="N64">
        <v>0.89800000000000002</v>
      </c>
      <c r="O64">
        <v>1.7999999999999999E-2</v>
      </c>
      <c r="P64">
        <v>6.0000000000000001E-3</v>
      </c>
      <c r="Q64">
        <v>2E-3</v>
      </c>
      <c r="R64">
        <v>8.0000000000000002E-3</v>
      </c>
      <c r="S64">
        <v>28.7</v>
      </c>
      <c r="T64">
        <v>32.700000000000003</v>
      </c>
      <c r="U64">
        <v>18.5</v>
      </c>
    </row>
    <row r="65" spans="1:21" ht="15" thickBot="1" x14ac:dyDescent="0.35">
      <c r="A65" s="785" t="s">
        <v>166</v>
      </c>
      <c r="B65" s="788">
        <v>7.2</v>
      </c>
      <c r="C65" s="2" t="s">
        <v>92</v>
      </c>
      <c r="D65" s="2" t="s">
        <v>23</v>
      </c>
      <c r="E65" s="785" t="s">
        <v>13</v>
      </c>
      <c r="F65" t="s">
        <v>326</v>
      </c>
      <c r="G65" t="s">
        <v>326</v>
      </c>
      <c r="H65" t="s">
        <v>327</v>
      </c>
      <c r="I65" s="2">
        <v>511</v>
      </c>
      <c r="J65" s="34">
        <v>14</v>
      </c>
      <c r="K65" s="4">
        <v>0.97</v>
      </c>
      <c r="L65">
        <v>3.9E-2</v>
      </c>
      <c r="M65">
        <v>2.9000000000000001E-2</v>
      </c>
      <c r="N65">
        <v>0.873</v>
      </c>
      <c r="O65">
        <v>3.3000000000000002E-2</v>
      </c>
      <c r="P65">
        <v>4.0000000000000001E-3</v>
      </c>
      <c r="Q65">
        <v>0</v>
      </c>
      <c r="R65">
        <v>2.1999999999999999E-2</v>
      </c>
      <c r="S65">
        <v>16.399999999999999</v>
      </c>
      <c r="T65">
        <v>11.2</v>
      </c>
      <c r="U65">
        <v>5.6</v>
      </c>
    </row>
    <row r="66" spans="1:21" ht="15" thickBot="1" x14ac:dyDescent="0.35">
      <c r="A66" s="785" t="s">
        <v>168</v>
      </c>
      <c r="B66" s="788">
        <v>24.5</v>
      </c>
      <c r="C66" s="2" t="s">
        <v>92</v>
      </c>
      <c r="D66" s="2" t="s">
        <v>10</v>
      </c>
      <c r="E66" s="785" t="s">
        <v>13</v>
      </c>
      <c r="F66" t="s">
        <v>326</v>
      </c>
      <c r="G66" t="s">
        <v>326</v>
      </c>
      <c r="H66" t="s">
        <v>327</v>
      </c>
      <c r="I66" s="2">
        <v>624</v>
      </c>
      <c r="J66" s="84">
        <v>14.6</v>
      </c>
      <c r="K66" s="4">
        <v>0.6</v>
      </c>
      <c r="L66">
        <v>0.34499999999999997</v>
      </c>
      <c r="M66">
        <v>0.03</v>
      </c>
      <c r="N66">
        <v>0.51300000000000001</v>
      </c>
      <c r="O66">
        <v>7.3999999999999996E-2</v>
      </c>
      <c r="P66">
        <v>3.0000000000000001E-3</v>
      </c>
      <c r="Q66">
        <v>2E-3</v>
      </c>
      <c r="R66">
        <v>3.4000000000000002E-2</v>
      </c>
      <c r="S66">
        <v>31.5</v>
      </c>
      <c r="T66">
        <v>13.2</v>
      </c>
      <c r="U66">
        <v>13.1</v>
      </c>
    </row>
    <row r="67" spans="1:21" ht="15" thickBot="1" x14ac:dyDescent="0.35">
      <c r="A67" s="785" t="s">
        <v>169</v>
      </c>
      <c r="B67" s="788">
        <v>18.3</v>
      </c>
      <c r="C67" s="5" t="s">
        <v>92</v>
      </c>
      <c r="D67" s="5" t="s">
        <v>23</v>
      </c>
      <c r="E67" s="785" t="s">
        <v>13</v>
      </c>
      <c r="F67" t="s">
        <v>326</v>
      </c>
      <c r="G67" t="s">
        <v>326</v>
      </c>
      <c r="H67" t="s">
        <v>327</v>
      </c>
      <c r="I67" s="5">
        <v>761</v>
      </c>
      <c r="J67" s="25">
        <v>16.899999999999999</v>
      </c>
      <c r="K67" s="7">
        <v>0.76</v>
      </c>
      <c r="L67">
        <v>0.106</v>
      </c>
      <c r="M67">
        <v>0.254</v>
      </c>
      <c r="N67">
        <v>0.53100000000000003</v>
      </c>
      <c r="O67">
        <v>4.4999999999999998E-2</v>
      </c>
      <c r="P67">
        <v>4.0000000000000001E-3</v>
      </c>
      <c r="Q67">
        <v>8.9999999999999993E-3</v>
      </c>
      <c r="R67">
        <v>5.0999999999999997E-2</v>
      </c>
      <c r="S67">
        <v>26.2</v>
      </c>
      <c r="T67">
        <v>22</v>
      </c>
      <c r="U67">
        <v>11.8</v>
      </c>
    </row>
    <row r="68" spans="1:21" ht="15" thickBot="1" x14ac:dyDescent="0.35">
      <c r="A68" s="785" t="s">
        <v>170</v>
      </c>
      <c r="B68" s="788">
        <v>22</v>
      </c>
      <c r="C68" s="2" t="s">
        <v>92</v>
      </c>
      <c r="D68" s="2" t="s">
        <v>23</v>
      </c>
      <c r="E68" s="785" t="s">
        <v>13</v>
      </c>
      <c r="F68" t="s">
        <v>326</v>
      </c>
      <c r="G68" t="s">
        <v>326</v>
      </c>
      <c r="H68" t="s">
        <v>327</v>
      </c>
      <c r="I68" s="2">
        <v>759</v>
      </c>
      <c r="J68" s="85">
        <v>17.600000000000001</v>
      </c>
      <c r="K68" s="4">
        <v>0.88</v>
      </c>
      <c r="L68">
        <v>0.08</v>
      </c>
      <c r="M68">
        <v>3.2000000000000001E-2</v>
      </c>
      <c r="N68">
        <v>0.83399999999999996</v>
      </c>
      <c r="O68">
        <v>3.6999999999999998E-2</v>
      </c>
      <c r="P68">
        <v>7.0000000000000001E-3</v>
      </c>
      <c r="Q68">
        <v>1E-3</v>
      </c>
      <c r="R68">
        <v>1.0999999999999999E-2</v>
      </c>
      <c r="S68">
        <v>26.6</v>
      </c>
      <c r="T68">
        <v>27.8</v>
      </c>
      <c r="U68">
        <v>9.1999999999999993</v>
      </c>
    </row>
    <row r="69" spans="1:21" ht="15" thickBot="1" x14ac:dyDescent="0.35">
      <c r="A69" s="785" t="s">
        <v>174</v>
      </c>
      <c r="B69" s="788">
        <v>79.8</v>
      </c>
      <c r="C69" s="2" t="s">
        <v>92</v>
      </c>
      <c r="D69" s="2" t="s">
        <v>23</v>
      </c>
      <c r="E69" s="785" t="s">
        <v>13</v>
      </c>
      <c r="F69" t="s">
        <v>326</v>
      </c>
      <c r="G69" t="s">
        <v>326</v>
      </c>
      <c r="H69" t="s">
        <v>326</v>
      </c>
      <c r="I69" s="2">
        <v>515</v>
      </c>
      <c r="J69" s="28">
        <v>17.100000000000001</v>
      </c>
      <c r="K69" s="4">
        <v>0.15</v>
      </c>
      <c r="L69">
        <v>0.60399999999999998</v>
      </c>
      <c r="M69">
        <v>9.7000000000000003E-2</v>
      </c>
      <c r="N69">
        <v>0.15</v>
      </c>
      <c r="O69">
        <v>4.9000000000000002E-2</v>
      </c>
      <c r="P69">
        <v>2E-3</v>
      </c>
      <c r="Q69">
        <v>2E-3</v>
      </c>
      <c r="R69">
        <v>9.9000000000000005E-2</v>
      </c>
      <c r="S69">
        <v>63.3</v>
      </c>
      <c r="T69">
        <v>57.3</v>
      </c>
      <c r="U69">
        <v>40.5</v>
      </c>
    </row>
    <row r="70" spans="1:21" ht="15" thickBot="1" x14ac:dyDescent="0.35">
      <c r="A70" s="785" t="s">
        <v>176</v>
      </c>
      <c r="B70" s="788">
        <v>29.7</v>
      </c>
      <c r="C70" s="2" t="s">
        <v>92</v>
      </c>
      <c r="D70" s="2" t="s">
        <v>23</v>
      </c>
      <c r="E70" s="785" t="s">
        <v>11</v>
      </c>
      <c r="F70" t="s">
        <v>326</v>
      </c>
      <c r="G70" t="s">
        <v>326</v>
      </c>
      <c r="H70" t="s">
        <v>327</v>
      </c>
      <c r="I70" s="2">
        <v>677</v>
      </c>
      <c r="J70" s="44">
        <v>16.100000000000001</v>
      </c>
      <c r="K70" s="4">
        <v>0.72</v>
      </c>
      <c r="L70">
        <v>0.27500000000000002</v>
      </c>
      <c r="M70">
        <v>0.14799999999999999</v>
      </c>
      <c r="N70">
        <v>0.43099999999999999</v>
      </c>
      <c r="O70">
        <v>0.05</v>
      </c>
      <c r="P70">
        <v>1.2E-2</v>
      </c>
      <c r="Q70">
        <v>0</v>
      </c>
      <c r="R70">
        <v>8.4000000000000005E-2</v>
      </c>
      <c r="S70">
        <v>31.6</v>
      </c>
      <c r="T70">
        <v>28</v>
      </c>
      <c r="U70">
        <v>29.1</v>
      </c>
    </row>
    <row r="71" spans="1:21" ht="15" thickBot="1" x14ac:dyDescent="0.35">
      <c r="A71" s="785" t="s">
        <v>177</v>
      </c>
      <c r="B71" s="788">
        <v>39.700000000000003</v>
      </c>
      <c r="C71" s="5" t="s">
        <v>92</v>
      </c>
      <c r="D71" s="5" t="s">
        <v>23</v>
      </c>
      <c r="E71" s="785" t="s">
        <v>13</v>
      </c>
      <c r="F71" t="s">
        <v>326</v>
      </c>
      <c r="G71" t="s">
        <v>326</v>
      </c>
      <c r="H71" t="s">
        <v>327</v>
      </c>
      <c r="I71" s="5">
        <v>486</v>
      </c>
      <c r="J71" s="58">
        <v>15.4</v>
      </c>
      <c r="K71" s="7">
        <v>0.84</v>
      </c>
      <c r="L71">
        <v>0.158</v>
      </c>
      <c r="M71">
        <v>0.16500000000000001</v>
      </c>
      <c r="N71">
        <v>0.55800000000000005</v>
      </c>
      <c r="O71">
        <v>4.4999999999999998E-2</v>
      </c>
      <c r="P71">
        <v>8.0000000000000002E-3</v>
      </c>
      <c r="Q71">
        <v>0</v>
      </c>
      <c r="R71">
        <v>6.6000000000000003E-2</v>
      </c>
      <c r="S71">
        <v>40.6</v>
      </c>
      <c r="T71">
        <v>34.6</v>
      </c>
      <c r="U71">
        <v>23.9</v>
      </c>
    </row>
    <row r="72" spans="1:21" ht="15" thickBot="1" x14ac:dyDescent="0.35">
      <c r="A72" s="785" t="s">
        <v>181</v>
      </c>
      <c r="B72" s="788">
        <v>73.099999999999994</v>
      </c>
      <c r="C72" s="2" t="s">
        <v>92</v>
      </c>
      <c r="D72" s="2" t="s">
        <v>23</v>
      </c>
      <c r="E72" s="785" t="s">
        <v>13</v>
      </c>
      <c r="F72" t="s">
        <v>326</v>
      </c>
      <c r="G72" t="s">
        <v>326</v>
      </c>
      <c r="H72" t="s">
        <v>326</v>
      </c>
      <c r="I72" s="2">
        <v>527</v>
      </c>
      <c r="J72" s="6">
        <v>18.3</v>
      </c>
      <c r="K72" s="4">
        <v>0.26</v>
      </c>
      <c r="L72">
        <v>0.58599999999999997</v>
      </c>
      <c r="M72">
        <v>0.112</v>
      </c>
      <c r="N72">
        <v>0.108</v>
      </c>
      <c r="O72">
        <v>0.112</v>
      </c>
      <c r="P72">
        <v>4.0000000000000001E-3</v>
      </c>
      <c r="Q72">
        <v>2E-3</v>
      </c>
      <c r="R72">
        <v>7.5999999999999998E-2</v>
      </c>
      <c r="S72">
        <v>62.1</v>
      </c>
      <c r="T72">
        <v>48.3</v>
      </c>
      <c r="U72">
        <v>39</v>
      </c>
    </row>
    <row r="73" spans="1:21" ht="15" thickBot="1" x14ac:dyDescent="0.35">
      <c r="A73" s="785" t="s">
        <v>183</v>
      </c>
      <c r="B73" s="788">
        <v>21</v>
      </c>
      <c r="C73" s="2" t="s">
        <v>92</v>
      </c>
      <c r="D73" s="2" t="s">
        <v>23</v>
      </c>
      <c r="E73" s="785" t="s">
        <v>13</v>
      </c>
      <c r="F73" t="s">
        <v>326</v>
      </c>
      <c r="G73" t="s">
        <v>326</v>
      </c>
      <c r="H73" t="s">
        <v>327</v>
      </c>
      <c r="I73" s="2">
        <v>410</v>
      </c>
      <c r="J73" s="58">
        <v>15.4</v>
      </c>
      <c r="K73" s="4">
        <v>0.67</v>
      </c>
      <c r="L73">
        <v>0.32200000000000001</v>
      </c>
      <c r="M73">
        <v>0.17799999999999999</v>
      </c>
      <c r="N73">
        <v>0.378</v>
      </c>
      <c r="O73">
        <v>7.5999999999999998E-2</v>
      </c>
      <c r="P73">
        <v>2E-3</v>
      </c>
      <c r="Q73">
        <v>0</v>
      </c>
      <c r="R73">
        <v>4.3999999999999997E-2</v>
      </c>
      <c r="S73">
        <v>29.1</v>
      </c>
      <c r="T73">
        <v>21.7</v>
      </c>
      <c r="U73">
        <v>12.2</v>
      </c>
    </row>
    <row r="74" spans="1:21" ht="15" thickBot="1" x14ac:dyDescent="0.35">
      <c r="A74" s="785" t="s">
        <v>185</v>
      </c>
      <c r="B74" s="788">
        <v>9.8000000000000007</v>
      </c>
      <c r="C74" s="2" t="s">
        <v>92</v>
      </c>
      <c r="D74" s="2" t="s">
        <v>23</v>
      </c>
      <c r="E74" s="785" t="s">
        <v>13</v>
      </c>
      <c r="F74" t="s">
        <v>326</v>
      </c>
      <c r="G74" t="s">
        <v>326</v>
      </c>
      <c r="H74" t="s">
        <v>327</v>
      </c>
      <c r="I74" s="2">
        <v>470</v>
      </c>
      <c r="J74" s="86">
        <v>16.7</v>
      </c>
      <c r="K74" s="4">
        <v>0.96</v>
      </c>
      <c r="L74">
        <v>0.04</v>
      </c>
      <c r="M74">
        <v>0.17399999999999999</v>
      </c>
      <c r="N74">
        <v>0.73799999999999999</v>
      </c>
      <c r="O74">
        <v>8.9999999999999993E-3</v>
      </c>
      <c r="P74">
        <v>6.0000000000000001E-3</v>
      </c>
      <c r="Q74">
        <v>1.0999999999999999E-2</v>
      </c>
      <c r="R74">
        <v>2.1000000000000001E-2</v>
      </c>
      <c r="S74">
        <v>19.8</v>
      </c>
      <c r="T74">
        <v>13.9</v>
      </c>
      <c r="U74">
        <v>8.1999999999999993</v>
      </c>
    </row>
    <row r="75" spans="1:21" ht="15" thickBot="1" x14ac:dyDescent="0.35">
      <c r="A75" s="785" t="s">
        <v>186</v>
      </c>
      <c r="B75" s="788">
        <v>9.9</v>
      </c>
      <c r="C75" s="5" t="s">
        <v>92</v>
      </c>
      <c r="D75" s="5" t="s">
        <v>23</v>
      </c>
      <c r="E75" s="785" t="s">
        <v>13</v>
      </c>
      <c r="F75" t="s">
        <v>326</v>
      </c>
      <c r="G75" t="s">
        <v>326</v>
      </c>
      <c r="H75" t="s">
        <v>327</v>
      </c>
      <c r="I75" s="5">
        <v>405</v>
      </c>
      <c r="J75" s="20">
        <v>14.4</v>
      </c>
      <c r="K75" s="7">
        <v>0.93</v>
      </c>
      <c r="L75">
        <v>6.7000000000000004E-2</v>
      </c>
      <c r="M75">
        <v>1.7000000000000001E-2</v>
      </c>
      <c r="N75">
        <v>0.84699999999999998</v>
      </c>
      <c r="O75">
        <v>5.7000000000000002E-2</v>
      </c>
      <c r="P75">
        <v>2E-3</v>
      </c>
      <c r="Q75">
        <v>0</v>
      </c>
      <c r="R75">
        <v>0.01</v>
      </c>
      <c r="S75">
        <v>21.4</v>
      </c>
      <c r="T75">
        <v>12.6</v>
      </c>
      <c r="U75">
        <v>7.8</v>
      </c>
    </row>
    <row r="76" spans="1:21" ht="15" thickBot="1" x14ac:dyDescent="0.35">
      <c r="A76" s="785" t="s">
        <v>187</v>
      </c>
      <c r="B76" s="788">
        <v>15.4</v>
      </c>
      <c r="C76" s="2" t="s">
        <v>92</v>
      </c>
      <c r="D76" s="2" t="s">
        <v>23</v>
      </c>
      <c r="E76" s="785" t="s">
        <v>115</v>
      </c>
      <c r="F76" t="s">
        <v>326</v>
      </c>
      <c r="G76" t="s">
        <v>326</v>
      </c>
      <c r="H76" t="s">
        <v>327</v>
      </c>
      <c r="I76" s="2">
        <v>649</v>
      </c>
      <c r="J76" s="55">
        <v>18.100000000000001</v>
      </c>
      <c r="K76" s="4">
        <v>0.85</v>
      </c>
      <c r="L76">
        <v>0.109</v>
      </c>
      <c r="M76">
        <v>6.0000000000000001E-3</v>
      </c>
      <c r="N76">
        <v>0.84699999999999998</v>
      </c>
      <c r="O76">
        <v>0.02</v>
      </c>
      <c r="P76">
        <v>0</v>
      </c>
      <c r="Q76">
        <v>0</v>
      </c>
      <c r="R76">
        <v>1.7000000000000001E-2</v>
      </c>
      <c r="S76">
        <v>25.3</v>
      </c>
      <c r="T76">
        <v>16.100000000000001</v>
      </c>
      <c r="U76">
        <v>22.2</v>
      </c>
    </row>
    <row r="77" spans="1:21" ht="15" thickBot="1" x14ac:dyDescent="0.35">
      <c r="A77" s="785" t="s">
        <v>188</v>
      </c>
      <c r="B77" s="788">
        <v>6.9</v>
      </c>
      <c r="C77" s="5" t="s">
        <v>92</v>
      </c>
      <c r="D77" s="5" t="s">
        <v>23</v>
      </c>
      <c r="E77" s="785" t="s">
        <v>13</v>
      </c>
      <c r="F77" t="s">
        <v>326</v>
      </c>
      <c r="G77" t="s">
        <v>326</v>
      </c>
      <c r="H77" t="s">
        <v>327</v>
      </c>
      <c r="I77" s="5">
        <v>381</v>
      </c>
      <c r="J77" s="58">
        <v>15.4</v>
      </c>
      <c r="K77" s="7">
        <v>0.75</v>
      </c>
      <c r="L77">
        <v>0.27</v>
      </c>
      <c r="M77">
        <v>6.3E-2</v>
      </c>
      <c r="N77">
        <v>0.58499999999999996</v>
      </c>
      <c r="O77">
        <v>3.4000000000000002E-2</v>
      </c>
      <c r="P77">
        <v>0.01</v>
      </c>
      <c r="Q77">
        <v>3.0000000000000001E-3</v>
      </c>
      <c r="R77">
        <v>3.4000000000000002E-2</v>
      </c>
      <c r="S77">
        <v>16.2</v>
      </c>
      <c r="T77">
        <v>9.9</v>
      </c>
      <c r="U77">
        <v>9.1</v>
      </c>
    </row>
    <row r="78" spans="1:21" ht="15" thickBot="1" x14ac:dyDescent="0.35">
      <c r="A78" s="785" t="s">
        <v>190</v>
      </c>
      <c r="B78" s="788">
        <v>30.8</v>
      </c>
      <c r="C78" s="5" t="s">
        <v>92</v>
      </c>
      <c r="D78" s="5" t="s">
        <v>23</v>
      </c>
      <c r="E78" s="785" t="s">
        <v>13</v>
      </c>
      <c r="F78" t="s">
        <v>326</v>
      </c>
      <c r="G78" t="s">
        <v>326</v>
      </c>
      <c r="H78" t="s">
        <v>327</v>
      </c>
      <c r="I78" s="5">
        <v>582</v>
      </c>
      <c r="J78" s="73">
        <v>14.1</v>
      </c>
      <c r="K78" s="7">
        <v>0.92</v>
      </c>
      <c r="L78">
        <v>5.8000000000000003E-2</v>
      </c>
      <c r="M78">
        <v>1.9E-2</v>
      </c>
      <c r="N78">
        <v>0.91100000000000003</v>
      </c>
      <c r="O78">
        <v>2E-3</v>
      </c>
      <c r="P78">
        <v>0.01</v>
      </c>
      <c r="Q78">
        <v>0</v>
      </c>
      <c r="R78">
        <v>0</v>
      </c>
      <c r="S78">
        <v>32.200000000000003</v>
      </c>
      <c r="T78">
        <v>32.700000000000003</v>
      </c>
      <c r="U78">
        <v>19.5</v>
      </c>
    </row>
    <row r="79" spans="1:21" ht="15" thickBot="1" x14ac:dyDescent="0.35">
      <c r="A79" s="785" t="s">
        <v>193</v>
      </c>
      <c r="B79" s="788">
        <v>56.7</v>
      </c>
      <c r="C79" s="2" t="s">
        <v>92</v>
      </c>
      <c r="D79" s="792" t="s">
        <v>1123</v>
      </c>
      <c r="E79" s="785" t="s">
        <v>13</v>
      </c>
      <c r="F79" t="s">
        <v>326</v>
      </c>
      <c r="G79" t="s">
        <v>326</v>
      </c>
      <c r="H79" t="s">
        <v>327</v>
      </c>
      <c r="I79" s="2">
        <v>539</v>
      </c>
      <c r="J79" s="66">
        <v>17.3</v>
      </c>
      <c r="K79" s="4">
        <v>0.87</v>
      </c>
      <c r="L79">
        <v>4.2999999999999997E-2</v>
      </c>
      <c r="M79">
        <v>9.8000000000000004E-2</v>
      </c>
      <c r="N79">
        <v>0.79600000000000004</v>
      </c>
      <c r="O79">
        <v>3.2000000000000001E-2</v>
      </c>
      <c r="P79">
        <v>2E-3</v>
      </c>
      <c r="Q79">
        <v>7.0000000000000001E-3</v>
      </c>
      <c r="R79">
        <v>2.1999999999999999E-2</v>
      </c>
      <c r="S79">
        <v>47.1</v>
      </c>
      <c r="T79">
        <v>46.8</v>
      </c>
      <c r="U79">
        <v>28.2</v>
      </c>
    </row>
    <row r="80" spans="1:21" ht="15" thickBot="1" x14ac:dyDescent="0.35">
      <c r="A80" s="785" t="s">
        <v>194</v>
      </c>
      <c r="B80" s="788">
        <v>71.2</v>
      </c>
      <c r="C80" s="5" t="s">
        <v>92</v>
      </c>
      <c r="D80" s="5" t="s">
        <v>7</v>
      </c>
      <c r="E80" s="785" t="s">
        <v>13</v>
      </c>
      <c r="F80" t="s">
        <v>326</v>
      </c>
      <c r="G80" t="s">
        <v>326</v>
      </c>
      <c r="H80" t="s">
        <v>326</v>
      </c>
      <c r="I80" s="5">
        <v>354</v>
      </c>
      <c r="J80" s="85">
        <v>17.600000000000001</v>
      </c>
      <c r="K80" s="7">
        <v>0.21</v>
      </c>
      <c r="L80">
        <v>0.65800000000000003</v>
      </c>
      <c r="M80">
        <v>0.04</v>
      </c>
      <c r="N80">
        <v>0.192</v>
      </c>
      <c r="O80">
        <v>2.8000000000000001E-2</v>
      </c>
      <c r="P80">
        <v>6.0000000000000001E-3</v>
      </c>
      <c r="Q80">
        <v>0</v>
      </c>
      <c r="R80">
        <v>7.5999999999999998E-2</v>
      </c>
      <c r="S80">
        <v>67.099999999999994</v>
      </c>
      <c r="T80">
        <v>39.700000000000003</v>
      </c>
      <c r="U80">
        <v>40.4</v>
      </c>
    </row>
    <row r="81" spans="1:21" ht="15" thickBot="1" x14ac:dyDescent="0.35">
      <c r="A81" s="785" t="s">
        <v>195</v>
      </c>
      <c r="B81" s="788">
        <v>46.2</v>
      </c>
      <c r="C81" s="2" t="s">
        <v>92</v>
      </c>
      <c r="D81" s="2" t="s">
        <v>23</v>
      </c>
      <c r="E81" s="785" t="s">
        <v>13</v>
      </c>
      <c r="F81" t="s">
        <v>326</v>
      </c>
      <c r="G81" t="s">
        <v>326</v>
      </c>
      <c r="H81" t="s">
        <v>326</v>
      </c>
      <c r="I81" s="2">
        <v>489</v>
      </c>
      <c r="J81" s="10">
        <v>16.3</v>
      </c>
      <c r="K81" s="4">
        <v>0.45</v>
      </c>
      <c r="L81">
        <v>0.49099999999999999</v>
      </c>
      <c r="M81">
        <v>0.221</v>
      </c>
      <c r="N81">
        <v>0.17799999999999999</v>
      </c>
      <c r="O81">
        <v>3.1E-2</v>
      </c>
      <c r="P81">
        <v>0.01</v>
      </c>
      <c r="Q81">
        <v>0</v>
      </c>
      <c r="R81">
        <v>7.0000000000000007E-2</v>
      </c>
      <c r="S81">
        <v>47.1</v>
      </c>
      <c r="T81">
        <v>36.799999999999997</v>
      </c>
      <c r="U81">
        <v>18.2</v>
      </c>
    </row>
    <row r="82" spans="1:21" ht="15" thickBot="1" x14ac:dyDescent="0.35">
      <c r="A82" s="785" t="s">
        <v>198</v>
      </c>
      <c r="B82" s="788">
        <v>6.8</v>
      </c>
      <c r="C82" s="5" t="s">
        <v>92</v>
      </c>
      <c r="D82" s="5" t="s">
        <v>16</v>
      </c>
      <c r="E82" s="785" t="s">
        <v>13</v>
      </c>
      <c r="F82" t="s">
        <v>326</v>
      </c>
      <c r="G82" t="s">
        <v>326</v>
      </c>
      <c r="H82" t="s">
        <v>327</v>
      </c>
      <c r="I82" s="5">
        <v>601</v>
      </c>
      <c r="J82" s="64">
        <v>14.8</v>
      </c>
      <c r="K82" s="7">
        <v>0.92</v>
      </c>
      <c r="L82">
        <v>0.02</v>
      </c>
      <c r="M82">
        <v>0.106</v>
      </c>
      <c r="N82">
        <v>0.83699999999999997</v>
      </c>
      <c r="O82">
        <v>1.7000000000000001E-2</v>
      </c>
      <c r="P82">
        <v>5.0000000000000001E-3</v>
      </c>
      <c r="Q82">
        <v>0</v>
      </c>
      <c r="R82">
        <v>1.4999999999999999E-2</v>
      </c>
      <c r="S82">
        <v>13.4</v>
      </c>
      <c r="T82">
        <v>8.1999999999999993</v>
      </c>
      <c r="U82">
        <v>6</v>
      </c>
    </row>
    <row r="83" spans="1:21" ht="15" thickBot="1" x14ac:dyDescent="0.35">
      <c r="A83" s="785" t="s">
        <v>199</v>
      </c>
      <c r="B83" s="788">
        <v>19.100000000000001</v>
      </c>
      <c r="C83" s="2" t="s">
        <v>92</v>
      </c>
      <c r="D83" s="2" t="s">
        <v>23</v>
      </c>
      <c r="E83" s="785" t="s">
        <v>13</v>
      </c>
      <c r="F83" t="s">
        <v>326</v>
      </c>
      <c r="G83" t="s">
        <v>326</v>
      </c>
      <c r="H83" t="s">
        <v>327</v>
      </c>
      <c r="I83" s="2">
        <v>575</v>
      </c>
      <c r="J83" s="44">
        <v>16.100000000000001</v>
      </c>
      <c r="K83" s="4">
        <v>0.82</v>
      </c>
      <c r="L83">
        <v>6.8000000000000005E-2</v>
      </c>
      <c r="M83">
        <v>0.26800000000000002</v>
      </c>
      <c r="N83">
        <v>0.51300000000000001</v>
      </c>
      <c r="O83">
        <v>7.8E-2</v>
      </c>
      <c r="P83">
        <v>3.0000000000000001E-3</v>
      </c>
      <c r="Q83">
        <v>2.3E-2</v>
      </c>
      <c r="R83">
        <v>4.7E-2</v>
      </c>
      <c r="S83">
        <v>23</v>
      </c>
      <c r="T83">
        <v>22.1</v>
      </c>
      <c r="U83">
        <v>24.4</v>
      </c>
    </row>
    <row r="84" spans="1:21" ht="15" thickBot="1" x14ac:dyDescent="0.35">
      <c r="A84" s="785" t="s">
        <v>200</v>
      </c>
      <c r="B84" s="788">
        <v>16.899999999999999</v>
      </c>
      <c r="C84" s="5" t="s">
        <v>92</v>
      </c>
      <c r="D84" s="5" t="s">
        <v>31</v>
      </c>
      <c r="E84" s="785" t="s">
        <v>13</v>
      </c>
      <c r="F84" t="s">
        <v>326</v>
      </c>
      <c r="G84" t="s">
        <v>326</v>
      </c>
      <c r="H84" t="s">
        <v>327</v>
      </c>
      <c r="I84" s="5">
        <v>200</v>
      </c>
      <c r="J84" s="90">
        <v>13.3</v>
      </c>
      <c r="K84" s="7">
        <v>0.98</v>
      </c>
      <c r="L84">
        <v>2.5000000000000001E-2</v>
      </c>
      <c r="M84">
        <v>1.4999999999999999E-2</v>
      </c>
      <c r="N84">
        <v>0.95</v>
      </c>
      <c r="O84">
        <v>0</v>
      </c>
      <c r="P84">
        <v>0.01</v>
      </c>
      <c r="Q84">
        <v>0</v>
      </c>
      <c r="R84">
        <v>0</v>
      </c>
      <c r="S84">
        <v>21</v>
      </c>
      <c r="T84">
        <v>16.7</v>
      </c>
      <c r="U84">
        <v>21.4</v>
      </c>
    </row>
    <row r="85" spans="1:21" ht="15" thickBot="1" x14ac:dyDescent="0.35">
      <c r="A85" s="785" t="s">
        <v>201</v>
      </c>
      <c r="B85" s="788">
        <v>13.6</v>
      </c>
      <c r="C85" s="2" t="s">
        <v>92</v>
      </c>
      <c r="D85" s="2" t="s">
        <v>23</v>
      </c>
      <c r="E85" s="785" t="s">
        <v>13</v>
      </c>
      <c r="F85" t="s">
        <v>326</v>
      </c>
      <c r="G85" t="s">
        <v>326</v>
      </c>
      <c r="H85" t="s">
        <v>327</v>
      </c>
      <c r="I85" s="2">
        <v>547</v>
      </c>
      <c r="J85" s="61">
        <v>15.9</v>
      </c>
      <c r="K85" s="4">
        <v>0.91</v>
      </c>
      <c r="L85">
        <v>3.1E-2</v>
      </c>
      <c r="M85">
        <v>0.154</v>
      </c>
      <c r="N85">
        <v>0.78200000000000003</v>
      </c>
      <c r="O85">
        <v>4.0000000000000001E-3</v>
      </c>
      <c r="P85">
        <v>7.0000000000000001E-3</v>
      </c>
      <c r="Q85">
        <v>8.9999999999999993E-3</v>
      </c>
      <c r="R85">
        <v>1.2999999999999999E-2</v>
      </c>
      <c r="S85">
        <v>19.7</v>
      </c>
      <c r="T85">
        <v>17</v>
      </c>
      <c r="U85">
        <v>10.8</v>
      </c>
    </row>
    <row r="86" spans="1:21" ht="15" thickBot="1" x14ac:dyDescent="0.35">
      <c r="A86" s="785" t="s">
        <v>204</v>
      </c>
      <c r="B86" s="788">
        <v>9.6999999999999993</v>
      </c>
      <c r="C86" s="5" t="s">
        <v>92</v>
      </c>
      <c r="D86" s="5" t="s">
        <v>10</v>
      </c>
      <c r="E86" s="785" t="s">
        <v>13</v>
      </c>
      <c r="F86" t="s">
        <v>326</v>
      </c>
      <c r="G86" t="s">
        <v>326</v>
      </c>
      <c r="H86" t="s">
        <v>327</v>
      </c>
      <c r="I86" s="5">
        <v>796</v>
      </c>
      <c r="J86" s="69">
        <v>15.8</v>
      </c>
      <c r="K86" s="7">
        <v>0.93</v>
      </c>
      <c r="L86">
        <v>3.5000000000000003E-2</v>
      </c>
      <c r="M86">
        <v>0.14799999999999999</v>
      </c>
      <c r="N86">
        <v>0.76600000000000001</v>
      </c>
      <c r="O86">
        <v>3.0000000000000001E-3</v>
      </c>
      <c r="P86">
        <v>8.0000000000000002E-3</v>
      </c>
      <c r="Q86">
        <v>2.3E-2</v>
      </c>
      <c r="R86">
        <v>1.7999999999999999E-2</v>
      </c>
      <c r="S86">
        <v>20.2</v>
      </c>
      <c r="T86">
        <v>12.6</v>
      </c>
      <c r="U86">
        <v>2.9</v>
      </c>
    </row>
    <row r="87" spans="1:21" ht="15" thickBot="1" x14ac:dyDescent="0.35">
      <c r="A87" s="785" t="s">
        <v>205</v>
      </c>
      <c r="B87" s="788">
        <v>82.7</v>
      </c>
      <c r="C87" s="2" t="s">
        <v>92</v>
      </c>
      <c r="D87" s="2" t="s">
        <v>23</v>
      </c>
      <c r="E87" s="785" t="s">
        <v>13</v>
      </c>
      <c r="F87" t="s">
        <v>326</v>
      </c>
      <c r="G87" t="s">
        <v>326</v>
      </c>
      <c r="H87" t="s">
        <v>326</v>
      </c>
      <c r="I87" s="2">
        <v>182</v>
      </c>
      <c r="J87" s="91">
        <v>11.9</v>
      </c>
      <c r="K87" s="4">
        <v>0.46</v>
      </c>
      <c r="L87">
        <v>0.45600000000000002</v>
      </c>
      <c r="M87">
        <v>3.7999999999999999E-2</v>
      </c>
      <c r="N87">
        <v>0.40699999999999997</v>
      </c>
      <c r="O87">
        <v>2.1999999999999999E-2</v>
      </c>
      <c r="P87">
        <v>1.0999999999999999E-2</v>
      </c>
      <c r="Q87">
        <v>0</v>
      </c>
      <c r="R87">
        <v>6.6000000000000003E-2</v>
      </c>
      <c r="S87">
        <v>68.400000000000006</v>
      </c>
      <c r="T87">
        <v>53.4</v>
      </c>
      <c r="U87">
        <v>52.9</v>
      </c>
    </row>
    <row r="88" spans="1:21" ht="15" thickBot="1" x14ac:dyDescent="0.35">
      <c r="A88" s="785" t="s">
        <v>206</v>
      </c>
      <c r="B88" s="788">
        <v>35.4</v>
      </c>
      <c r="C88" s="5" t="s">
        <v>92</v>
      </c>
      <c r="D88" s="5" t="s">
        <v>23</v>
      </c>
      <c r="E88" s="785" t="s">
        <v>13</v>
      </c>
      <c r="F88" t="s">
        <v>326</v>
      </c>
      <c r="G88" t="s">
        <v>326</v>
      </c>
      <c r="H88" t="s">
        <v>327</v>
      </c>
      <c r="I88" s="5">
        <v>637</v>
      </c>
      <c r="J88" s="42">
        <v>15.1</v>
      </c>
      <c r="K88" s="7">
        <v>0.77</v>
      </c>
      <c r="L88">
        <v>0.26200000000000001</v>
      </c>
      <c r="M88">
        <v>0.27200000000000002</v>
      </c>
      <c r="N88">
        <v>0.377</v>
      </c>
      <c r="O88">
        <v>3.9E-2</v>
      </c>
      <c r="P88">
        <v>5.0000000000000001E-3</v>
      </c>
      <c r="Q88">
        <v>3.0000000000000001E-3</v>
      </c>
      <c r="R88">
        <v>4.2000000000000003E-2</v>
      </c>
      <c r="S88">
        <v>38.200000000000003</v>
      </c>
      <c r="T88">
        <v>30.9</v>
      </c>
      <c r="U88">
        <v>21.9</v>
      </c>
    </row>
    <row r="89" spans="1:21" ht="15" thickBot="1" x14ac:dyDescent="0.35">
      <c r="A89" s="785" t="s">
        <v>209</v>
      </c>
      <c r="B89" s="788">
        <v>27.2</v>
      </c>
      <c r="C89" s="2" t="s">
        <v>92</v>
      </c>
      <c r="D89" s="2" t="s">
        <v>23</v>
      </c>
      <c r="E89" s="785" t="s">
        <v>13</v>
      </c>
      <c r="F89" t="s">
        <v>326</v>
      </c>
      <c r="G89" t="s">
        <v>326</v>
      </c>
      <c r="H89" t="s">
        <v>327</v>
      </c>
      <c r="I89" s="2">
        <v>433</v>
      </c>
      <c r="J89" s="13">
        <v>14.5</v>
      </c>
      <c r="K89" s="4">
        <v>0.76</v>
      </c>
      <c r="L89">
        <v>0.23599999999999999</v>
      </c>
      <c r="M89">
        <v>0.379</v>
      </c>
      <c r="N89">
        <v>0.29799999999999999</v>
      </c>
      <c r="O89">
        <v>1.2E-2</v>
      </c>
      <c r="P89">
        <v>1.2E-2</v>
      </c>
      <c r="Q89">
        <v>0</v>
      </c>
      <c r="R89">
        <v>6.5000000000000002E-2</v>
      </c>
      <c r="S89">
        <v>34.1</v>
      </c>
      <c r="T89">
        <v>25.9</v>
      </c>
      <c r="U89">
        <v>22.7</v>
      </c>
    </row>
    <row r="90" spans="1:21" ht="15" thickBot="1" x14ac:dyDescent="0.35">
      <c r="A90" s="785" t="s">
        <v>213</v>
      </c>
      <c r="B90" s="788">
        <v>11.2</v>
      </c>
      <c r="C90" s="2" t="s">
        <v>92</v>
      </c>
      <c r="D90" s="2" t="s">
        <v>23</v>
      </c>
      <c r="E90" s="785" t="s">
        <v>13</v>
      </c>
      <c r="F90" t="s">
        <v>326</v>
      </c>
      <c r="G90" t="s">
        <v>326</v>
      </c>
      <c r="H90" t="s">
        <v>327</v>
      </c>
      <c r="I90" s="2">
        <v>545</v>
      </c>
      <c r="J90" s="75">
        <v>16</v>
      </c>
      <c r="K90" s="4">
        <v>0.97</v>
      </c>
      <c r="L90">
        <v>1.7000000000000001E-2</v>
      </c>
      <c r="M90">
        <v>3.3000000000000002E-2</v>
      </c>
      <c r="N90">
        <v>0.92500000000000004</v>
      </c>
      <c r="O90">
        <v>1.2999999999999999E-2</v>
      </c>
      <c r="P90">
        <v>7.0000000000000001E-3</v>
      </c>
      <c r="Q90">
        <v>2E-3</v>
      </c>
      <c r="R90">
        <v>4.0000000000000001E-3</v>
      </c>
      <c r="S90">
        <v>17.3</v>
      </c>
      <c r="T90">
        <v>15.7</v>
      </c>
      <c r="U90">
        <v>8.6</v>
      </c>
    </row>
    <row r="91" spans="1:21" ht="15" thickBot="1" x14ac:dyDescent="0.35">
      <c r="A91" s="785" t="s">
        <v>214</v>
      </c>
      <c r="B91" s="788">
        <v>23.4</v>
      </c>
      <c r="C91" s="5" t="s">
        <v>92</v>
      </c>
      <c r="D91" s="5" t="s">
        <v>23</v>
      </c>
      <c r="E91" s="785" t="s">
        <v>13</v>
      </c>
      <c r="F91" t="s">
        <v>326</v>
      </c>
      <c r="G91" t="s">
        <v>326</v>
      </c>
      <c r="H91" t="s">
        <v>327</v>
      </c>
      <c r="I91" s="5">
        <v>514</v>
      </c>
      <c r="J91" s="42">
        <v>15.1</v>
      </c>
      <c r="K91" s="7">
        <v>0.91</v>
      </c>
      <c r="L91">
        <v>4.2999999999999997E-2</v>
      </c>
      <c r="M91">
        <v>1.4E-2</v>
      </c>
      <c r="N91">
        <v>0.92800000000000005</v>
      </c>
      <c r="O91">
        <v>1.4E-2</v>
      </c>
      <c r="P91">
        <v>6.0000000000000001E-3</v>
      </c>
      <c r="Q91">
        <v>0</v>
      </c>
      <c r="R91">
        <v>2E-3</v>
      </c>
      <c r="S91">
        <v>28.7</v>
      </c>
      <c r="T91">
        <v>25.5</v>
      </c>
      <c r="U91">
        <v>16.7</v>
      </c>
    </row>
    <row r="92" spans="1:21" ht="15" thickBot="1" x14ac:dyDescent="0.35">
      <c r="A92" s="785" t="s">
        <v>218</v>
      </c>
      <c r="B92" s="788">
        <v>11.9</v>
      </c>
      <c r="C92" s="5" t="s">
        <v>92</v>
      </c>
      <c r="D92" s="5" t="s">
        <v>23</v>
      </c>
      <c r="E92" s="785" t="s">
        <v>153</v>
      </c>
      <c r="F92" t="s">
        <v>326</v>
      </c>
      <c r="G92" t="s">
        <v>326</v>
      </c>
      <c r="H92" t="s">
        <v>327</v>
      </c>
      <c r="I92" s="5">
        <v>499</v>
      </c>
      <c r="J92" s="15">
        <v>19.100000000000001</v>
      </c>
      <c r="K92" s="7">
        <v>0.79</v>
      </c>
      <c r="L92">
        <v>0.114</v>
      </c>
      <c r="M92">
        <v>5.3999999999999999E-2</v>
      </c>
      <c r="N92">
        <v>0.79400000000000004</v>
      </c>
      <c r="O92">
        <v>0.01</v>
      </c>
      <c r="P92">
        <v>6.0000000000000001E-3</v>
      </c>
      <c r="Q92">
        <v>4.0000000000000001E-3</v>
      </c>
      <c r="R92">
        <v>1.7999999999999999E-2</v>
      </c>
      <c r="S92">
        <v>24.1</v>
      </c>
      <c r="T92">
        <v>14.7</v>
      </c>
      <c r="U92">
        <v>10.4</v>
      </c>
    </row>
    <row r="93" spans="1:21" ht="15" thickBot="1" x14ac:dyDescent="0.35">
      <c r="A93" s="785" t="s">
        <v>220</v>
      </c>
      <c r="B93" s="788">
        <v>12</v>
      </c>
      <c r="C93" s="5" t="s">
        <v>92</v>
      </c>
      <c r="D93" s="5" t="s">
        <v>23</v>
      </c>
      <c r="E93" s="785" t="s">
        <v>13</v>
      </c>
      <c r="F93" t="s">
        <v>326</v>
      </c>
      <c r="G93" t="s">
        <v>326</v>
      </c>
      <c r="H93" t="s">
        <v>327</v>
      </c>
      <c r="I93" s="5">
        <v>398</v>
      </c>
      <c r="J93" s="13">
        <v>14.5</v>
      </c>
      <c r="K93" s="7">
        <v>0.9</v>
      </c>
      <c r="L93">
        <v>4.4999999999999998E-2</v>
      </c>
      <c r="M93">
        <v>0.25600000000000001</v>
      </c>
      <c r="N93">
        <v>0.66100000000000003</v>
      </c>
      <c r="O93">
        <v>1.2999999999999999E-2</v>
      </c>
      <c r="P93">
        <v>5.0000000000000001E-3</v>
      </c>
      <c r="Q93">
        <v>0</v>
      </c>
      <c r="R93">
        <v>0.02</v>
      </c>
      <c r="S93">
        <v>23.3</v>
      </c>
      <c r="T93">
        <v>16.399999999999999</v>
      </c>
      <c r="U93">
        <v>8.6999999999999993</v>
      </c>
    </row>
    <row r="94" spans="1:21" ht="15" thickBot="1" x14ac:dyDescent="0.35">
      <c r="A94" s="785" t="s">
        <v>221</v>
      </c>
      <c r="B94" s="788">
        <v>37.1</v>
      </c>
      <c r="C94" s="2" t="s">
        <v>92</v>
      </c>
      <c r="D94" s="2" t="s">
        <v>23</v>
      </c>
      <c r="E94" s="785" t="s">
        <v>13</v>
      </c>
      <c r="F94" t="s">
        <v>326</v>
      </c>
      <c r="G94" t="s">
        <v>326</v>
      </c>
      <c r="H94" t="s">
        <v>326</v>
      </c>
      <c r="I94" s="2">
        <v>274</v>
      </c>
      <c r="J94" s="3">
        <v>17</v>
      </c>
      <c r="K94" s="4">
        <v>0.46</v>
      </c>
      <c r="L94">
        <v>0.442</v>
      </c>
      <c r="M94">
        <v>0.27400000000000002</v>
      </c>
      <c r="N94">
        <v>0.186</v>
      </c>
      <c r="O94">
        <v>2.1999999999999999E-2</v>
      </c>
      <c r="P94">
        <v>0</v>
      </c>
      <c r="Q94">
        <v>0</v>
      </c>
      <c r="R94">
        <v>7.6999999999999999E-2</v>
      </c>
      <c r="S94">
        <v>35.4</v>
      </c>
      <c r="T94">
        <v>34.299999999999997</v>
      </c>
      <c r="U94">
        <v>30.6</v>
      </c>
    </row>
    <row r="95" spans="1:21" ht="15" thickBot="1" x14ac:dyDescent="0.35">
      <c r="A95" s="785" t="s">
        <v>222</v>
      </c>
      <c r="B95" s="788">
        <v>95.2</v>
      </c>
      <c r="C95" s="5" t="s">
        <v>92</v>
      </c>
      <c r="D95" s="5" t="s">
        <v>23</v>
      </c>
      <c r="E95" s="785" t="s">
        <v>13</v>
      </c>
      <c r="F95" t="s">
        <v>326</v>
      </c>
      <c r="G95" t="s">
        <v>326</v>
      </c>
      <c r="H95" t="s">
        <v>326</v>
      </c>
      <c r="I95" s="5">
        <v>642</v>
      </c>
      <c r="J95" s="95">
        <v>17.7</v>
      </c>
      <c r="K95" s="7">
        <v>0.2</v>
      </c>
      <c r="L95">
        <v>0.66500000000000004</v>
      </c>
      <c r="M95">
        <v>0.10100000000000001</v>
      </c>
      <c r="N95">
        <v>0.14499999999999999</v>
      </c>
      <c r="O95">
        <v>1.4E-2</v>
      </c>
      <c r="P95">
        <v>8.0000000000000002E-3</v>
      </c>
      <c r="Q95">
        <v>0</v>
      </c>
      <c r="R95">
        <v>6.7000000000000004E-2</v>
      </c>
      <c r="S95">
        <v>77.5</v>
      </c>
      <c r="T95">
        <v>70.2</v>
      </c>
      <c r="U95">
        <v>70.3</v>
      </c>
    </row>
    <row r="96" spans="1:21" ht="15" thickBot="1" x14ac:dyDescent="0.35">
      <c r="A96" s="785" t="s">
        <v>225</v>
      </c>
      <c r="B96" s="788">
        <v>7</v>
      </c>
      <c r="C96" s="5" t="s">
        <v>92</v>
      </c>
      <c r="D96" s="5" t="s">
        <v>10</v>
      </c>
      <c r="E96" s="785" t="s">
        <v>13</v>
      </c>
      <c r="F96" t="s">
        <v>326</v>
      </c>
      <c r="G96" t="s">
        <v>326</v>
      </c>
      <c r="H96" t="s">
        <v>327</v>
      </c>
      <c r="I96" s="70">
        <v>1008</v>
      </c>
      <c r="J96" s="13">
        <v>14.5</v>
      </c>
      <c r="K96" s="7">
        <v>0.94</v>
      </c>
      <c r="L96">
        <v>0.13700000000000001</v>
      </c>
      <c r="M96">
        <v>0.29399999999999998</v>
      </c>
      <c r="N96">
        <v>0.30299999999999999</v>
      </c>
      <c r="O96">
        <v>0.23899999999999999</v>
      </c>
      <c r="P96">
        <v>2E-3</v>
      </c>
      <c r="Q96">
        <v>7.0000000000000001E-3</v>
      </c>
      <c r="R96">
        <v>1.9E-2</v>
      </c>
      <c r="S96">
        <v>22.3</v>
      </c>
      <c r="T96">
        <v>8.5</v>
      </c>
      <c r="U96">
        <v>4.7</v>
      </c>
    </row>
    <row r="97" spans="1:21" ht="15" thickBot="1" x14ac:dyDescent="0.35">
      <c r="A97" s="785" t="s">
        <v>226</v>
      </c>
      <c r="B97" s="788">
        <v>99.7</v>
      </c>
      <c r="C97" s="2" t="s">
        <v>92</v>
      </c>
      <c r="D97" s="792" t="s">
        <v>1123</v>
      </c>
      <c r="E97" s="785" t="s">
        <v>13</v>
      </c>
      <c r="F97" t="s">
        <v>326</v>
      </c>
      <c r="G97" t="s">
        <v>326</v>
      </c>
      <c r="H97" t="s">
        <v>326</v>
      </c>
      <c r="I97" s="2">
        <v>333</v>
      </c>
      <c r="J97" s="96">
        <v>19</v>
      </c>
      <c r="K97" s="4">
        <v>0.04</v>
      </c>
      <c r="L97">
        <v>0.80500000000000005</v>
      </c>
      <c r="M97">
        <v>1.7999999999999999E-2</v>
      </c>
      <c r="N97">
        <v>6.3E-2</v>
      </c>
      <c r="O97">
        <v>3.5999999999999997E-2</v>
      </c>
      <c r="P97">
        <v>0</v>
      </c>
      <c r="Q97">
        <v>0</v>
      </c>
      <c r="R97">
        <v>7.8E-2</v>
      </c>
      <c r="S97">
        <v>95.3</v>
      </c>
      <c r="T97">
        <v>94</v>
      </c>
      <c r="U97">
        <v>96</v>
      </c>
    </row>
    <row r="98" spans="1:21" ht="15" thickBot="1" x14ac:dyDescent="0.35">
      <c r="A98" s="785" t="s">
        <v>229</v>
      </c>
      <c r="B98" s="788">
        <v>57.2</v>
      </c>
      <c r="C98" s="5" t="s">
        <v>92</v>
      </c>
      <c r="D98" s="5" t="s">
        <v>23</v>
      </c>
      <c r="E98" s="785" t="s">
        <v>13</v>
      </c>
      <c r="F98" t="s">
        <v>326</v>
      </c>
      <c r="G98" t="s">
        <v>326</v>
      </c>
      <c r="H98" t="s">
        <v>327</v>
      </c>
      <c r="I98" s="5">
        <v>717</v>
      </c>
      <c r="J98" s="98">
        <v>15.7</v>
      </c>
      <c r="K98" s="7">
        <v>0.72</v>
      </c>
      <c r="L98">
        <v>0.184</v>
      </c>
      <c r="M98">
        <v>2.9000000000000001E-2</v>
      </c>
      <c r="N98">
        <v>0.70199999999999996</v>
      </c>
      <c r="O98">
        <v>4.2000000000000003E-2</v>
      </c>
      <c r="P98">
        <v>6.0000000000000001E-3</v>
      </c>
      <c r="Q98">
        <v>1E-3</v>
      </c>
      <c r="R98">
        <v>3.5999999999999997E-2</v>
      </c>
      <c r="S98">
        <v>50.4</v>
      </c>
      <c r="T98">
        <v>39</v>
      </c>
      <c r="U98">
        <v>41.6</v>
      </c>
    </row>
    <row r="99" spans="1:21" ht="15" thickBot="1" x14ac:dyDescent="0.35">
      <c r="A99" s="785" t="s">
        <v>230</v>
      </c>
      <c r="B99" s="788">
        <v>22</v>
      </c>
      <c r="C99" s="2" t="s">
        <v>92</v>
      </c>
      <c r="D99" s="2" t="s">
        <v>23</v>
      </c>
      <c r="E99" s="785" t="s">
        <v>13</v>
      </c>
      <c r="F99" t="s">
        <v>326</v>
      </c>
      <c r="G99" t="s">
        <v>326</v>
      </c>
      <c r="H99" t="s">
        <v>327</v>
      </c>
      <c r="I99" s="2">
        <v>503</v>
      </c>
      <c r="J99" s="98">
        <v>15.7</v>
      </c>
      <c r="K99" s="4">
        <v>0.75</v>
      </c>
      <c r="L99">
        <v>0.19500000000000001</v>
      </c>
      <c r="M99">
        <v>0.21099999999999999</v>
      </c>
      <c r="N99">
        <v>0.48299999999999998</v>
      </c>
      <c r="O99">
        <v>5.3999999999999999E-2</v>
      </c>
      <c r="P99">
        <v>1.4E-2</v>
      </c>
      <c r="Q99">
        <v>2E-3</v>
      </c>
      <c r="R99">
        <v>4.3999999999999997E-2</v>
      </c>
      <c r="S99">
        <v>32.6</v>
      </c>
      <c r="T99">
        <v>23.1</v>
      </c>
      <c r="U99">
        <v>14.6</v>
      </c>
    </row>
    <row r="100" spans="1:21" ht="15" thickBot="1" x14ac:dyDescent="0.35">
      <c r="A100" s="785" t="s">
        <v>232</v>
      </c>
      <c r="B100" s="788">
        <v>6.2</v>
      </c>
      <c r="C100" s="2" t="s">
        <v>92</v>
      </c>
      <c r="D100" s="2" t="s">
        <v>23</v>
      </c>
      <c r="E100" s="785" t="s">
        <v>13</v>
      </c>
      <c r="F100" t="s">
        <v>326</v>
      </c>
      <c r="G100" t="s">
        <v>326</v>
      </c>
      <c r="H100" t="s">
        <v>327</v>
      </c>
      <c r="I100" s="2">
        <v>360</v>
      </c>
      <c r="J100" s="97">
        <v>11.8</v>
      </c>
      <c r="K100" s="4">
        <v>0.95</v>
      </c>
      <c r="L100">
        <v>3.1E-2</v>
      </c>
      <c r="M100">
        <v>7.8E-2</v>
      </c>
      <c r="N100">
        <v>0.78900000000000003</v>
      </c>
      <c r="O100">
        <v>9.1999999999999998E-2</v>
      </c>
      <c r="P100">
        <v>8.0000000000000002E-3</v>
      </c>
      <c r="Q100">
        <v>0</v>
      </c>
      <c r="R100">
        <v>3.0000000000000001E-3</v>
      </c>
      <c r="S100">
        <v>14.4</v>
      </c>
      <c r="T100">
        <v>9.6</v>
      </c>
      <c r="U100">
        <v>0</v>
      </c>
    </row>
    <row r="101" spans="1:21" ht="15" thickBot="1" x14ac:dyDescent="0.35">
      <c r="A101" s="785" t="s">
        <v>235</v>
      </c>
      <c r="B101" s="788">
        <v>17.399999999999999</v>
      </c>
      <c r="C101" s="2" t="s">
        <v>92</v>
      </c>
      <c r="D101" s="2" t="s">
        <v>23</v>
      </c>
      <c r="E101" s="785" t="s">
        <v>115</v>
      </c>
      <c r="F101" t="s">
        <v>326</v>
      </c>
      <c r="G101" t="s">
        <v>326</v>
      </c>
      <c r="H101" t="s">
        <v>327</v>
      </c>
      <c r="I101" s="2">
        <v>282</v>
      </c>
      <c r="J101" s="61">
        <v>15.9</v>
      </c>
      <c r="K101" s="4">
        <v>0.83</v>
      </c>
      <c r="L101">
        <v>0.128</v>
      </c>
      <c r="M101">
        <v>1.4E-2</v>
      </c>
      <c r="N101">
        <v>0.81599999999999995</v>
      </c>
      <c r="O101">
        <v>7.0000000000000001E-3</v>
      </c>
      <c r="P101">
        <v>4.0000000000000001E-3</v>
      </c>
      <c r="Q101">
        <v>4.0000000000000001E-3</v>
      </c>
      <c r="R101">
        <v>3.2000000000000001E-2</v>
      </c>
      <c r="S101">
        <v>23</v>
      </c>
      <c r="T101">
        <v>18.5</v>
      </c>
      <c r="U101">
        <v>0</v>
      </c>
    </row>
    <row r="102" spans="1:21" ht="15" thickBot="1" x14ac:dyDescent="0.35">
      <c r="A102" s="785" t="s">
        <v>237</v>
      </c>
      <c r="B102" s="788">
        <v>26.9</v>
      </c>
      <c r="C102" s="2" t="s">
        <v>92</v>
      </c>
      <c r="D102" s="2" t="s">
        <v>23</v>
      </c>
      <c r="E102" s="785" t="s">
        <v>115</v>
      </c>
      <c r="F102" t="s">
        <v>326</v>
      </c>
      <c r="G102" t="s">
        <v>326</v>
      </c>
      <c r="H102" t="s">
        <v>327</v>
      </c>
      <c r="I102" s="2">
        <v>373</v>
      </c>
      <c r="J102" s="75">
        <v>16</v>
      </c>
      <c r="K102" s="4">
        <v>0.85</v>
      </c>
      <c r="L102">
        <v>0.107</v>
      </c>
      <c r="M102">
        <v>1.2999999999999999E-2</v>
      </c>
      <c r="N102">
        <v>0.81799999999999995</v>
      </c>
      <c r="O102">
        <v>4.8000000000000001E-2</v>
      </c>
      <c r="P102">
        <v>3.0000000000000001E-3</v>
      </c>
      <c r="Q102">
        <v>0</v>
      </c>
      <c r="R102">
        <v>1.2999999999999999E-2</v>
      </c>
      <c r="S102">
        <v>36.6</v>
      </c>
      <c r="T102">
        <v>24</v>
      </c>
      <c r="U102">
        <v>13.2</v>
      </c>
    </row>
    <row r="103" spans="1:21" ht="15" thickBot="1" x14ac:dyDescent="0.35">
      <c r="A103" s="785" t="s">
        <v>238</v>
      </c>
      <c r="B103" s="788">
        <v>98.6</v>
      </c>
      <c r="C103" s="5" t="s">
        <v>92</v>
      </c>
      <c r="D103" s="5" t="s">
        <v>16</v>
      </c>
      <c r="E103" s="785" t="s">
        <v>13</v>
      </c>
      <c r="F103" t="s">
        <v>326</v>
      </c>
      <c r="G103" t="s">
        <v>326</v>
      </c>
      <c r="H103" t="s">
        <v>326</v>
      </c>
      <c r="I103" s="5">
        <v>711</v>
      </c>
      <c r="J103" s="85">
        <v>17.600000000000001</v>
      </c>
      <c r="K103" s="7">
        <v>7.0000000000000007E-2</v>
      </c>
      <c r="L103">
        <v>0.82299999999999995</v>
      </c>
      <c r="M103">
        <v>1.2999999999999999E-2</v>
      </c>
      <c r="N103">
        <v>6.2E-2</v>
      </c>
      <c r="O103">
        <v>2.1000000000000001E-2</v>
      </c>
      <c r="P103">
        <v>0</v>
      </c>
      <c r="Q103">
        <v>0</v>
      </c>
      <c r="R103">
        <v>8.2000000000000003E-2</v>
      </c>
      <c r="S103">
        <v>87.8</v>
      </c>
      <c r="T103">
        <v>80</v>
      </c>
      <c r="U103">
        <v>76.599999999999994</v>
      </c>
    </row>
    <row r="104" spans="1:21" ht="15" thickBot="1" x14ac:dyDescent="0.35">
      <c r="A104" s="785" t="s">
        <v>239</v>
      </c>
      <c r="B104" s="788">
        <v>13.4</v>
      </c>
      <c r="C104" s="2" t="s">
        <v>92</v>
      </c>
      <c r="D104" s="2" t="s">
        <v>23</v>
      </c>
      <c r="E104" s="785" t="s">
        <v>13</v>
      </c>
      <c r="F104" t="s">
        <v>326</v>
      </c>
      <c r="G104" t="s">
        <v>326</v>
      </c>
      <c r="H104" t="s">
        <v>327</v>
      </c>
      <c r="I104" s="2">
        <v>402</v>
      </c>
      <c r="J104" s="32">
        <v>14.2</v>
      </c>
      <c r="K104" s="4">
        <v>0.95</v>
      </c>
      <c r="L104">
        <v>0.04</v>
      </c>
      <c r="M104">
        <v>0.313</v>
      </c>
      <c r="N104">
        <v>0.60699999999999998</v>
      </c>
      <c r="O104">
        <v>7.0000000000000001E-3</v>
      </c>
      <c r="P104">
        <v>2E-3</v>
      </c>
      <c r="Q104">
        <v>0</v>
      </c>
      <c r="R104">
        <v>0.03</v>
      </c>
      <c r="S104">
        <v>24.8</v>
      </c>
      <c r="T104">
        <v>14.8</v>
      </c>
      <c r="U104">
        <v>0</v>
      </c>
    </row>
    <row r="105" spans="1:21" ht="15" thickBot="1" x14ac:dyDescent="0.35">
      <c r="A105" s="785" t="s">
        <v>242</v>
      </c>
      <c r="B105" s="788">
        <v>85.6</v>
      </c>
      <c r="C105" s="5" t="s">
        <v>92</v>
      </c>
      <c r="D105" s="5" t="s">
        <v>23</v>
      </c>
      <c r="E105" s="785" t="s">
        <v>13</v>
      </c>
      <c r="F105" t="s">
        <v>326</v>
      </c>
      <c r="G105" t="s">
        <v>326</v>
      </c>
      <c r="H105" t="s">
        <v>326</v>
      </c>
      <c r="I105" s="5">
        <v>481</v>
      </c>
      <c r="J105" s="101">
        <v>17.8</v>
      </c>
      <c r="K105" s="7">
        <v>0.28000000000000003</v>
      </c>
      <c r="L105">
        <v>0.60099999999999998</v>
      </c>
      <c r="M105">
        <v>8.1000000000000003E-2</v>
      </c>
      <c r="N105">
        <v>0.17499999999999999</v>
      </c>
      <c r="O105">
        <v>4.8000000000000001E-2</v>
      </c>
      <c r="P105">
        <v>2E-3</v>
      </c>
      <c r="Q105">
        <v>2E-3</v>
      </c>
      <c r="R105">
        <v>9.0999999999999998E-2</v>
      </c>
      <c r="S105">
        <v>63.9</v>
      </c>
      <c r="T105">
        <v>64.099999999999994</v>
      </c>
      <c r="U105">
        <v>53.6</v>
      </c>
    </row>
    <row r="106" spans="1:21" ht="15" thickBot="1" x14ac:dyDescent="0.35">
      <c r="A106" s="785" t="s">
        <v>243</v>
      </c>
      <c r="B106" s="788">
        <v>96.5</v>
      </c>
      <c r="C106" s="2" t="s">
        <v>92</v>
      </c>
      <c r="D106" s="2" t="s">
        <v>23</v>
      </c>
      <c r="E106" s="785" t="s">
        <v>13</v>
      </c>
      <c r="F106" t="s">
        <v>326</v>
      </c>
      <c r="G106" t="s">
        <v>326</v>
      </c>
      <c r="H106" t="s">
        <v>326</v>
      </c>
      <c r="I106" s="2">
        <v>348</v>
      </c>
      <c r="J106" s="101">
        <v>17.8</v>
      </c>
      <c r="K106" s="4">
        <v>0.14000000000000001</v>
      </c>
      <c r="L106">
        <v>0.73</v>
      </c>
      <c r="M106">
        <v>3.2000000000000001E-2</v>
      </c>
      <c r="N106">
        <v>0.13800000000000001</v>
      </c>
      <c r="O106">
        <v>5.1999999999999998E-2</v>
      </c>
      <c r="P106">
        <v>3.0000000000000001E-3</v>
      </c>
      <c r="Q106">
        <v>0</v>
      </c>
      <c r="R106">
        <v>4.5999999999999999E-2</v>
      </c>
      <c r="S106">
        <v>80.2</v>
      </c>
      <c r="T106">
        <v>73.8</v>
      </c>
      <c r="U106">
        <v>71.7</v>
      </c>
    </row>
    <row r="107" spans="1:21" ht="15" thickBot="1" x14ac:dyDescent="0.35">
      <c r="A107" s="785" t="s">
        <v>244</v>
      </c>
      <c r="B107" s="788">
        <v>18.100000000000001</v>
      </c>
      <c r="C107" s="5" t="s">
        <v>92</v>
      </c>
      <c r="D107" s="5" t="s">
        <v>23</v>
      </c>
      <c r="E107" s="785" t="s">
        <v>13</v>
      </c>
      <c r="F107" t="s">
        <v>326</v>
      </c>
      <c r="G107" t="s">
        <v>326</v>
      </c>
      <c r="H107" t="s">
        <v>327</v>
      </c>
      <c r="I107" s="5">
        <v>248</v>
      </c>
      <c r="J107" s="35">
        <v>16.5</v>
      </c>
      <c r="K107" s="7">
        <v>0.77</v>
      </c>
      <c r="L107">
        <v>0.129</v>
      </c>
      <c r="M107">
        <v>0.5</v>
      </c>
      <c r="N107">
        <v>0.32700000000000001</v>
      </c>
      <c r="O107">
        <v>8.0000000000000002E-3</v>
      </c>
      <c r="P107">
        <v>4.0000000000000001E-3</v>
      </c>
      <c r="Q107">
        <v>4.0000000000000001E-3</v>
      </c>
      <c r="R107">
        <v>3.2000000000000001E-2</v>
      </c>
      <c r="S107">
        <v>30.6</v>
      </c>
      <c r="T107">
        <v>20.7</v>
      </c>
      <c r="U107">
        <v>9.3000000000000007</v>
      </c>
    </row>
    <row r="108" spans="1:21" ht="15" thickBot="1" x14ac:dyDescent="0.35">
      <c r="A108" s="785" t="s">
        <v>245</v>
      </c>
      <c r="B108" s="788">
        <v>91.3</v>
      </c>
      <c r="C108" s="2" t="s">
        <v>92</v>
      </c>
      <c r="D108" s="2" t="s">
        <v>31</v>
      </c>
      <c r="E108" s="785" t="s">
        <v>13</v>
      </c>
      <c r="F108" t="s">
        <v>326</v>
      </c>
      <c r="G108" t="s">
        <v>326</v>
      </c>
      <c r="H108" t="s">
        <v>326</v>
      </c>
      <c r="I108" s="2">
        <v>472</v>
      </c>
      <c r="J108" s="101">
        <v>17.8</v>
      </c>
      <c r="K108" s="4">
        <v>0.06</v>
      </c>
      <c r="L108">
        <v>0.83299999999999996</v>
      </c>
      <c r="M108">
        <v>6.0000000000000001E-3</v>
      </c>
      <c r="N108">
        <v>6.8000000000000005E-2</v>
      </c>
      <c r="O108">
        <v>1.7000000000000001E-2</v>
      </c>
      <c r="P108">
        <v>2E-3</v>
      </c>
      <c r="Q108">
        <v>0</v>
      </c>
      <c r="R108">
        <v>7.3999999999999996E-2</v>
      </c>
      <c r="S108">
        <v>76.3</v>
      </c>
      <c r="T108">
        <v>71.8</v>
      </c>
      <c r="U108">
        <v>46.5</v>
      </c>
    </row>
    <row r="109" spans="1:21" ht="15" thickBot="1" x14ac:dyDescent="0.35">
      <c r="A109" s="785" t="s">
        <v>248</v>
      </c>
      <c r="B109" s="788">
        <v>14</v>
      </c>
      <c r="C109" s="5" t="s">
        <v>92</v>
      </c>
      <c r="D109" s="5" t="s">
        <v>23</v>
      </c>
      <c r="E109" s="785" t="s">
        <v>13</v>
      </c>
      <c r="F109" t="s">
        <v>326</v>
      </c>
      <c r="G109" t="s">
        <v>326</v>
      </c>
      <c r="H109" t="s">
        <v>327</v>
      </c>
      <c r="I109" s="5">
        <v>517</v>
      </c>
      <c r="J109" s="84">
        <v>14.6</v>
      </c>
      <c r="K109" s="7">
        <v>0.96</v>
      </c>
      <c r="L109">
        <v>1.4999999999999999E-2</v>
      </c>
      <c r="M109">
        <v>0.05</v>
      </c>
      <c r="N109">
        <v>0.92500000000000004</v>
      </c>
      <c r="O109">
        <v>0</v>
      </c>
      <c r="P109">
        <v>2E-3</v>
      </c>
      <c r="Q109">
        <v>0</v>
      </c>
      <c r="R109">
        <v>8.0000000000000002E-3</v>
      </c>
      <c r="S109">
        <v>19.899999999999999</v>
      </c>
      <c r="T109">
        <v>16.100000000000001</v>
      </c>
      <c r="U109">
        <v>0</v>
      </c>
    </row>
    <row r="110" spans="1:21" ht="15" thickBot="1" x14ac:dyDescent="0.35">
      <c r="A110" s="785" t="s">
        <v>249</v>
      </c>
      <c r="B110" s="788">
        <v>93.6</v>
      </c>
      <c r="C110" s="2" t="s">
        <v>92</v>
      </c>
      <c r="D110" s="2" t="s">
        <v>23</v>
      </c>
      <c r="E110" s="785" t="s">
        <v>13</v>
      </c>
      <c r="F110" t="s">
        <v>326</v>
      </c>
      <c r="G110" t="s">
        <v>326</v>
      </c>
      <c r="H110" t="s">
        <v>326</v>
      </c>
      <c r="I110" s="2">
        <v>641</v>
      </c>
      <c r="J110" s="101">
        <v>17.8</v>
      </c>
      <c r="K110" s="4">
        <v>0.05</v>
      </c>
      <c r="L110">
        <v>0.76600000000000001</v>
      </c>
      <c r="M110">
        <v>3.1E-2</v>
      </c>
      <c r="N110">
        <v>8.1000000000000003E-2</v>
      </c>
      <c r="O110">
        <v>3.5999999999999997E-2</v>
      </c>
      <c r="P110">
        <v>3.0000000000000001E-3</v>
      </c>
      <c r="Q110">
        <v>0</v>
      </c>
      <c r="R110">
        <v>8.3000000000000004E-2</v>
      </c>
      <c r="S110">
        <v>76.8</v>
      </c>
      <c r="T110">
        <v>65.7</v>
      </c>
      <c r="U110">
        <v>64.2</v>
      </c>
    </row>
    <row r="111" spans="1:21" ht="15" thickBot="1" x14ac:dyDescent="0.35">
      <c r="A111" s="785" t="s">
        <v>250</v>
      </c>
      <c r="B111" s="788">
        <v>81</v>
      </c>
      <c r="C111" s="5" t="s">
        <v>92</v>
      </c>
      <c r="D111" s="5" t="s">
        <v>23</v>
      </c>
      <c r="E111" s="785" t="s">
        <v>13</v>
      </c>
      <c r="F111" t="s">
        <v>326</v>
      </c>
      <c r="G111" t="s">
        <v>326</v>
      </c>
      <c r="H111" t="s">
        <v>326</v>
      </c>
      <c r="I111" s="5">
        <v>474</v>
      </c>
      <c r="J111" s="83">
        <v>15.5</v>
      </c>
      <c r="K111" s="7">
        <v>0.31</v>
      </c>
      <c r="L111">
        <v>0.65800000000000003</v>
      </c>
      <c r="M111">
        <v>9.0999999999999998E-2</v>
      </c>
      <c r="N111">
        <v>0.14099999999999999</v>
      </c>
      <c r="O111">
        <v>2.1000000000000001E-2</v>
      </c>
      <c r="P111">
        <v>6.0000000000000001E-3</v>
      </c>
      <c r="Q111">
        <v>4.0000000000000001E-3</v>
      </c>
      <c r="R111">
        <v>7.8E-2</v>
      </c>
      <c r="S111">
        <v>66.5</v>
      </c>
      <c r="T111">
        <v>54.1</v>
      </c>
      <c r="U111">
        <v>50.7</v>
      </c>
    </row>
    <row r="112" spans="1:21" ht="15" thickBot="1" x14ac:dyDescent="0.35">
      <c r="A112" s="785" t="s">
        <v>253</v>
      </c>
      <c r="B112" s="788">
        <v>26.8</v>
      </c>
      <c r="C112" s="2" t="s">
        <v>92</v>
      </c>
      <c r="D112" s="2" t="s">
        <v>23</v>
      </c>
      <c r="E112" s="785" t="s">
        <v>13</v>
      </c>
      <c r="F112" t="s">
        <v>326</v>
      </c>
      <c r="G112" t="s">
        <v>326</v>
      </c>
      <c r="H112" t="s">
        <v>327</v>
      </c>
      <c r="I112" s="2">
        <v>496</v>
      </c>
      <c r="J112" s="75">
        <v>16</v>
      </c>
      <c r="K112" s="4">
        <v>0.75</v>
      </c>
      <c r="L112">
        <v>0.153</v>
      </c>
      <c r="M112">
        <v>1.4E-2</v>
      </c>
      <c r="N112">
        <v>0.72799999999999998</v>
      </c>
      <c r="O112">
        <v>6.9000000000000006E-2</v>
      </c>
      <c r="P112">
        <v>4.0000000000000001E-3</v>
      </c>
      <c r="Q112">
        <v>0</v>
      </c>
      <c r="R112">
        <v>3.2000000000000001E-2</v>
      </c>
      <c r="S112">
        <v>34</v>
      </c>
      <c r="T112">
        <v>26.9</v>
      </c>
      <c r="U112">
        <v>14.7</v>
      </c>
    </row>
    <row r="113" spans="1:21" ht="15" thickBot="1" x14ac:dyDescent="0.35">
      <c r="A113" s="785" t="s">
        <v>254</v>
      </c>
      <c r="B113" s="788">
        <v>9.1</v>
      </c>
      <c r="C113" s="5" t="s">
        <v>92</v>
      </c>
      <c r="D113" s="5" t="s">
        <v>23</v>
      </c>
      <c r="E113" s="785" t="s">
        <v>13</v>
      </c>
      <c r="F113" t="s">
        <v>326</v>
      </c>
      <c r="G113" t="s">
        <v>326</v>
      </c>
      <c r="H113" t="s">
        <v>327</v>
      </c>
      <c r="I113" s="5">
        <v>357</v>
      </c>
      <c r="J113" s="73">
        <v>14.1</v>
      </c>
      <c r="K113" s="7">
        <v>0.92</v>
      </c>
      <c r="L113">
        <v>7.2999999999999995E-2</v>
      </c>
      <c r="M113">
        <v>0.14799999999999999</v>
      </c>
      <c r="N113">
        <v>0.74199999999999999</v>
      </c>
      <c r="O113">
        <v>1.0999999999999999E-2</v>
      </c>
      <c r="P113">
        <v>2.1999999999999999E-2</v>
      </c>
      <c r="Q113">
        <v>0</v>
      </c>
      <c r="R113">
        <v>3.0000000000000001E-3</v>
      </c>
      <c r="S113">
        <v>14.8</v>
      </c>
      <c r="T113">
        <v>15</v>
      </c>
      <c r="U113">
        <v>9.8000000000000007</v>
      </c>
    </row>
    <row r="114" spans="1:21" ht="15" thickBot="1" x14ac:dyDescent="0.35">
      <c r="A114" s="785" t="s">
        <v>255</v>
      </c>
      <c r="B114" s="788">
        <v>85.6</v>
      </c>
      <c r="C114" s="2" t="s">
        <v>92</v>
      </c>
      <c r="D114" s="2" t="s">
        <v>31</v>
      </c>
      <c r="E114" s="785" t="s">
        <v>13</v>
      </c>
      <c r="F114" t="s">
        <v>326</v>
      </c>
      <c r="G114" t="s">
        <v>326</v>
      </c>
      <c r="H114" t="s">
        <v>326</v>
      </c>
      <c r="I114" s="2">
        <v>425</v>
      </c>
      <c r="J114" s="103">
        <v>15.3</v>
      </c>
      <c r="K114" s="4">
        <v>0.26</v>
      </c>
      <c r="L114">
        <v>0.66100000000000003</v>
      </c>
      <c r="M114">
        <v>3.1E-2</v>
      </c>
      <c r="N114">
        <v>0.16</v>
      </c>
      <c r="O114">
        <v>5.3999999999999999E-2</v>
      </c>
      <c r="P114">
        <v>2E-3</v>
      </c>
      <c r="Q114">
        <v>2E-3</v>
      </c>
      <c r="R114">
        <v>9.1999999999999998E-2</v>
      </c>
      <c r="S114">
        <v>67.2</v>
      </c>
      <c r="T114">
        <v>63.1</v>
      </c>
      <c r="U114">
        <v>44.3</v>
      </c>
    </row>
    <row r="115" spans="1:21" ht="15" thickBot="1" x14ac:dyDescent="0.35">
      <c r="A115" s="785" t="s">
        <v>256</v>
      </c>
      <c r="B115" s="788">
        <v>59.7</v>
      </c>
      <c r="C115" s="5" t="s">
        <v>92</v>
      </c>
      <c r="D115" s="5" t="s">
        <v>23</v>
      </c>
      <c r="E115" s="785" t="s">
        <v>13</v>
      </c>
      <c r="F115" t="s">
        <v>326</v>
      </c>
      <c r="G115" t="s">
        <v>326</v>
      </c>
      <c r="H115" t="s">
        <v>326</v>
      </c>
      <c r="I115" s="5">
        <v>380</v>
      </c>
      <c r="J115" s="24">
        <v>14.3</v>
      </c>
      <c r="K115" s="7">
        <v>0.51</v>
      </c>
      <c r="L115">
        <v>0.33200000000000002</v>
      </c>
      <c r="M115">
        <v>8.0000000000000002E-3</v>
      </c>
      <c r="N115">
        <v>0.63400000000000001</v>
      </c>
      <c r="O115">
        <v>3.0000000000000001E-3</v>
      </c>
      <c r="P115">
        <v>0</v>
      </c>
      <c r="Q115">
        <v>0</v>
      </c>
      <c r="R115">
        <v>2.4E-2</v>
      </c>
      <c r="S115">
        <v>49</v>
      </c>
      <c r="T115">
        <v>46.2</v>
      </c>
      <c r="U115">
        <v>32.6</v>
      </c>
    </row>
    <row r="116" spans="1:21" ht="15" thickBot="1" x14ac:dyDescent="0.35">
      <c r="A116" s="785" t="s">
        <v>257</v>
      </c>
      <c r="B116" s="788">
        <v>16.3</v>
      </c>
      <c r="C116" s="2" t="s">
        <v>92</v>
      </c>
      <c r="D116" s="2" t="s">
        <v>16</v>
      </c>
      <c r="E116" s="785" t="s">
        <v>8</v>
      </c>
      <c r="F116" t="s">
        <v>326</v>
      </c>
      <c r="G116" t="s">
        <v>326</v>
      </c>
      <c r="H116" t="s">
        <v>327</v>
      </c>
      <c r="I116" s="2">
        <v>438</v>
      </c>
      <c r="J116" s="104">
        <v>19.3</v>
      </c>
      <c r="K116" s="4">
        <v>0.75</v>
      </c>
      <c r="L116">
        <v>0.114</v>
      </c>
      <c r="M116">
        <v>7.0000000000000001E-3</v>
      </c>
      <c r="N116">
        <v>0.84899999999999998</v>
      </c>
      <c r="O116">
        <v>2E-3</v>
      </c>
      <c r="P116">
        <v>5.0000000000000001E-3</v>
      </c>
      <c r="Q116">
        <v>2E-3</v>
      </c>
      <c r="R116">
        <v>2.3E-2</v>
      </c>
      <c r="S116">
        <v>26.2</v>
      </c>
      <c r="T116">
        <v>14.8</v>
      </c>
      <c r="U116">
        <v>11</v>
      </c>
    </row>
    <row r="117" spans="1:21" ht="15" thickBot="1" x14ac:dyDescent="0.35">
      <c r="A117" s="785" t="s">
        <v>258</v>
      </c>
      <c r="B117" s="788">
        <v>12</v>
      </c>
      <c r="C117" s="5" t="s">
        <v>92</v>
      </c>
      <c r="D117" s="5" t="s">
        <v>23</v>
      </c>
      <c r="E117" s="785" t="s">
        <v>13</v>
      </c>
      <c r="F117" t="s">
        <v>326</v>
      </c>
      <c r="G117" t="s">
        <v>326</v>
      </c>
      <c r="H117" t="s">
        <v>327</v>
      </c>
      <c r="I117" s="5">
        <v>320</v>
      </c>
      <c r="J117" s="34">
        <v>14</v>
      </c>
      <c r="K117" s="7">
        <v>0.96</v>
      </c>
      <c r="L117">
        <v>4.7E-2</v>
      </c>
      <c r="M117">
        <v>9.4E-2</v>
      </c>
      <c r="N117">
        <v>0.83799999999999997</v>
      </c>
      <c r="O117">
        <v>6.0000000000000001E-3</v>
      </c>
      <c r="P117">
        <v>3.0000000000000001E-3</v>
      </c>
      <c r="Q117">
        <v>8.9999999999999993E-3</v>
      </c>
      <c r="R117">
        <v>3.0000000000000001E-3</v>
      </c>
      <c r="S117">
        <v>29.4</v>
      </c>
      <c r="T117">
        <v>14.1</v>
      </c>
      <c r="U117">
        <v>12.9</v>
      </c>
    </row>
    <row r="118" spans="1:21" ht="15" thickBot="1" x14ac:dyDescent="0.35">
      <c r="A118" s="785" t="s">
        <v>262</v>
      </c>
      <c r="B118" s="788">
        <v>95.6</v>
      </c>
      <c r="C118" s="5" t="s">
        <v>92</v>
      </c>
      <c r="D118" s="5" t="s">
        <v>23</v>
      </c>
      <c r="E118" s="785" t="s">
        <v>13</v>
      </c>
      <c r="F118" t="s">
        <v>326</v>
      </c>
      <c r="G118" t="s">
        <v>326</v>
      </c>
      <c r="H118" t="s">
        <v>326</v>
      </c>
      <c r="I118" s="5">
        <v>717</v>
      </c>
      <c r="J118" s="35">
        <v>16.5</v>
      </c>
      <c r="K118" s="7">
        <v>0.13</v>
      </c>
      <c r="L118">
        <v>0.70199999999999996</v>
      </c>
      <c r="M118">
        <v>6.3E-2</v>
      </c>
      <c r="N118">
        <v>0.11600000000000001</v>
      </c>
      <c r="O118">
        <v>3.5000000000000003E-2</v>
      </c>
      <c r="P118">
        <v>4.0000000000000001E-3</v>
      </c>
      <c r="Q118">
        <v>1E-3</v>
      </c>
      <c r="R118">
        <v>7.9000000000000001E-2</v>
      </c>
      <c r="S118">
        <v>75.900000000000006</v>
      </c>
      <c r="T118">
        <v>70.8</v>
      </c>
      <c r="U118">
        <v>77.5</v>
      </c>
    </row>
    <row r="119" spans="1:21" ht="15" thickBot="1" x14ac:dyDescent="0.35">
      <c r="A119" s="785" t="s">
        <v>264</v>
      </c>
      <c r="B119" s="788">
        <v>23.2</v>
      </c>
      <c r="C119" s="5" t="s">
        <v>92</v>
      </c>
      <c r="D119" s="5" t="s">
        <v>10</v>
      </c>
      <c r="E119" s="785" t="s">
        <v>13</v>
      </c>
      <c r="F119" t="s">
        <v>326</v>
      </c>
      <c r="G119" t="s">
        <v>326</v>
      </c>
      <c r="H119" t="s">
        <v>327</v>
      </c>
      <c r="I119" s="5">
        <v>278</v>
      </c>
      <c r="J119" s="47">
        <v>12.6</v>
      </c>
      <c r="K119" s="7">
        <v>0.91</v>
      </c>
      <c r="L119">
        <v>2.9000000000000001E-2</v>
      </c>
      <c r="M119">
        <v>0.51100000000000001</v>
      </c>
      <c r="N119">
        <v>0.36699999999999999</v>
      </c>
      <c r="O119">
        <v>1.4E-2</v>
      </c>
      <c r="P119">
        <v>7.0000000000000001E-3</v>
      </c>
      <c r="Q119">
        <v>4.0000000000000001E-3</v>
      </c>
      <c r="R119">
        <v>6.8000000000000005E-2</v>
      </c>
      <c r="S119">
        <v>33.6</v>
      </c>
      <c r="T119">
        <v>9.6999999999999993</v>
      </c>
      <c r="U119">
        <v>0</v>
      </c>
    </row>
    <row r="120" spans="1:21" x14ac:dyDescent="0.3">
      <c r="A120" s="785" t="s">
        <v>265</v>
      </c>
      <c r="B120" s="788">
        <v>94.4</v>
      </c>
      <c r="C120" s="2" t="s">
        <v>92</v>
      </c>
      <c r="D120" s="2" t="s">
        <v>10</v>
      </c>
      <c r="E120" s="785" t="s">
        <v>13</v>
      </c>
      <c r="F120" t="s">
        <v>326</v>
      </c>
      <c r="G120" t="s">
        <v>326</v>
      </c>
      <c r="H120" t="s">
        <v>326</v>
      </c>
      <c r="I120" s="2">
        <v>930</v>
      </c>
      <c r="J120" s="104">
        <v>19.3</v>
      </c>
      <c r="K120" s="4">
        <v>0.17</v>
      </c>
      <c r="L120">
        <v>0.67400000000000004</v>
      </c>
      <c r="M120">
        <v>0.122</v>
      </c>
      <c r="N120">
        <v>0.113</v>
      </c>
      <c r="O120">
        <v>1.9E-2</v>
      </c>
      <c r="P120">
        <v>1E-3</v>
      </c>
      <c r="Q120">
        <v>0</v>
      </c>
      <c r="R120">
        <v>7.0999999999999994E-2</v>
      </c>
      <c r="S120">
        <v>77</v>
      </c>
      <c r="T120">
        <v>71.599999999999994</v>
      </c>
      <c r="U120">
        <v>55</v>
      </c>
    </row>
  </sheetData>
  <autoFilter ref="A1:V120" xr:uid="{385A2D37-6838-4959-A08C-E0EE4728D4AF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D9CF-63AD-448E-A87A-1BEA1AE47415}">
  <dimension ref="A1:U284"/>
  <sheetViews>
    <sheetView workbookViewId="0">
      <selection activeCell="A268" sqref="A268:XFD268"/>
    </sheetView>
  </sheetViews>
  <sheetFormatPr defaultRowHeight="14.4" x14ac:dyDescent="0.3"/>
  <cols>
    <col min="1" max="1" width="44.21875" bestFit="1" customWidth="1"/>
    <col min="2" max="2" width="8.88671875" style="788"/>
    <col min="3" max="3" width="16.88671875" customWidth="1"/>
    <col min="4" max="4" width="11.77734375" customWidth="1"/>
    <col min="5" max="5" width="20.88671875" customWidth="1"/>
    <col min="7" max="7" width="16.109375" customWidth="1"/>
    <col min="8" max="8" width="15.21875" customWidth="1"/>
  </cols>
  <sheetData>
    <row r="1" spans="1:21" ht="32.4" customHeight="1" thickBot="1" x14ac:dyDescent="0.35">
      <c r="A1" s="786" t="s">
        <v>1</v>
      </c>
      <c r="B1" s="787" t="s">
        <v>1112</v>
      </c>
      <c r="C1" s="786" t="s">
        <v>2</v>
      </c>
      <c r="D1" s="786" t="s">
        <v>3</v>
      </c>
      <c r="E1" s="786" t="s">
        <v>4</v>
      </c>
      <c r="F1" s="786" t="s">
        <v>5</v>
      </c>
      <c r="G1" s="786" t="s">
        <v>1111</v>
      </c>
      <c r="H1" s="786" t="s">
        <v>1110</v>
      </c>
      <c r="I1" s="133" t="s">
        <v>319</v>
      </c>
      <c r="J1" s="133" t="s">
        <v>320</v>
      </c>
      <c r="K1" s="133" t="s">
        <v>321</v>
      </c>
      <c r="L1" s="130" t="s">
        <v>1115</v>
      </c>
      <c r="M1" s="130" t="s">
        <v>1116</v>
      </c>
      <c r="N1" s="130" t="s">
        <v>1117</v>
      </c>
      <c r="O1" s="1" t="s">
        <v>1118</v>
      </c>
      <c r="P1" s="1" t="s">
        <v>1119</v>
      </c>
      <c r="Q1" s="1" t="s">
        <v>1120</v>
      </c>
      <c r="R1" s="1" t="s">
        <v>1121</v>
      </c>
      <c r="S1" s="1" t="s">
        <v>1092</v>
      </c>
      <c r="T1" s="1" t="s">
        <v>1093</v>
      </c>
      <c r="U1" s="791" t="s">
        <v>1094</v>
      </c>
    </row>
    <row r="2" spans="1:21" ht="15" thickBot="1" x14ac:dyDescent="0.35">
      <c r="A2" s="785" t="s">
        <v>6</v>
      </c>
      <c r="B2" s="788">
        <f>VLOOKUP(A2,Rankings!A:B,2,0)</f>
        <v>23</v>
      </c>
      <c r="C2" s="2" t="s">
        <v>92</v>
      </c>
      <c r="D2" s="2" t="s">
        <v>7</v>
      </c>
      <c r="E2" s="785" t="s">
        <v>8</v>
      </c>
      <c r="F2" s="2">
        <v>408</v>
      </c>
      <c r="G2" s="3">
        <v>17</v>
      </c>
      <c r="H2" s="4">
        <v>0.74</v>
      </c>
      <c r="I2" t="str">
        <f>VLOOKUP(A2,Schools!A:I,7,0)</f>
        <v>No</v>
      </c>
      <c r="J2" t="str">
        <f>VLOOKUP(A2,Schools!A:I,8,0)</f>
        <v>Yes</v>
      </c>
      <c r="K2" t="str">
        <f>VLOOKUP(A2,Schools!A:I,9,0)</f>
        <v>Yes</v>
      </c>
      <c r="L2">
        <f>VLOOKUP(A2,StudentsTeachers!A:S,7,0)</f>
        <v>0.14699999999999999</v>
      </c>
      <c r="M2">
        <f>VLOOKUP(A2,StudentsTeachers!A:S,9,0)</f>
        <v>1.4999999999999999E-2</v>
      </c>
      <c r="N2">
        <f>VLOOKUP(A2,StudentsTeachers!A:S,11,0)</f>
        <v>0.80100000000000005</v>
      </c>
      <c r="O2">
        <f>VLOOKUP(A2,StudentsTeachers!A:S,13,0)</f>
        <v>2E-3</v>
      </c>
      <c r="P2">
        <f>VLOOKUP(A2,StudentsTeachers!A:S,15,0)</f>
        <v>0.01</v>
      </c>
      <c r="Q2">
        <f>VLOOKUP(A2,StudentsTeachers!A:S,17,0)</f>
        <v>2E-3</v>
      </c>
      <c r="R2">
        <f>VLOOKUP(A2,StudentsTeachers!A:S,19,0)</f>
        <v>2.5000000000000001E-2</v>
      </c>
      <c r="S2">
        <f>VLOOKUP(A2,TestScores!A:Y,14,0)</f>
        <v>28.6</v>
      </c>
      <c r="T2">
        <f>VLOOKUP(A2,TestScores!A:Y,21,0)</f>
        <v>20</v>
      </c>
      <c r="U2">
        <f>VLOOKUP(A2,TestScores!A:Y,25,0)</f>
        <v>0</v>
      </c>
    </row>
    <row r="3" spans="1:21" ht="15" thickBot="1" x14ac:dyDescent="0.35">
      <c r="A3" s="785" t="s">
        <v>9</v>
      </c>
      <c r="B3" s="788">
        <f>VLOOKUP(A3,Rankings!A:B,2,0)</f>
        <v>98</v>
      </c>
      <c r="C3" s="5" t="s">
        <v>92</v>
      </c>
      <c r="D3" s="5" t="s">
        <v>10</v>
      </c>
      <c r="E3" s="785" t="s">
        <v>11</v>
      </c>
      <c r="F3" s="5">
        <v>532</v>
      </c>
      <c r="G3" s="6">
        <v>18.3</v>
      </c>
      <c r="H3" s="7">
        <v>0.1</v>
      </c>
      <c r="I3" t="str">
        <f>VLOOKUP(A3,Schools!A:I,7,0)</f>
        <v>No</v>
      </c>
      <c r="J3" t="str">
        <f>VLOOKUP(A3,Schools!A:I,8,0)</f>
        <v>Yes</v>
      </c>
      <c r="K3" t="str">
        <f>VLOOKUP(A3,Schools!A:I,9,0)</f>
        <v>No</v>
      </c>
      <c r="L3">
        <f>VLOOKUP(A3,StudentsTeachers!A:S,7,0)</f>
        <v>0.45500000000000002</v>
      </c>
      <c r="M3">
        <f>VLOOKUP(A3,StudentsTeachers!A:S,9,0)</f>
        <v>0.124</v>
      </c>
      <c r="N3">
        <f>VLOOKUP(A3,StudentsTeachers!A:S,11,0)</f>
        <v>0.11700000000000001</v>
      </c>
      <c r="O3">
        <f>VLOOKUP(A3,StudentsTeachers!A:S,13,0)</f>
        <v>0.20499999999999999</v>
      </c>
      <c r="P3">
        <f>VLOOKUP(A3,StudentsTeachers!A:S,15,0)</f>
        <v>2E-3</v>
      </c>
      <c r="Q3">
        <f>VLOOKUP(A3,StudentsTeachers!A:S,17,0)</f>
        <v>2E-3</v>
      </c>
      <c r="R3">
        <f>VLOOKUP(A3,StudentsTeachers!A:S,19,0)</f>
        <v>9.6000000000000002E-2</v>
      </c>
      <c r="S3">
        <f>VLOOKUP(A3,TestScores!A:Y,14,0)</f>
        <v>87.8</v>
      </c>
      <c r="T3">
        <f>VLOOKUP(A3,TestScores!A:Y,21,0)</f>
        <v>85.2</v>
      </c>
      <c r="U3">
        <f>VLOOKUP(A3,TestScores!A:Y,25,0)</f>
        <v>73.400000000000006</v>
      </c>
    </row>
    <row r="4" spans="1:21" ht="15" thickBot="1" x14ac:dyDescent="0.35">
      <c r="A4" s="785" t="s">
        <v>12</v>
      </c>
      <c r="B4" s="788">
        <f>VLOOKUP(A4,Rankings!A:B,2,0)</f>
        <v>67.099999999999994</v>
      </c>
      <c r="C4" s="2" t="s">
        <v>92</v>
      </c>
      <c r="D4" s="8">
        <v>43994</v>
      </c>
      <c r="E4" s="785" t="s">
        <v>13</v>
      </c>
      <c r="F4" s="2">
        <v>735</v>
      </c>
      <c r="G4" s="9">
        <v>18.2</v>
      </c>
      <c r="H4" s="4">
        <v>0.6</v>
      </c>
      <c r="I4" t="str">
        <f>VLOOKUP(A4,Schools!A:I,7,0)</f>
        <v>No</v>
      </c>
      <c r="J4" t="str">
        <f>VLOOKUP(A4,Schools!A:I,8,0)</f>
        <v>Yes</v>
      </c>
      <c r="K4" t="str">
        <f>VLOOKUP(A4,Schools!A:I,9,0)</f>
        <v>Yes</v>
      </c>
      <c r="L4">
        <f>VLOOKUP(A4,StudentsTeachers!A:S,7,0)</f>
        <v>0.25700000000000001</v>
      </c>
      <c r="M4">
        <f>VLOOKUP(A4,StudentsTeachers!A:S,9,0)</f>
        <v>4.9000000000000002E-2</v>
      </c>
      <c r="N4">
        <f>VLOOKUP(A4,StudentsTeachers!A:S,11,0)</f>
        <v>0.56699999999999995</v>
      </c>
      <c r="O4">
        <f>VLOOKUP(A4,StudentsTeachers!A:S,13,0)</f>
        <v>5.3999999999999999E-2</v>
      </c>
      <c r="P4">
        <f>VLOOKUP(A4,StudentsTeachers!A:S,15,0)</f>
        <v>2.1999999999999999E-2</v>
      </c>
      <c r="Q4">
        <f>VLOOKUP(A4,StudentsTeachers!A:S,17,0)</f>
        <v>1E-3</v>
      </c>
      <c r="R4">
        <f>VLOOKUP(A4,StudentsTeachers!A:S,19,0)</f>
        <v>4.9000000000000002E-2</v>
      </c>
      <c r="S4">
        <f>VLOOKUP(A4,TestScores!A:Y,14,0)</f>
        <v>33.200000000000003</v>
      </c>
      <c r="T4">
        <f>VLOOKUP(A4,TestScores!A:Y,21,0)</f>
        <v>16.899999999999999</v>
      </c>
      <c r="U4">
        <f>VLOOKUP(A4,TestScores!A:Y,25,0)</f>
        <v>31.8</v>
      </c>
    </row>
    <row r="5" spans="1:21" ht="15" thickBot="1" x14ac:dyDescent="0.35">
      <c r="A5" s="785" t="s">
        <v>14</v>
      </c>
      <c r="B5" s="788">
        <f>VLOOKUP(A5,Rankings!A:B,2,0)</f>
        <v>6.3</v>
      </c>
      <c r="C5" s="5" t="s">
        <v>92</v>
      </c>
      <c r="D5" s="5" t="s">
        <v>10</v>
      </c>
      <c r="E5" s="785" t="s">
        <v>13</v>
      </c>
      <c r="F5" s="5">
        <v>833</v>
      </c>
      <c r="G5" s="10">
        <v>16.3</v>
      </c>
      <c r="H5" s="7">
        <v>0.94</v>
      </c>
      <c r="I5" t="str">
        <f>VLOOKUP(A5,Schools!A:I,7,0)</f>
        <v>No</v>
      </c>
      <c r="J5" t="str">
        <f>VLOOKUP(A5,Schools!A:I,8,0)</f>
        <v>Yes</v>
      </c>
      <c r="K5" t="str">
        <f>VLOOKUP(A5,Schools!A:I,9,0)</f>
        <v>Yes</v>
      </c>
      <c r="L5">
        <f>VLOOKUP(A5,StudentsTeachers!A:S,7,0)</f>
        <v>1.0999999999999999E-2</v>
      </c>
      <c r="M5">
        <f>VLOOKUP(A5,StudentsTeachers!A:S,9,0)</f>
        <v>0.16300000000000001</v>
      </c>
      <c r="N5">
        <f>VLOOKUP(A5,StudentsTeachers!A:S,11,0)</f>
        <v>0.80100000000000005</v>
      </c>
      <c r="O5">
        <f>VLOOKUP(A5,StudentsTeachers!A:S,13,0)</f>
        <v>2E-3</v>
      </c>
      <c r="P5">
        <f>VLOOKUP(A5,StudentsTeachers!A:S,15,0)</f>
        <v>1E-3</v>
      </c>
      <c r="Q5">
        <f>VLOOKUP(A5,StudentsTeachers!A:S,17,0)</f>
        <v>1E-3</v>
      </c>
      <c r="R5">
        <f>VLOOKUP(A5,StudentsTeachers!A:S,19,0)</f>
        <v>2.1999999999999999E-2</v>
      </c>
      <c r="S5">
        <f>VLOOKUP(A5,TestScores!A:Y,14,0)</f>
        <v>10.9</v>
      </c>
      <c r="T5">
        <f>VLOOKUP(A5,TestScores!A:Y,21,0)</f>
        <v>8.6</v>
      </c>
      <c r="U5">
        <f>VLOOKUP(A5,TestScores!A:Y,25,0)</f>
        <v>4.5999999999999996</v>
      </c>
    </row>
    <row r="6" spans="1:21" ht="15" thickBot="1" x14ac:dyDescent="0.35">
      <c r="A6" s="785" t="s">
        <v>15</v>
      </c>
      <c r="B6" s="788">
        <f>VLOOKUP(A6,Rankings!A:B,2,0)</f>
        <v>21.8</v>
      </c>
      <c r="C6" s="2" t="s">
        <v>92</v>
      </c>
      <c r="D6" s="2" t="s">
        <v>16</v>
      </c>
      <c r="E6" s="785" t="s">
        <v>8</v>
      </c>
      <c r="F6" s="2">
        <v>484</v>
      </c>
      <c r="G6" s="11">
        <v>18.600000000000001</v>
      </c>
      <c r="H6" s="4">
        <v>0.76</v>
      </c>
      <c r="I6" t="str">
        <f>VLOOKUP(A6,Schools!A:I,7,0)</f>
        <v>No</v>
      </c>
      <c r="J6" t="str">
        <f>VLOOKUP(A6,Schools!A:I,8,0)</f>
        <v>Yes</v>
      </c>
      <c r="K6" t="str">
        <f>VLOOKUP(A6,Schools!A:I,9,0)</f>
        <v>Yes</v>
      </c>
      <c r="L6">
        <f>VLOOKUP(A6,StudentsTeachers!A:S,7,0)</f>
        <v>0.11</v>
      </c>
      <c r="M6">
        <f>VLOOKUP(A6,StudentsTeachers!A:S,9,0)</f>
        <v>1.9E-2</v>
      </c>
      <c r="N6">
        <f>VLOOKUP(A6,StudentsTeachers!A:S,11,0)</f>
        <v>0.85099999999999998</v>
      </c>
      <c r="O6">
        <f>VLOOKUP(A6,StudentsTeachers!A:S,13,0)</f>
        <v>1.2E-2</v>
      </c>
      <c r="P6">
        <f>VLOOKUP(A6,StudentsTeachers!A:S,15,0)</f>
        <v>2E-3</v>
      </c>
      <c r="Q6">
        <f>VLOOKUP(A6,StudentsTeachers!A:S,17,0)</f>
        <v>0</v>
      </c>
      <c r="R6">
        <f>VLOOKUP(A6,StudentsTeachers!A:S,19,0)</f>
        <v>8.0000000000000002E-3</v>
      </c>
      <c r="S6">
        <f>VLOOKUP(A6,TestScores!A:Y,14,0)</f>
        <v>30.3</v>
      </c>
      <c r="T6">
        <f>VLOOKUP(A6,TestScores!A:Y,21,0)</f>
        <v>19.100000000000001</v>
      </c>
      <c r="U6">
        <f>VLOOKUP(A6,TestScores!A:Y,25,0)</f>
        <v>20.8</v>
      </c>
    </row>
    <row r="7" spans="1:21" ht="15" thickBot="1" x14ac:dyDescent="0.35">
      <c r="A7" s="785" t="s">
        <v>17</v>
      </c>
      <c r="B7" s="788">
        <f>VLOOKUP(A7,Rankings!A:B,2,0)</f>
        <v>37.4</v>
      </c>
      <c r="C7" s="5" t="s">
        <v>92</v>
      </c>
      <c r="D7" s="5" t="s">
        <v>7</v>
      </c>
      <c r="E7" s="785" t="s">
        <v>8</v>
      </c>
      <c r="F7" s="5">
        <v>253</v>
      </c>
      <c r="G7" s="12">
        <v>13.1</v>
      </c>
      <c r="H7" s="7">
        <v>0.6</v>
      </c>
      <c r="I7" t="str">
        <f>VLOOKUP(A7,Schools!A:I,7,0)</f>
        <v>No</v>
      </c>
      <c r="J7" t="str">
        <f>VLOOKUP(A7,Schools!A:I,8,0)</f>
        <v>Yes</v>
      </c>
      <c r="K7" t="str">
        <f>VLOOKUP(A7,Schools!A:I,9,0)</f>
        <v>Yes</v>
      </c>
      <c r="L7">
        <f>VLOOKUP(A7,StudentsTeachers!A:S,7,0)</f>
        <v>0.17799999999999999</v>
      </c>
      <c r="M7">
        <f>VLOOKUP(A7,StudentsTeachers!A:S,9,0)</f>
        <v>8.0000000000000002E-3</v>
      </c>
      <c r="N7">
        <f>VLOOKUP(A7,StudentsTeachers!A:S,11,0)</f>
        <v>0.76300000000000001</v>
      </c>
      <c r="O7">
        <f>VLOOKUP(A7,StudentsTeachers!A:S,13,0)</f>
        <v>3.2000000000000001E-2</v>
      </c>
      <c r="P7">
        <f>VLOOKUP(A7,StudentsTeachers!A:S,15,0)</f>
        <v>8.0000000000000002E-3</v>
      </c>
      <c r="Q7">
        <f>VLOOKUP(A7,StudentsTeachers!A:S,17,0)</f>
        <v>4.0000000000000001E-3</v>
      </c>
      <c r="R7">
        <f>VLOOKUP(A7,StudentsTeachers!A:S,19,0)</f>
        <v>8.0000000000000002E-3</v>
      </c>
      <c r="S7">
        <f>VLOOKUP(A7,TestScores!A:Y,14,0)</f>
        <v>34.299999999999997</v>
      </c>
      <c r="T7">
        <f>VLOOKUP(A7,TestScores!A:Y,21,0)</f>
        <v>33.700000000000003</v>
      </c>
      <c r="U7">
        <f>VLOOKUP(A7,TestScores!A:Y,25,0)</f>
        <v>0</v>
      </c>
    </row>
    <row r="8" spans="1:21" ht="15" thickBot="1" x14ac:dyDescent="0.35">
      <c r="A8" s="785" t="s">
        <v>18</v>
      </c>
      <c r="B8" s="788">
        <f>VLOOKUP(A8,Rankings!A:B,2,0)</f>
        <v>0</v>
      </c>
      <c r="C8" s="2" t="s">
        <v>92</v>
      </c>
      <c r="D8" s="8">
        <v>44085</v>
      </c>
      <c r="E8" s="785" t="s">
        <v>13</v>
      </c>
      <c r="F8" s="2">
        <v>133</v>
      </c>
      <c r="G8" s="13">
        <v>14.5</v>
      </c>
      <c r="H8" s="4">
        <v>0.38</v>
      </c>
      <c r="I8" t="str">
        <f>VLOOKUP(A8,Schools!A:I,7,0)</f>
        <v>Yes</v>
      </c>
      <c r="J8" t="str">
        <f>VLOOKUP(A8,Schools!A:I,8,0)</f>
        <v>No</v>
      </c>
      <c r="K8" t="str">
        <f>VLOOKUP(A8,Schools!A:I,9,0)</f>
        <v>No</v>
      </c>
      <c r="L8">
        <f>VLOOKUP(A8,StudentsTeachers!A:S,7,0)</f>
        <v>0.53400000000000003</v>
      </c>
      <c r="M8">
        <f>VLOOKUP(A8,StudentsTeachers!A:S,9,0)</f>
        <v>0.105</v>
      </c>
      <c r="N8">
        <f>VLOOKUP(A8,StudentsTeachers!A:S,11,0)</f>
        <v>0.26300000000000001</v>
      </c>
      <c r="O8">
        <f>VLOOKUP(A8,StudentsTeachers!A:S,13,0)</f>
        <v>3.7999999999999999E-2</v>
      </c>
      <c r="P8">
        <f>VLOOKUP(A8,StudentsTeachers!A:S,15,0)</f>
        <v>8.0000000000000002E-3</v>
      </c>
      <c r="Q8">
        <f>VLOOKUP(A8,StudentsTeachers!A:S,17,0)</f>
        <v>0</v>
      </c>
      <c r="R8">
        <f>VLOOKUP(A8,StudentsTeachers!A:S,19,0)</f>
        <v>5.2999999999999999E-2</v>
      </c>
      <c r="S8">
        <f>VLOOKUP(A8,TestScores!A:Y,14,0)</f>
        <v>0</v>
      </c>
      <c r="T8">
        <f>VLOOKUP(A8,TestScores!A:Y,21,0)</f>
        <v>0</v>
      </c>
      <c r="U8">
        <f>VLOOKUP(A8,TestScores!A:Y,25,0)</f>
        <v>68.099999999999994</v>
      </c>
    </row>
    <row r="9" spans="1:21" ht="15" thickBot="1" x14ac:dyDescent="0.35">
      <c r="A9" s="785" t="s">
        <v>19</v>
      </c>
      <c r="B9" s="788">
        <f>VLOOKUP(A9,Rankings!A:B,2,0)</f>
        <v>0</v>
      </c>
      <c r="C9" s="5" t="s">
        <v>92</v>
      </c>
      <c r="D9" s="14">
        <v>44084</v>
      </c>
      <c r="E9" s="785" t="s">
        <v>13</v>
      </c>
      <c r="F9" s="5"/>
      <c r="G9" s="5"/>
      <c r="H9" s="5"/>
      <c r="I9" t="str">
        <f>VLOOKUP(A9,Schools!A:I,7,0)</f>
        <v>Yes</v>
      </c>
      <c r="J9" t="str">
        <f>VLOOKUP(A9,Schools!A:I,8,0)</f>
        <v>No</v>
      </c>
      <c r="K9" t="str">
        <f>VLOOKUP(A9,Schools!A:I,9,0)</f>
        <v>No</v>
      </c>
      <c r="L9">
        <f>VLOOKUP(A9,StudentsTeachers!A:S,7,0)</f>
        <v>0</v>
      </c>
      <c r="M9">
        <f>VLOOKUP(A9,StudentsTeachers!A:S,9,0)</f>
        <v>0</v>
      </c>
      <c r="N9">
        <f>VLOOKUP(A9,StudentsTeachers!A:S,11,0)</f>
        <v>0</v>
      </c>
      <c r="O9">
        <f>VLOOKUP(A9,StudentsTeachers!A:S,13,0)</f>
        <v>0</v>
      </c>
      <c r="P9">
        <f>VLOOKUP(A9,StudentsTeachers!A:S,15,0)</f>
        <v>0</v>
      </c>
      <c r="Q9">
        <f>VLOOKUP(A9,StudentsTeachers!A:S,17,0)</f>
        <v>0</v>
      </c>
      <c r="R9">
        <f>VLOOKUP(A9,StudentsTeachers!A:S,19,0)</f>
        <v>0</v>
      </c>
      <c r="S9">
        <f>VLOOKUP(A9,TestScores!A:Y,14,0)</f>
        <v>0</v>
      </c>
      <c r="T9">
        <f>VLOOKUP(A9,TestScores!A:Y,21,0)</f>
        <v>0</v>
      </c>
      <c r="U9">
        <f>VLOOKUP(A9,TestScores!A:Y,25,0)</f>
        <v>0</v>
      </c>
    </row>
    <row r="10" spans="1:21" ht="15" thickBot="1" x14ac:dyDescent="0.35">
      <c r="A10" s="785" t="s">
        <v>20</v>
      </c>
      <c r="B10" s="788">
        <f>VLOOKUP(A10,Rankings!A:B,2,0)</f>
        <v>0</v>
      </c>
      <c r="C10" s="2" t="s">
        <v>92</v>
      </c>
      <c r="D10" s="8">
        <v>44085</v>
      </c>
      <c r="E10" s="785" t="s">
        <v>13</v>
      </c>
      <c r="F10" s="2">
        <v>142</v>
      </c>
      <c r="G10" s="15">
        <v>19.100000000000001</v>
      </c>
      <c r="H10" s="4">
        <v>0.87</v>
      </c>
      <c r="I10" t="str">
        <f>VLOOKUP(A10,Schools!A:I,7,0)</f>
        <v>Yes</v>
      </c>
      <c r="J10" t="str">
        <f>VLOOKUP(A10,Schools!A:I,8,0)</f>
        <v>No</v>
      </c>
      <c r="K10" t="str">
        <f>VLOOKUP(A10,Schools!A:I,9,0)</f>
        <v>Yes</v>
      </c>
      <c r="L10">
        <f>VLOOKUP(A10,StudentsTeachers!A:S,7,0)</f>
        <v>5.6000000000000001E-2</v>
      </c>
      <c r="M10">
        <f>VLOOKUP(A10,StudentsTeachers!A:S,9,0)</f>
        <v>0.12</v>
      </c>
      <c r="N10">
        <f>VLOOKUP(A10,StudentsTeachers!A:S,11,0)</f>
        <v>0.754</v>
      </c>
      <c r="O10">
        <f>VLOOKUP(A10,StudentsTeachers!A:S,13,0)</f>
        <v>3.5000000000000003E-2</v>
      </c>
      <c r="P10">
        <f>VLOOKUP(A10,StudentsTeachers!A:S,15,0)</f>
        <v>7.0000000000000001E-3</v>
      </c>
      <c r="Q10">
        <f>VLOOKUP(A10,StudentsTeachers!A:S,17,0)</f>
        <v>0</v>
      </c>
      <c r="R10">
        <f>VLOOKUP(A10,StudentsTeachers!A:S,19,0)</f>
        <v>2.8000000000000001E-2</v>
      </c>
      <c r="S10">
        <f>VLOOKUP(A10,TestScores!A:Y,14,0)</f>
        <v>0</v>
      </c>
      <c r="T10">
        <f>VLOOKUP(A10,TestScores!A:Y,21,0)</f>
        <v>0</v>
      </c>
      <c r="U10">
        <f>VLOOKUP(A10,TestScores!A:Y,25,0)</f>
        <v>10.8</v>
      </c>
    </row>
    <row r="11" spans="1:21" ht="15" thickBot="1" x14ac:dyDescent="0.35">
      <c r="A11" s="785" t="s">
        <v>21</v>
      </c>
      <c r="B11" s="788">
        <f>VLOOKUP(A11,Rankings!A:B,2,0)</f>
        <v>7.7</v>
      </c>
      <c r="C11" s="5" t="s">
        <v>92</v>
      </c>
      <c r="D11" s="14">
        <v>44086</v>
      </c>
      <c r="E11" s="785" t="s">
        <v>13</v>
      </c>
      <c r="F11" s="5"/>
      <c r="G11" s="5"/>
      <c r="H11" s="5"/>
      <c r="I11" t="str">
        <f>VLOOKUP(A11,Schools!A:I,7,0)</f>
        <v>Yes</v>
      </c>
      <c r="J11" t="str">
        <f>VLOOKUP(A11,Schools!A:I,8,0)</f>
        <v>(n/a)</v>
      </c>
      <c r="K11" t="str">
        <f>VLOOKUP(A11,Schools!A:I,9,0)</f>
        <v>(n/a)</v>
      </c>
      <c r="L11">
        <f>VLOOKUP(A11,StudentsTeachers!A:S,7,0)</f>
        <v>0</v>
      </c>
      <c r="M11">
        <f>VLOOKUP(A11,StudentsTeachers!A:S,9,0)</f>
        <v>0</v>
      </c>
      <c r="N11">
        <f>VLOOKUP(A11,StudentsTeachers!A:S,11,0)</f>
        <v>0</v>
      </c>
      <c r="O11">
        <f>VLOOKUP(A11,StudentsTeachers!A:S,13,0)</f>
        <v>0</v>
      </c>
      <c r="P11">
        <f>VLOOKUP(A11,StudentsTeachers!A:S,15,0)</f>
        <v>0</v>
      </c>
      <c r="Q11">
        <f>VLOOKUP(A11,StudentsTeachers!A:S,17,0)</f>
        <v>0</v>
      </c>
      <c r="R11">
        <f>VLOOKUP(A11,StudentsTeachers!A:S,19,0)</f>
        <v>0</v>
      </c>
      <c r="S11">
        <f>VLOOKUP(A11,TestScores!A:Y,14,0)</f>
        <v>0</v>
      </c>
      <c r="T11">
        <f>VLOOKUP(A11,TestScores!A:Y,21,0)</f>
        <v>0</v>
      </c>
      <c r="U11">
        <f>VLOOKUP(A11,TestScores!A:Y,25,0)</f>
        <v>0</v>
      </c>
    </row>
    <row r="12" spans="1:21" ht="15" thickBot="1" x14ac:dyDescent="0.35">
      <c r="A12" s="785" t="s">
        <v>22</v>
      </c>
      <c r="B12" s="788">
        <f>VLOOKUP(A12,Rankings!A:B,2,0)</f>
        <v>0</v>
      </c>
      <c r="C12" s="2" t="s">
        <v>92</v>
      </c>
      <c r="D12" s="2" t="s">
        <v>23</v>
      </c>
      <c r="E12" s="785" t="s">
        <v>13</v>
      </c>
      <c r="F12" s="2">
        <v>211</v>
      </c>
      <c r="G12" s="16">
        <v>22.2</v>
      </c>
      <c r="H12" s="4">
        <v>0.83</v>
      </c>
      <c r="I12" t="str">
        <f>VLOOKUP(A12,Schools!A:I,7,0)</f>
        <v>Yes</v>
      </c>
      <c r="J12" t="str">
        <f>VLOOKUP(A12,Schools!A:I,8,0)</f>
        <v>No</v>
      </c>
      <c r="K12" t="str">
        <f>VLOOKUP(A12,Schools!A:I,9,0)</f>
        <v>Yes</v>
      </c>
      <c r="L12">
        <f>VLOOKUP(A12,StudentsTeachers!A:S,7,0)</f>
        <v>0.109</v>
      </c>
      <c r="M12">
        <f>VLOOKUP(A12,StudentsTeachers!A:S,9,0)</f>
        <v>0.32200000000000001</v>
      </c>
      <c r="N12">
        <f>VLOOKUP(A12,StudentsTeachers!A:S,11,0)</f>
        <v>0.51700000000000002</v>
      </c>
      <c r="O12">
        <f>VLOOKUP(A12,StudentsTeachers!A:S,13,0)</f>
        <v>5.0000000000000001E-3</v>
      </c>
      <c r="P12">
        <f>VLOOKUP(A12,StudentsTeachers!A:S,15,0)</f>
        <v>1.4E-2</v>
      </c>
      <c r="Q12">
        <f>VLOOKUP(A12,StudentsTeachers!A:S,17,0)</f>
        <v>1.4E-2</v>
      </c>
      <c r="R12">
        <f>VLOOKUP(A12,StudentsTeachers!A:S,19,0)</f>
        <v>1.9E-2</v>
      </c>
      <c r="S12">
        <f>VLOOKUP(A12,TestScores!A:Y,14,0)</f>
        <v>23.8</v>
      </c>
      <c r="T12">
        <f>VLOOKUP(A12,TestScores!A:Y,21,0)</f>
        <v>7.9</v>
      </c>
      <c r="U12">
        <f>VLOOKUP(A12,TestScores!A:Y,25,0)</f>
        <v>11.1</v>
      </c>
    </row>
    <row r="13" spans="1:21" ht="15" thickBot="1" x14ac:dyDescent="0.35">
      <c r="A13" s="785" t="s">
        <v>24</v>
      </c>
      <c r="B13" s="788">
        <f>VLOOKUP(A13,Rankings!A:B,2,0)</f>
        <v>5.3</v>
      </c>
      <c r="C13" s="5" t="s">
        <v>92</v>
      </c>
      <c r="D13" s="14">
        <v>44086</v>
      </c>
      <c r="E13" s="785" t="s">
        <v>13</v>
      </c>
      <c r="F13" s="5">
        <v>112</v>
      </c>
      <c r="G13" s="17">
        <v>15.2</v>
      </c>
      <c r="H13" s="7">
        <v>0.84</v>
      </c>
      <c r="I13" t="str">
        <f>VLOOKUP(A13,Schools!A:I,7,0)</f>
        <v>Yes</v>
      </c>
      <c r="J13" t="str">
        <f>VLOOKUP(A13,Schools!A:I,8,0)</f>
        <v>No</v>
      </c>
      <c r="K13" t="str">
        <f>VLOOKUP(A13,Schools!A:I,9,0)</f>
        <v>Yes</v>
      </c>
      <c r="L13">
        <f>VLOOKUP(A13,StudentsTeachers!A:S,7,0)</f>
        <v>1.7999999999999999E-2</v>
      </c>
      <c r="M13">
        <f>VLOOKUP(A13,StudentsTeachers!A:S,9,0)</f>
        <v>5.3999999999999999E-2</v>
      </c>
      <c r="N13">
        <f>VLOOKUP(A13,StudentsTeachers!A:S,11,0)</f>
        <v>0.88400000000000001</v>
      </c>
      <c r="O13">
        <f>VLOOKUP(A13,StudentsTeachers!A:S,13,0)</f>
        <v>8.9999999999999993E-3</v>
      </c>
      <c r="P13">
        <f>VLOOKUP(A13,StudentsTeachers!A:S,15,0)</f>
        <v>3.5999999999999997E-2</v>
      </c>
      <c r="Q13">
        <f>VLOOKUP(A13,StudentsTeachers!A:S,17,0)</f>
        <v>0</v>
      </c>
      <c r="R13">
        <f>VLOOKUP(A13,StudentsTeachers!A:S,19,0)</f>
        <v>1.7999999999999999E-2</v>
      </c>
      <c r="S13">
        <f>VLOOKUP(A13,TestScores!A:Y,14,0)</f>
        <v>0</v>
      </c>
      <c r="T13">
        <f>VLOOKUP(A13,TestScores!A:Y,21,0)</f>
        <v>0</v>
      </c>
      <c r="U13">
        <f>VLOOKUP(A13,TestScores!A:Y,25,0)</f>
        <v>0</v>
      </c>
    </row>
    <row r="14" spans="1:21" ht="15" thickBot="1" x14ac:dyDescent="0.35">
      <c r="A14" s="785" t="s">
        <v>25</v>
      </c>
      <c r="B14" s="788">
        <f>VLOOKUP(A14,Rankings!A:B,2,0)</f>
        <v>3.9</v>
      </c>
      <c r="C14" s="2" t="s">
        <v>92</v>
      </c>
      <c r="D14" s="8">
        <v>44086</v>
      </c>
      <c r="E14" s="785" t="s">
        <v>13</v>
      </c>
      <c r="F14" s="2">
        <v>350</v>
      </c>
      <c r="G14" s="18">
        <v>28</v>
      </c>
      <c r="H14" s="4">
        <v>0.65</v>
      </c>
      <c r="I14" t="str">
        <f>VLOOKUP(A14,Schools!A:I,7,0)</f>
        <v>Yes</v>
      </c>
      <c r="J14" t="str">
        <f>VLOOKUP(A14,Schools!A:I,8,0)</f>
        <v>No</v>
      </c>
      <c r="K14" t="str">
        <f>VLOOKUP(A14,Schools!A:I,9,0)</f>
        <v>Yes</v>
      </c>
      <c r="L14">
        <f>VLOOKUP(A14,StudentsTeachers!A:S,7,0)</f>
        <v>0.14000000000000001</v>
      </c>
      <c r="M14">
        <f>VLOOKUP(A14,StudentsTeachers!A:S,9,0)</f>
        <v>0.16600000000000001</v>
      </c>
      <c r="N14">
        <f>VLOOKUP(A14,StudentsTeachers!A:S,11,0)</f>
        <v>0.626</v>
      </c>
      <c r="O14">
        <f>VLOOKUP(A14,StudentsTeachers!A:S,13,0)</f>
        <v>8.9999999999999993E-3</v>
      </c>
      <c r="P14">
        <f>VLOOKUP(A14,StudentsTeachers!A:S,15,0)</f>
        <v>3.1E-2</v>
      </c>
      <c r="Q14">
        <f>VLOOKUP(A14,StudentsTeachers!A:S,17,0)</f>
        <v>0</v>
      </c>
      <c r="R14">
        <f>VLOOKUP(A14,StudentsTeachers!A:S,19,0)</f>
        <v>2.9000000000000001E-2</v>
      </c>
      <c r="S14">
        <f>VLOOKUP(A14,TestScores!A:Y,14,0)</f>
        <v>0</v>
      </c>
      <c r="T14">
        <f>VLOOKUP(A14,TestScores!A:Y,21,0)</f>
        <v>0</v>
      </c>
      <c r="U14">
        <f>VLOOKUP(A14,TestScores!A:Y,25,0)</f>
        <v>0</v>
      </c>
    </row>
    <row r="15" spans="1:21" ht="15" thickBot="1" x14ac:dyDescent="0.35">
      <c r="A15" s="785" t="s">
        <v>26</v>
      </c>
      <c r="B15" s="788">
        <f>VLOOKUP(A15,Rankings!A:B,2,0)</f>
        <v>2.5</v>
      </c>
      <c r="C15" s="5" t="s">
        <v>92</v>
      </c>
      <c r="D15" s="14">
        <v>44086</v>
      </c>
      <c r="E15" s="785" t="s">
        <v>13</v>
      </c>
      <c r="F15" s="5"/>
      <c r="G15" s="5"/>
      <c r="H15" s="5"/>
      <c r="I15" t="str">
        <f>VLOOKUP(A15,Schools!A:I,7,0)</f>
        <v>Yes</v>
      </c>
      <c r="J15" t="str">
        <f>VLOOKUP(A15,Schools!A:I,8,0)</f>
        <v>No</v>
      </c>
      <c r="K15" t="str">
        <f>VLOOKUP(A15,Schools!A:I,9,0)</f>
        <v>No</v>
      </c>
      <c r="L15">
        <f>VLOOKUP(A15,StudentsTeachers!A:S,7,0)</f>
        <v>0</v>
      </c>
      <c r="M15">
        <f>VLOOKUP(A15,StudentsTeachers!A:S,9,0)</f>
        <v>0</v>
      </c>
      <c r="N15">
        <f>VLOOKUP(A15,StudentsTeachers!A:S,11,0)</f>
        <v>0</v>
      </c>
      <c r="O15">
        <f>VLOOKUP(A15,StudentsTeachers!A:S,13,0)</f>
        <v>0</v>
      </c>
      <c r="P15">
        <f>VLOOKUP(A15,StudentsTeachers!A:S,15,0)</f>
        <v>0</v>
      </c>
      <c r="Q15">
        <f>VLOOKUP(A15,StudentsTeachers!A:S,17,0)</f>
        <v>0</v>
      </c>
      <c r="R15">
        <f>VLOOKUP(A15,StudentsTeachers!A:S,19,0)</f>
        <v>0</v>
      </c>
      <c r="S15">
        <f>VLOOKUP(A15,TestScores!A:Y,14,0)</f>
        <v>0</v>
      </c>
      <c r="T15">
        <f>VLOOKUP(A15,TestScores!A:Y,21,0)</f>
        <v>0</v>
      </c>
      <c r="U15">
        <f>VLOOKUP(A15,TestScores!A:Y,25,0)</f>
        <v>0</v>
      </c>
    </row>
    <row r="16" spans="1:21" ht="15" thickBot="1" x14ac:dyDescent="0.35">
      <c r="A16" s="785" t="s">
        <v>27</v>
      </c>
      <c r="B16" s="788">
        <f>VLOOKUP(A16,Rankings!A:B,2,0)</f>
        <v>6.2</v>
      </c>
      <c r="C16" s="2" t="s">
        <v>92</v>
      </c>
      <c r="D16" s="8">
        <v>43990</v>
      </c>
      <c r="E16" s="785" t="s">
        <v>13</v>
      </c>
      <c r="F16" s="2">
        <v>216</v>
      </c>
      <c r="G16" s="19">
        <v>15</v>
      </c>
      <c r="H16" s="4">
        <v>0.96</v>
      </c>
      <c r="I16" t="str">
        <f>VLOOKUP(A16,Schools!A:I,7,0)</f>
        <v>Yes</v>
      </c>
      <c r="J16" t="str">
        <f>VLOOKUP(A16,Schools!A:I,8,0)</f>
        <v>No</v>
      </c>
      <c r="K16" t="str">
        <f>VLOOKUP(A16,Schools!A:I,9,0)</f>
        <v>Yes</v>
      </c>
      <c r="L16">
        <f>VLOOKUP(A16,StudentsTeachers!A:S,7,0)</f>
        <v>2.3E-2</v>
      </c>
      <c r="M16">
        <f>VLOOKUP(A16,StudentsTeachers!A:S,9,0)</f>
        <v>4.2000000000000003E-2</v>
      </c>
      <c r="N16">
        <f>VLOOKUP(A16,StudentsTeachers!A:S,11,0)</f>
        <v>0.88400000000000001</v>
      </c>
      <c r="O16">
        <f>VLOOKUP(A16,StudentsTeachers!A:S,13,0)</f>
        <v>3.2000000000000001E-2</v>
      </c>
      <c r="P16">
        <f>VLOOKUP(A16,StudentsTeachers!A:S,15,0)</f>
        <v>8.9999999999999993E-3</v>
      </c>
      <c r="Q16">
        <f>VLOOKUP(A16,StudentsTeachers!A:S,17,0)</f>
        <v>5.0000000000000001E-3</v>
      </c>
      <c r="R16">
        <f>VLOOKUP(A16,StudentsTeachers!A:S,19,0)</f>
        <v>5.0000000000000001E-3</v>
      </c>
      <c r="S16">
        <f>VLOOKUP(A16,TestScores!A:Y,14,0)</f>
        <v>16.100000000000001</v>
      </c>
      <c r="T16">
        <f>VLOOKUP(A16,TestScores!A:Y,21,0)</f>
        <v>6</v>
      </c>
      <c r="U16">
        <f>VLOOKUP(A16,TestScores!A:Y,25,0)</f>
        <v>4</v>
      </c>
    </row>
    <row r="17" spans="1:21" ht="15" thickBot="1" x14ac:dyDescent="0.35">
      <c r="A17" s="785" t="s">
        <v>28</v>
      </c>
      <c r="B17" s="788">
        <f>VLOOKUP(A17,Rankings!A:B,2,0)</f>
        <v>6.6</v>
      </c>
      <c r="C17" s="5" t="s">
        <v>92</v>
      </c>
      <c r="D17" s="14">
        <v>44086</v>
      </c>
      <c r="E17" s="785" t="s">
        <v>13</v>
      </c>
      <c r="F17" s="5">
        <v>117</v>
      </c>
      <c r="G17" s="20">
        <v>14.4</v>
      </c>
      <c r="H17" s="7">
        <v>0.87</v>
      </c>
      <c r="I17" t="str">
        <f>VLOOKUP(A17,Schools!A:I,7,0)</f>
        <v>Yes</v>
      </c>
      <c r="J17" t="str">
        <f>VLOOKUP(A17,Schools!A:I,8,0)</f>
        <v>No</v>
      </c>
      <c r="K17" t="str">
        <f>VLOOKUP(A17,Schools!A:I,9,0)</f>
        <v>Yes</v>
      </c>
      <c r="L17">
        <f>VLOOKUP(A17,StudentsTeachers!A:S,7,0)</f>
        <v>9.4E-2</v>
      </c>
      <c r="M17">
        <f>VLOOKUP(A17,StudentsTeachers!A:S,9,0)</f>
        <v>0.25600000000000001</v>
      </c>
      <c r="N17">
        <f>VLOOKUP(A17,StudentsTeachers!A:S,11,0)</f>
        <v>0.59</v>
      </c>
      <c r="O17">
        <f>VLOOKUP(A17,StudentsTeachers!A:S,13,0)</f>
        <v>0</v>
      </c>
      <c r="P17">
        <f>VLOOKUP(A17,StudentsTeachers!A:S,15,0)</f>
        <v>2.5999999999999999E-2</v>
      </c>
      <c r="Q17">
        <f>VLOOKUP(A17,StudentsTeachers!A:S,17,0)</f>
        <v>1.7000000000000001E-2</v>
      </c>
      <c r="R17">
        <f>VLOOKUP(A17,StudentsTeachers!A:S,19,0)</f>
        <v>1.7000000000000001E-2</v>
      </c>
      <c r="S17">
        <f>VLOOKUP(A17,TestScores!A:Y,14,0)</f>
        <v>0</v>
      </c>
      <c r="T17">
        <f>VLOOKUP(A17,TestScores!A:Y,21,0)</f>
        <v>0</v>
      </c>
      <c r="U17">
        <f>VLOOKUP(A17,TestScores!A:Y,25,0)</f>
        <v>0</v>
      </c>
    </row>
    <row r="18" spans="1:21" ht="15" thickBot="1" x14ac:dyDescent="0.35">
      <c r="A18" s="785" t="s">
        <v>29</v>
      </c>
      <c r="B18" s="788">
        <f>VLOOKUP(A18,Rankings!A:B,2,0)</f>
        <v>85.4</v>
      </c>
      <c r="C18" s="2" t="s">
        <v>92</v>
      </c>
      <c r="D18" s="2" t="s">
        <v>16</v>
      </c>
      <c r="E18" s="785" t="s">
        <v>13</v>
      </c>
      <c r="F18" s="2">
        <v>715</v>
      </c>
      <c r="G18" s="3">
        <v>17</v>
      </c>
      <c r="H18" s="4">
        <v>0.19</v>
      </c>
      <c r="I18" t="str">
        <f>VLOOKUP(A18,Schools!A:I,7,0)</f>
        <v>Yes</v>
      </c>
      <c r="J18" t="str">
        <f>VLOOKUP(A18,Schools!A:I,8,0)</f>
        <v>No</v>
      </c>
      <c r="K18" t="str">
        <f>VLOOKUP(A18,Schools!A:I,9,0)</f>
        <v>No</v>
      </c>
      <c r="L18">
        <f>VLOOKUP(A18,StudentsTeachers!A:S,7,0)</f>
        <v>0.51900000000000002</v>
      </c>
      <c r="M18">
        <f>VLOOKUP(A18,StudentsTeachers!A:S,9,0)</f>
        <v>5.7000000000000002E-2</v>
      </c>
      <c r="N18">
        <f>VLOOKUP(A18,StudentsTeachers!A:S,11,0)</f>
        <v>0.25</v>
      </c>
      <c r="O18">
        <f>VLOOKUP(A18,StudentsTeachers!A:S,13,0)</f>
        <v>5.2999999999999999E-2</v>
      </c>
      <c r="P18">
        <f>VLOOKUP(A18,StudentsTeachers!A:S,15,0)</f>
        <v>0</v>
      </c>
      <c r="Q18">
        <f>VLOOKUP(A18,StudentsTeachers!A:S,17,0)</f>
        <v>3.0000000000000001E-3</v>
      </c>
      <c r="R18">
        <f>VLOOKUP(A18,StudentsTeachers!A:S,19,0)</f>
        <v>0.11700000000000001</v>
      </c>
      <c r="S18">
        <f>VLOOKUP(A18,TestScores!A:Y,14,0)</f>
        <v>62.7</v>
      </c>
      <c r="T18">
        <f>VLOOKUP(A18,TestScores!A:Y,21,0)</f>
        <v>67.5</v>
      </c>
      <c r="U18">
        <f>VLOOKUP(A18,TestScores!A:Y,25,0)</f>
        <v>61.5</v>
      </c>
    </row>
    <row r="19" spans="1:21" ht="15" thickBot="1" x14ac:dyDescent="0.35">
      <c r="A19" s="785" t="s">
        <v>30</v>
      </c>
      <c r="B19" s="788">
        <f>VLOOKUP(A19,Rankings!A:B,2,0)</f>
        <v>59.4</v>
      </c>
      <c r="C19" s="5" t="s">
        <v>92</v>
      </c>
      <c r="D19" s="5" t="s">
        <v>31</v>
      </c>
      <c r="E19" s="785" t="s">
        <v>13</v>
      </c>
      <c r="F19" s="5">
        <v>402</v>
      </c>
      <c r="G19" s="21">
        <v>21.3</v>
      </c>
      <c r="H19" s="7">
        <v>0.23</v>
      </c>
      <c r="I19" t="str">
        <f>VLOOKUP(A19,Schools!A:I,7,0)</f>
        <v>Yes</v>
      </c>
      <c r="J19" t="str">
        <f>VLOOKUP(A19,Schools!A:I,8,0)</f>
        <v>No</v>
      </c>
      <c r="K19" t="str">
        <f>VLOOKUP(A19,Schools!A:I,9,0)</f>
        <v>No</v>
      </c>
      <c r="L19">
        <f>VLOOKUP(A19,StudentsTeachers!A:S,7,0)</f>
        <v>0.60899999999999999</v>
      </c>
      <c r="M19">
        <f>VLOOKUP(A19,StudentsTeachers!A:S,9,0)</f>
        <v>9.1999999999999998E-2</v>
      </c>
      <c r="N19">
        <f>VLOOKUP(A19,StudentsTeachers!A:S,11,0)</f>
        <v>0.189</v>
      </c>
      <c r="O19">
        <f>VLOOKUP(A19,StudentsTeachers!A:S,13,0)</f>
        <v>2.7E-2</v>
      </c>
      <c r="P19">
        <f>VLOOKUP(A19,StudentsTeachers!A:S,15,0)</f>
        <v>5.0000000000000001E-3</v>
      </c>
      <c r="Q19">
        <f>VLOOKUP(A19,StudentsTeachers!A:S,17,0)</f>
        <v>0</v>
      </c>
      <c r="R19">
        <f>VLOOKUP(A19,StudentsTeachers!A:S,19,0)</f>
        <v>7.6999999999999999E-2</v>
      </c>
      <c r="S19">
        <f>VLOOKUP(A19,TestScores!A:Y,14,0)</f>
        <v>58.1</v>
      </c>
      <c r="T19">
        <f>VLOOKUP(A19,TestScores!A:Y,21,0)</f>
        <v>33.799999999999997</v>
      </c>
      <c r="U19">
        <f>VLOOKUP(A19,TestScores!A:Y,25,0)</f>
        <v>42.5</v>
      </c>
    </row>
    <row r="20" spans="1:21" ht="15" thickBot="1" x14ac:dyDescent="0.35">
      <c r="A20" s="785" t="s">
        <v>32</v>
      </c>
      <c r="B20" s="788">
        <f>VLOOKUP(A20,Rankings!A:B,2,0)</f>
        <v>0</v>
      </c>
      <c r="C20" s="2" t="s">
        <v>92</v>
      </c>
      <c r="D20" s="2">
        <v>6</v>
      </c>
      <c r="E20" s="785" t="s">
        <v>13</v>
      </c>
      <c r="F20" s="2"/>
      <c r="G20" s="2"/>
      <c r="H20" s="2"/>
      <c r="I20" t="str">
        <f>VLOOKUP(A20,Schools!A:I,7,0)</f>
        <v>Yes</v>
      </c>
      <c r="J20" t="str">
        <f>VLOOKUP(A20,Schools!A:I,8,0)</f>
        <v>(n/a)</v>
      </c>
      <c r="K20" t="str">
        <f>VLOOKUP(A20,Schools!A:I,9,0)</f>
        <v>(n/a)</v>
      </c>
      <c r="L20">
        <f>VLOOKUP(A20,StudentsTeachers!A:S,7,0)</f>
        <v>0</v>
      </c>
      <c r="M20">
        <f>VLOOKUP(A20,StudentsTeachers!A:S,9,0)</f>
        <v>0</v>
      </c>
      <c r="N20">
        <f>VLOOKUP(A20,StudentsTeachers!A:S,11,0)</f>
        <v>0</v>
      </c>
      <c r="O20">
        <f>VLOOKUP(A20,StudentsTeachers!A:S,13,0)</f>
        <v>0</v>
      </c>
      <c r="P20">
        <f>VLOOKUP(A20,StudentsTeachers!A:S,15,0)</f>
        <v>0</v>
      </c>
      <c r="Q20">
        <f>VLOOKUP(A20,StudentsTeachers!A:S,17,0)</f>
        <v>0</v>
      </c>
      <c r="R20">
        <f>VLOOKUP(A20,StudentsTeachers!A:S,19,0)</f>
        <v>0</v>
      </c>
      <c r="S20">
        <f>VLOOKUP(A20,TestScores!A:Y,14,0)</f>
        <v>56.5</v>
      </c>
      <c r="T20">
        <f>VLOOKUP(A20,TestScores!A:Y,21,0)</f>
        <v>48.1</v>
      </c>
      <c r="U20">
        <f>VLOOKUP(A20,TestScores!A:Y,25,0)</f>
        <v>0</v>
      </c>
    </row>
    <row r="21" spans="1:21" ht="15" thickBot="1" x14ac:dyDescent="0.35">
      <c r="A21" s="785" t="s">
        <v>33</v>
      </c>
      <c r="B21" s="788">
        <f>VLOOKUP(A21,Rankings!A:B,2,0)</f>
        <v>94.5</v>
      </c>
      <c r="C21" s="5" t="s">
        <v>92</v>
      </c>
      <c r="D21" s="14">
        <v>43990</v>
      </c>
      <c r="E21" s="785" t="s">
        <v>13</v>
      </c>
      <c r="F21" s="5">
        <v>469</v>
      </c>
      <c r="G21" s="19">
        <v>15</v>
      </c>
      <c r="H21" s="7">
        <v>0.39</v>
      </c>
      <c r="I21" t="str">
        <f>VLOOKUP(A21,Schools!A:I,7,0)</f>
        <v>Yes</v>
      </c>
      <c r="J21" t="str">
        <f>VLOOKUP(A21,Schools!A:I,8,0)</f>
        <v>No</v>
      </c>
      <c r="K21" t="str">
        <f>VLOOKUP(A21,Schools!A:I,9,0)</f>
        <v>No</v>
      </c>
      <c r="L21">
        <f>VLOOKUP(A21,StudentsTeachers!A:S,7,0)</f>
        <v>0.50700000000000001</v>
      </c>
      <c r="M21">
        <f>VLOOKUP(A21,StudentsTeachers!A:S,9,0)</f>
        <v>0.109</v>
      </c>
      <c r="N21">
        <f>VLOOKUP(A21,StudentsTeachers!A:S,11,0)</f>
        <v>0.28599999999999998</v>
      </c>
      <c r="O21">
        <f>VLOOKUP(A21,StudentsTeachers!A:S,13,0)</f>
        <v>2.8000000000000001E-2</v>
      </c>
      <c r="P21">
        <f>VLOOKUP(A21,StudentsTeachers!A:S,15,0)</f>
        <v>8.9999999999999993E-3</v>
      </c>
      <c r="Q21">
        <f>VLOOKUP(A21,StudentsTeachers!A:S,17,0)</f>
        <v>0</v>
      </c>
      <c r="R21">
        <f>VLOOKUP(A21,StudentsTeachers!A:S,19,0)</f>
        <v>6.2E-2</v>
      </c>
      <c r="S21">
        <f>VLOOKUP(A21,TestScores!A:Y,14,0)</f>
        <v>77.7</v>
      </c>
      <c r="T21">
        <f>VLOOKUP(A21,TestScores!A:Y,21,0)</f>
        <v>64.900000000000006</v>
      </c>
      <c r="U21">
        <f>VLOOKUP(A21,TestScores!A:Y,25,0)</f>
        <v>62.3</v>
      </c>
    </row>
    <row r="22" spans="1:21" ht="15" thickBot="1" x14ac:dyDescent="0.35">
      <c r="A22" s="785" t="s">
        <v>34</v>
      </c>
      <c r="B22" s="788">
        <f>VLOOKUP(A22,Rankings!A:B,2,0)</f>
        <v>47</v>
      </c>
      <c r="C22" s="2" t="s">
        <v>92</v>
      </c>
      <c r="D22" s="8">
        <v>44086</v>
      </c>
      <c r="E22" s="785" t="s">
        <v>13</v>
      </c>
      <c r="F22" s="2">
        <v>373</v>
      </c>
      <c r="G22" s="22">
        <v>13.7</v>
      </c>
      <c r="H22" s="4">
        <v>0.79</v>
      </c>
      <c r="I22" t="str">
        <f>VLOOKUP(A22,Schools!A:I,7,0)</f>
        <v>Yes</v>
      </c>
      <c r="J22" t="str">
        <f>VLOOKUP(A22,Schools!A:I,8,0)</f>
        <v>No</v>
      </c>
      <c r="K22" t="str">
        <f>VLOOKUP(A22,Schools!A:I,9,0)</f>
        <v>Yes</v>
      </c>
      <c r="L22">
        <f>VLOOKUP(A22,StudentsTeachers!A:S,7,0)</f>
        <v>9.9000000000000005E-2</v>
      </c>
      <c r="M22">
        <f>VLOOKUP(A22,StudentsTeachers!A:S,9,0)</f>
        <v>0.182</v>
      </c>
      <c r="N22">
        <f>VLOOKUP(A22,StudentsTeachers!A:S,11,0)</f>
        <v>0.67300000000000004</v>
      </c>
      <c r="O22">
        <f>VLOOKUP(A22,StudentsTeachers!A:S,13,0)</f>
        <v>2.4E-2</v>
      </c>
      <c r="P22">
        <f>VLOOKUP(A22,StudentsTeachers!A:S,15,0)</f>
        <v>8.0000000000000002E-3</v>
      </c>
      <c r="Q22">
        <f>VLOOKUP(A22,StudentsTeachers!A:S,17,0)</f>
        <v>0</v>
      </c>
      <c r="R22">
        <f>VLOOKUP(A22,StudentsTeachers!A:S,19,0)</f>
        <v>1.2999999999999999E-2</v>
      </c>
      <c r="S22">
        <f>VLOOKUP(A22,TestScores!A:Y,14,0)</f>
        <v>0</v>
      </c>
      <c r="T22">
        <f>VLOOKUP(A22,TestScores!A:Y,21,0)</f>
        <v>0</v>
      </c>
      <c r="U22">
        <f>VLOOKUP(A22,TestScores!A:Y,25,0)</f>
        <v>30.3</v>
      </c>
    </row>
    <row r="23" spans="1:21" ht="15" thickBot="1" x14ac:dyDescent="0.35">
      <c r="A23" s="785" t="s">
        <v>35</v>
      </c>
      <c r="B23" s="788">
        <f>VLOOKUP(A23,Rankings!A:B,2,0)</f>
        <v>11.5</v>
      </c>
      <c r="C23" s="5" t="s">
        <v>92</v>
      </c>
      <c r="D23" s="14">
        <v>43990</v>
      </c>
      <c r="E23" s="785" t="s">
        <v>13</v>
      </c>
      <c r="F23" s="5">
        <v>461</v>
      </c>
      <c r="G23" s="23">
        <v>16.2</v>
      </c>
      <c r="H23" s="7">
        <v>0.88</v>
      </c>
      <c r="I23" t="str">
        <f>VLOOKUP(A23,Schools!A:I,7,0)</f>
        <v>Yes</v>
      </c>
      <c r="J23" t="str">
        <f>VLOOKUP(A23,Schools!A:I,8,0)</f>
        <v>No</v>
      </c>
      <c r="K23" t="str">
        <f>VLOOKUP(A23,Schools!A:I,9,0)</f>
        <v>Yes</v>
      </c>
      <c r="L23">
        <f>VLOOKUP(A23,StudentsTeachers!A:S,7,0)</f>
        <v>4.5999999999999999E-2</v>
      </c>
      <c r="M23">
        <f>VLOOKUP(A23,StudentsTeachers!A:S,9,0)</f>
        <v>0.14799999999999999</v>
      </c>
      <c r="N23">
        <f>VLOOKUP(A23,StudentsTeachers!A:S,11,0)</f>
        <v>0.77400000000000002</v>
      </c>
      <c r="O23">
        <f>VLOOKUP(A23,StudentsTeachers!A:S,13,0)</f>
        <v>2E-3</v>
      </c>
      <c r="P23">
        <f>VLOOKUP(A23,StudentsTeachers!A:S,15,0)</f>
        <v>4.0000000000000001E-3</v>
      </c>
      <c r="Q23">
        <f>VLOOKUP(A23,StudentsTeachers!A:S,17,0)</f>
        <v>2E-3</v>
      </c>
      <c r="R23">
        <f>VLOOKUP(A23,StudentsTeachers!A:S,19,0)</f>
        <v>2.4E-2</v>
      </c>
      <c r="S23">
        <f>VLOOKUP(A23,TestScores!A:Y,14,0)</f>
        <v>24.7</v>
      </c>
      <c r="T23">
        <f>VLOOKUP(A23,TestScores!A:Y,21,0)</f>
        <v>9.9</v>
      </c>
      <c r="U23">
        <f>VLOOKUP(A23,TestScores!A:Y,25,0)</f>
        <v>7.4</v>
      </c>
    </row>
    <row r="24" spans="1:21" ht="15" thickBot="1" x14ac:dyDescent="0.35">
      <c r="A24" s="785" t="s">
        <v>36</v>
      </c>
      <c r="B24" s="788">
        <f>VLOOKUP(A24,Rankings!A:B,2,0)</f>
        <v>49.3</v>
      </c>
      <c r="C24" s="2" t="s">
        <v>92</v>
      </c>
      <c r="D24" s="8">
        <v>44086</v>
      </c>
      <c r="E24" s="785" t="s">
        <v>13</v>
      </c>
      <c r="F24" s="2">
        <v>298</v>
      </c>
      <c r="G24" s="19">
        <v>15</v>
      </c>
      <c r="H24" s="4">
        <v>0.84</v>
      </c>
      <c r="I24" t="str">
        <f>VLOOKUP(A24,Schools!A:I,7,0)</f>
        <v>Yes</v>
      </c>
      <c r="J24" t="str">
        <f>VLOOKUP(A24,Schools!A:I,8,0)</f>
        <v>No</v>
      </c>
      <c r="K24" t="str">
        <f>VLOOKUP(A24,Schools!A:I,9,0)</f>
        <v>Yes</v>
      </c>
      <c r="L24">
        <f>VLOOKUP(A24,StudentsTeachers!A:S,7,0)</f>
        <v>0.05</v>
      </c>
      <c r="M24">
        <f>VLOOKUP(A24,StudentsTeachers!A:S,9,0)</f>
        <v>0.01</v>
      </c>
      <c r="N24">
        <f>VLOOKUP(A24,StudentsTeachers!A:S,11,0)</f>
        <v>0.86899999999999999</v>
      </c>
      <c r="O24">
        <f>VLOOKUP(A24,StudentsTeachers!A:S,13,0)</f>
        <v>4.3999999999999997E-2</v>
      </c>
      <c r="P24">
        <f>VLOOKUP(A24,StudentsTeachers!A:S,15,0)</f>
        <v>1.2999999999999999E-2</v>
      </c>
      <c r="Q24">
        <f>VLOOKUP(A24,StudentsTeachers!A:S,17,0)</f>
        <v>3.0000000000000001E-3</v>
      </c>
      <c r="R24">
        <f>VLOOKUP(A24,StudentsTeachers!A:S,19,0)</f>
        <v>0.01</v>
      </c>
      <c r="S24">
        <f>VLOOKUP(A24,TestScores!A:Y,14,0)</f>
        <v>0</v>
      </c>
      <c r="T24">
        <f>VLOOKUP(A24,TestScores!A:Y,21,0)</f>
        <v>0</v>
      </c>
      <c r="U24">
        <f>VLOOKUP(A24,TestScores!A:Y,25,0)</f>
        <v>25.6</v>
      </c>
    </row>
    <row r="25" spans="1:21" ht="15" thickBot="1" x14ac:dyDescent="0.35">
      <c r="A25" s="785" t="s">
        <v>37</v>
      </c>
      <c r="B25" s="788">
        <f>VLOOKUP(A25,Rankings!A:B,2,0)</f>
        <v>42.5</v>
      </c>
      <c r="C25" s="5" t="s">
        <v>92</v>
      </c>
      <c r="D25" s="14">
        <v>43990</v>
      </c>
      <c r="E25" s="785" t="s">
        <v>13</v>
      </c>
      <c r="F25" s="5">
        <v>462</v>
      </c>
      <c r="G25" s="24">
        <v>14.3</v>
      </c>
      <c r="H25" s="7">
        <v>0.91</v>
      </c>
      <c r="I25" t="str">
        <f>VLOOKUP(A25,Schools!A:I,7,0)</f>
        <v>Yes</v>
      </c>
      <c r="J25" t="str">
        <f>VLOOKUP(A25,Schools!A:I,8,0)</f>
        <v>No</v>
      </c>
      <c r="K25" t="str">
        <f>VLOOKUP(A25,Schools!A:I,9,0)</f>
        <v>Yes</v>
      </c>
      <c r="L25">
        <f>VLOOKUP(A25,StudentsTeachers!A:S,7,0)</f>
        <v>4.4999999999999998E-2</v>
      </c>
      <c r="M25">
        <f>VLOOKUP(A25,StudentsTeachers!A:S,9,0)</f>
        <v>6.0000000000000001E-3</v>
      </c>
      <c r="N25">
        <f>VLOOKUP(A25,StudentsTeachers!A:S,11,0)</f>
        <v>0.88300000000000001</v>
      </c>
      <c r="O25">
        <f>VLOOKUP(A25,StudentsTeachers!A:S,13,0)</f>
        <v>0.05</v>
      </c>
      <c r="P25">
        <f>VLOOKUP(A25,StudentsTeachers!A:S,15,0)</f>
        <v>4.0000000000000001E-3</v>
      </c>
      <c r="Q25">
        <f>VLOOKUP(A25,StudentsTeachers!A:S,17,0)</f>
        <v>6.0000000000000001E-3</v>
      </c>
      <c r="R25">
        <f>VLOOKUP(A25,StudentsTeachers!A:S,19,0)</f>
        <v>4.0000000000000001E-3</v>
      </c>
      <c r="S25">
        <f>VLOOKUP(A25,TestScores!A:Y,14,0)</f>
        <v>40.700000000000003</v>
      </c>
      <c r="T25">
        <f>VLOOKUP(A25,TestScores!A:Y,21,0)</f>
        <v>32.799999999999997</v>
      </c>
      <c r="U25">
        <f>VLOOKUP(A25,TestScores!A:Y,25,0)</f>
        <v>26.3</v>
      </c>
    </row>
    <row r="26" spans="1:21" ht="15" thickBot="1" x14ac:dyDescent="0.35">
      <c r="A26" s="785" t="s">
        <v>38</v>
      </c>
      <c r="B26" s="788">
        <f>VLOOKUP(A26,Rankings!A:B,2,0)</f>
        <v>52.1</v>
      </c>
      <c r="C26" s="2" t="s">
        <v>92</v>
      </c>
      <c r="D26" s="8">
        <v>43990</v>
      </c>
      <c r="E26" s="785" t="s">
        <v>13</v>
      </c>
      <c r="F26" s="2">
        <v>453</v>
      </c>
      <c r="G26" s="25">
        <v>16.899999999999999</v>
      </c>
      <c r="H26" s="4">
        <v>0.61</v>
      </c>
      <c r="I26" t="str">
        <f>VLOOKUP(A26,Schools!A:I,7,0)</f>
        <v>Yes</v>
      </c>
      <c r="J26" t="str">
        <f>VLOOKUP(A26,Schools!A:I,8,0)</f>
        <v>No</v>
      </c>
      <c r="K26" t="str">
        <f>VLOOKUP(A26,Schools!A:I,9,0)</f>
        <v>Yes</v>
      </c>
      <c r="L26">
        <f>VLOOKUP(A26,StudentsTeachers!A:S,7,0)</f>
        <v>0.17199999999999999</v>
      </c>
      <c r="M26">
        <f>VLOOKUP(A26,StudentsTeachers!A:S,9,0)</f>
        <v>0.27800000000000002</v>
      </c>
      <c r="N26">
        <f>VLOOKUP(A26,StudentsTeachers!A:S,11,0)</f>
        <v>0.44800000000000001</v>
      </c>
      <c r="O26">
        <f>VLOOKUP(A26,StudentsTeachers!A:S,13,0)</f>
        <v>4.2000000000000003E-2</v>
      </c>
      <c r="P26">
        <f>VLOOKUP(A26,StudentsTeachers!A:S,15,0)</f>
        <v>0</v>
      </c>
      <c r="Q26">
        <f>VLOOKUP(A26,StudentsTeachers!A:S,17,0)</f>
        <v>0</v>
      </c>
      <c r="R26">
        <f>VLOOKUP(A26,StudentsTeachers!A:S,19,0)</f>
        <v>0.06</v>
      </c>
      <c r="S26">
        <f>VLOOKUP(A26,TestScores!A:Y,14,0)</f>
        <v>51.5</v>
      </c>
      <c r="T26">
        <f>VLOOKUP(A26,TestScores!A:Y,21,0)</f>
        <v>33.4</v>
      </c>
      <c r="U26">
        <f>VLOOKUP(A26,TestScores!A:Y,25,0)</f>
        <v>25.9</v>
      </c>
    </row>
    <row r="27" spans="1:21" ht="15" thickBot="1" x14ac:dyDescent="0.35">
      <c r="A27" s="785" t="s">
        <v>39</v>
      </c>
      <c r="B27" s="788">
        <f>VLOOKUP(A27,Rankings!A:B,2,0)</f>
        <v>68.7</v>
      </c>
      <c r="C27" s="5" t="s">
        <v>92</v>
      </c>
      <c r="D27" s="14">
        <v>44086</v>
      </c>
      <c r="E27" s="785" t="s">
        <v>13</v>
      </c>
      <c r="F27" s="5">
        <v>528</v>
      </c>
      <c r="G27" s="26">
        <v>12.8</v>
      </c>
      <c r="H27" s="7">
        <v>0.71</v>
      </c>
      <c r="I27" t="str">
        <f>VLOOKUP(A27,Schools!A:I,7,0)</f>
        <v>Yes</v>
      </c>
      <c r="J27" t="str">
        <f>VLOOKUP(A27,Schools!A:I,8,0)</f>
        <v>No</v>
      </c>
      <c r="K27" t="str">
        <f>VLOOKUP(A27,Schools!A:I,9,0)</f>
        <v>Yes</v>
      </c>
      <c r="L27">
        <f>VLOOKUP(A27,StudentsTeachers!A:S,7,0)</f>
        <v>6.4000000000000001E-2</v>
      </c>
      <c r="M27">
        <f>VLOOKUP(A27,StudentsTeachers!A:S,9,0)</f>
        <v>0.23699999999999999</v>
      </c>
      <c r="N27">
        <f>VLOOKUP(A27,StudentsTeachers!A:S,11,0)</f>
        <v>0.54700000000000004</v>
      </c>
      <c r="O27">
        <f>VLOOKUP(A27,StudentsTeachers!A:S,13,0)</f>
        <v>0.10199999999999999</v>
      </c>
      <c r="P27">
        <f>VLOOKUP(A27,StudentsTeachers!A:S,15,0)</f>
        <v>4.0000000000000001E-3</v>
      </c>
      <c r="Q27">
        <f>VLOOKUP(A27,StudentsTeachers!A:S,17,0)</f>
        <v>6.0000000000000001E-3</v>
      </c>
      <c r="R27">
        <f>VLOOKUP(A27,StudentsTeachers!A:S,19,0)</f>
        <v>0.04</v>
      </c>
      <c r="S27">
        <f>VLOOKUP(A27,TestScores!A:Y,14,0)</f>
        <v>0</v>
      </c>
      <c r="T27">
        <f>VLOOKUP(A27,TestScores!A:Y,21,0)</f>
        <v>0</v>
      </c>
      <c r="U27">
        <f>VLOOKUP(A27,TestScores!A:Y,25,0)</f>
        <v>23</v>
      </c>
    </row>
    <row r="28" spans="1:21" ht="15" thickBot="1" x14ac:dyDescent="0.35">
      <c r="A28" s="785" t="s">
        <v>40</v>
      </c>
      <c r="B28" s="788">
        <f>VLOOKUP(A28,Rankings!A:B,2,0)</f>
        <v>53.5</v>
      </c>
      <c r="C28" s="2" t="s">
        <v>92</v>
      </c>
      <c r="D28" s="8">
        <v>43990</v>
      </c>
      <c r="E28" s="785" t="s">
        <v>13</v>
      </c>
      <c r="F28" s="2">
        <v>453</v>
      </c>
      <c r="G28" s="27">
        <v>14.7</v>
      </c>
      <c r="H28" s="4">
        <v>0.77</v>
      </c>
      <c r="I28" t="str">
        <f>VLOOKUP(A28,Schools!A:I,7,0)</f>
        <v>Yes</v>
      </c>
      <c r="J28" t="str">
        <f>VLOOKUP(A28,Schools!A:I,8,0)</f>
        <v>No</v>
      </c>
      <c r="K28" t="str">
        <f>VLOOKUP(A28,Schools!A:I,9,0)</f>
        <v>Yes</v>
      </c>
      <c r="L28">
        <f>VLOOKUP(A28,StudentsTeachers!A:S,7,0)</f>
        <v>5.7000000000000002E-2</v>
      </c>
      <c r="M28">
        <f>VLOOKUP(A28,StudentsTeachers!A:S,9,0)</f>
        <v>0.24099999999999999</v>
      </c>
      <c r="N28">
        <f>VLOOKUP(A28,StudentsTeachers!A:S,11,0)</f>
        <v>0.57599999999999996</v>
      </c>
      <c r="O28">
        <f>VLOOKUP(A28,StudentsTeachers!A:S,13,0)</f>
        <v>7.9000000000000001E-2</v>
      </c>
      <c r="P28">
        <f>VLOOKUP(A28,StudentsTeachers!A:S,15,0)</f>
        <v>2E-3</v>
      </c>
      <c r="Q28">
        <f>VLOOKUP(A28,StudentsTeachers!A:S,17,0)</f>
        <v>4.0000000000000001E-3</v>
      </c>
      <c r="R28">
        <f>VLOOKUP(A28,StudentsTeachers!A:S,19,0)</f>
        <v>0.04</v>
      </c>
      <c r="S28">
        <f>VLOOKUP(A28,TestScores!A:Y,14,0)</f>
        <v>47.2</v>
      </c>
      <c r="T28">
        <f>VLOOKUP(A28,TestScores!A:Y,21,0)</f>
        <v>35.700000000000003</v>
      </c>
      <c r="U28">
        <f>VLOOKUP(A28,TestScores!A:Y,25,0)</f>
        <v>34.799999999999997</v>
      </c>
    </row>
    <row r="29" spans="1:21" ht="15" thickBot="1" x14ac:dyDescent="0.35">
      <c r="A29" s="785" t="s">
        <v>41</v>
      </c>
      <c r="B29" s="788">
        <f>VLOOKUP(A29,Rankings!A:B,2,0)</f>
        <v>26.9</v>
      </c>
      <c r="C29" s="5" t="s">
        <v>92</v>
      </c>
      <c r="D29" s="14">
        <v>43990</v>
      </c>
      <c r="E29" s="785" t="s">
        <v>13</v>
      </c>
      <c r="F29" s="5">
        <v>152</v>
      </c>
      <c r="G29" s="28">
        <v>17.100000000000001</v>
      </c>
      <c r="H29" s="7">
        <v>0.91</v>
      </c>
      <c r="I29" t="str">
        <f>VLOOKUP(A29,Schools!A:I,7,0)</f>
        <v>Yes</v>
      </c>
      <c r="J29" t="str">
        <f>VLOOKUP(A29,Schools!A:I,8,0)</f>
        <v>No</v>
      </c>
      <c r="K29" t="str">
        <f>VLOOKUP(A29,Schools!A:I,9,0)</f>
        <v>Yes</v>
      </c>
      <c r="L29">
        <f>VLOOKUP(A29,StudentsTeachers!A:S,7,0)</f>
        <v>0.151</v>
      </c>
      <c r="M29">
        <f>VLOOKUP(A29,StudentsTeachers!A:S,9,0)</f>
        <v>3.3000000000000002E-2</v>
      </c>
      <c r="N29">
        <f>VLOOKUP(A29,StudentsTeachers!A:S,11,0)</f>
        <v>0.74299999999999999</v>
      </c>
      <c r="O29">
        <f>VLOOKUP(A29,StudentsTeachers!A:S,13,0)</f>
        <v>3.3000000000000002E-2</v>
      </c>
      <c r="P29">
        <f>VLOOKUP(A29,StudentsTeachers!A:S,15,0)</f>
        <v>7.0000000000000001E-3</v>
      </c>
      <c r="Q29">
        <f>VLOOKUP(A29,StudentsTeachers!A:S,17,0)</f>
        <v>0</v>
      </c>
      <c r="R29">
        <f>VLOOKUP(A29,StudentsTeachers!A:S,19,0)</f>
        <v>3.3000000000000002E-2</v>
      </c>
      <c r="S29">
        <f>VLOOKUP(A29,TestScores!A:Y,14,0)</f>
        <v>32.799999999999997</v>
      </c>
      <c r="T29">
        <f>VLOOKUP(A29,TestScores!A:Y,21,0)</f>
        <v>22</v>
      </c>
      <c r="U29">
        <f>VLOOKUP(A29,TestScores!A:Y,25,0)</f>
        <v>20.2</v>
      </c>
    </row>
    <row r="30" spans="1:21" ht="15" thickBot="1" x14ac:dyDescent="0.35">
      <c r="A30" s="785" t="s">
        <v>42</v>
      </c>
      <c r="B30" s="788">
        <f>VLOOKUP(A30,Rankings!A:B,2,0)</f>
        <v>87.3</v>
      </c>
      <c r="C30" s="2" t="s">
        <v>92</v>
      </c>
      <c r="D30" s="8">
        <v>44086</v>
      </c>
      <c r="E30" s="785" t="s">
        <v>13</v>
      </c>
      <c r="F30" s="2">
        <v>546</v>
      </c>
      <c r="G30" s="17">
        <v>15.2</v>
      </c>
      <c r="H30" s="4">
        <v>0.52</v>
      </c>
      <c r="I30" t="str">
        <f>VLOOKUP(A30,Schools!A:I,7,0)</f>
        <v>Yes</v>
      </c>
      <c r="J30" t="str">
        <f>VLOOKUP(A30,Schools!A:I,8,0)</f>
        <v>No</v>
      </c>
      <c r="K30" t="str">
        <f>VLOOKUP(A30,Schools!A:I,9,0)</f>
        <v>No</v>
      </c>
      <c r="L30">
        <f>VLOOKUP(A30,StudentsTeachers!A:S,7,0)</f>
        <v>0.28799999999999998</v>
      </c>
      <c r="M30">
        <f>VLOOKUP(A30,StudentsTeachers!A:S,9,0)</f>
        <v>0.23599999999999999</v>
      </c>
      <c r="N30">
        <f>VLOOKUP(A30,StudentsTeachers!A:S,11,0)</f>
        <v>0.35699999999999998</v>
      </c>
      <c r="O30">
        <f>VLOOKUP(A30,StudentsTeachers!A:S,13,0)</f>
        <v>4.5999999999999999E-2</v>
      </c>
      <c r="P30">
        <f>VLOOKUP(A30,StudentsTeachers!A:S,15,0)</f>
        <v>7.0000000000000001E-3</v>
      </c>
      <c r="Q30">
        <f>VLOOKUP(A30,StudentsTeachers!A:S,17,0)</f>
        <v>0</v>
      </c>
      <c r="R30">
        <f>VLOOKUP(A30,StudentsTeachers!A:S,19,0)</f>
        <v>6.6000000000000003E-2</v>
      </c>
      <c r="S30">
        <f>VLOOKUP(A30,TestScores!A:Y,14,0)</f>
        <v>0</v>
      </c>
      <c r="T30">
        <f>VLOOKUP(A30,TestScores!A:Y,21,0)</f>
        <v>0</v>
      </c>
      <c r="U30">
        <f>VLOOKUP(A30,TestScores!A:Y,25,0)</f>
        <v>55.1</v>
      </c>
    </row>
    <row r="31" spans="1:21" ht="15" thickBot="1" x14ac:dyDescent="0.35">
      <c r="A31" s="785" t="s">
        <v>43</v>
      </c>
      <c r="B31" s="788">
        <f>VLOOKUP(A31,Rankings!A:B,2,0)</f>
        <v>63.3</v>
      </c>
      <c r="C31" s="5" t="s">
        <v>92</v>
      </c>
      <c r="D31" s="14">
        <v>43990</v>
      </c>
      <c r="E31" s="785" t="s">
        <v>13</v>
      </c>
      <c r="F31" s="5">
        <v>464</v>
      </c>
      <c r="G31" s="29">
        <v>12.9</v>
      </c>
      <c r="H31" s="7">
        <v>0.63</v>
      </c>
      <c r="I31" t="str">
        <f>VLOOKUP(A31,Schools!A:I,7,0)</f>
        <v>Yes</v>
      </c>
      <c r="J31" t="str">
        <f>VLOOKUP(A31,Schools!A:I,8,0)</f>
        <v>No</v>
      </c>
      <c r="K31" t="str">
        <f>VLOOKUP(A31,Schools!A:I,9,0)</f>
        <v>Yes</v>
      </c>
      <c r="L31">
        <f>VLOOKUP(A31,StudentsTeachers!A:S,7,0)</f>
        <v>0.20499999999999999</v>
      </c>
      <c r="M31">
        <f>VLOOKUP(A31,StudentsTeachers!A:S,9,0)</f>
        <v>0.29699999999999999</v>
      </c>
      <c r="N31">
        <f>VLOOKUP(A31,StudentsTeachers!A:S,11,0)</f>
        <v>0.373</v>
      </c>
      <c r="O31">
        <f>VLOOKUP(A31,StudentsTeachers!A:S,13,0)</f>
        <v>5.3999999999999999E-2</v>
      </c>
      <c r="P31">
        <f>VLOOKUP(A31,StudentsTeachers!A:S,15,0)</f>
        <v>8.9999999999999993E-3</v>
      </c>
      <c r="Q31">
        <f>VLOOKUP(A31,StudentsTeachers!A:S,17,0)</f>
        <v>0</v>
      </c>
      <c r="R31">
        <f>VLOOKUP(A31,StudentsTeachers!A:S,19,0)</f>
        <v>6.3E-2</v>
      </c>
      <c r="S31">
        <f>VLOOKUP(A31,TestScores!A:Y,14,0)</f>
        <v>54.2</v>
      </c>
      <c r="T31">
        <f>VLOOKUP(A31,TestScores!A:Y,21,0)</f>
        <v>38.1</v>
      </c>
      <c r="U31">
        <f>VLOOKUP(A31,TestScores!A:Y,25,0)</f>
        <v>40.799999999999997</v>
      </c>
    </row>
    <row r="32" spans="1:21" ht="15" thickBot="1" x14ac:dyDescent="0.35">
      <c r="A32" s="785" t="s">
        <v>44</v>
      </c>
      <c r="B32" s="788">
        <f>VLOOKUP(A32,Rankings!A:B,2,0)</f>
        <v>46.8</v>
      </c>
      <c r="C32" s="2" t="s">
        <v>92</v>
      </c>
      <c r="D32" s="8">
        <v>44086</v>
      </c>
      <c r="E32" s="785" t="s">
        <v>13</v>
      </c>
      <c r="F32" s="2">
        <v>144</v>
      </c>
      <c r="G32" s="30">
        <v>19.899999999999999</v>
      </c>
      <c r="H32" s="4">
        <v>0.77</v>
      </c>
      <c r="I32" t="str">
        <f>VLOOKUP(A32,Schools!A:I,7,0)</f>
        <v>Yes</v>
      </c>
      <c r="J32" t="str">
        <f>VLOOKUP(A32,Schools!A:I,8,0)</f>
        <v>No</v>
      </c>
      <c r="K32" t="str">
        <f>VLOOKUP(A32,Schools!A:I,9,0)</f>
        <v>Yes</v>
      </c>
      <c r="L32">
        <f>VLOOKUP(A32,StudentsTeachers!A:S,7,0)</f>
        <v>4.2000000000000003E-2</v>
      </c>
      <c r="M32">
        <f>VLOOKUP(A32,StudentsTeachers!A:S,9,0)</f>
        <v>0</v>
      </c>
      <c r="N32">
        <f>VLOOKUP(A32,StudentsTeachers!A:S,11,0)</f>
        <v>0.93100000000000005</v>
      </c>
      <c r="O32">
        <f>VLOOKUP(A32,StudentsTeachers!A:S,13,0)</f>
        <v>7.0000000000000001E-3</v>
      </c>
      <c r="P32">
        <f>VLOOKUP(A32,StudentsTeachers!A:S,15,0)</f>
        <v>7.0000000000000001E-3</v>
      </c>
      <c r="Q32">
        <f>VLOOKUP(A32,StudentsTeachers!A:S,17,0)</f>
        <v>7.0000000000000001E-3</v>
      </c>
      <c r="R32">
        <f>VLOOKUP(A32,StudentsTeachers!A:S,19,0)</f>
        <v>7.0000000000000001E-3</v>
      </c>
      <c r="S32">
        <f>VLOOKUP(A32,TestScores!A:Y,14,0)</f>
        <v>0</v>
      </c>
      <c r="T32">
        <f>VLOOKUP(A32,TestScores!A:Y,21,0)</f>
        <v>0</v>
      </c>
      <c r="U32">
        <f>VLOOKUP(A32,TestScores!A:Y,25,0)</f>
        <v>0</v>
      </c>
    </row>
    <row r="33" spans="1:21" ht="15" thickBot="1" x14ac:dyDescent="0.35">
      <c r="A33" s="785" t="s">
        <v>45</v>
      </c>
      <c r="B33" s="788">
        <f>VLOOKUP(A33,Rankings!A:B,2,0)</f>
        <v>36.4</v>
      </c>
      <c r="C33" s="5" t="s">
        <v>92</v>
      </c>
      <c r="D33" s="14">
        <v>44086</v>
      </c>
      <c r="E33" s="785" t="s">
        <v>13</v>
      </c>
      <c r="F33" s="5">
        <v>129</v>
      </c>
      <c r="G33" s="31">
        <v>10.8</v>
      </c>
      <c r="H33" s="7">
        <v>0.54</v>
      </c>
      <c r="I33" t="str">
        <f>VLOOKUP(A33,Schools!A:I,7,0)</f>
        <v>Yes</v>
      </c>
      <c r="J33" t="str">
        <f>VLOOKUP(A33,Schools!A:I,8,0)</f>
        <v>No</v>
      </c>
      <c r="K33" t="str">
        <f>VLOOKUP(A33,Schools!A:I,9,0)</f>
        <v>No</v>
      </c>
      <c r="L33">
        <f>VLOOKUP(A33,StudentsTeachers!A:S,7,0)</f>
        <v>0.28699999999999998</v>
      </c>
      <c r="M33">
        <f>VLOOKUP(A33,StudentsTeachers!A:S,9,0)</f>
        <v>7.8E-2</v>
      </c>
      <c r="N33">
        <f>VLOOKUP(A33,StudentsTeachers!A:S,11,0)</f>
        <v>0.496</v>
      </c>
      <c r="O33">
        <f>VLOOKUP(A33,StudentsTeachers!A:S,13,0)</f>
        <v>4.7E-2</v>
      </c>
      <c r="P33">
        <f>VLOOKUP(A33,StudentsTeachers!A:S,15,0)</f>
        <v>3.1E-2</v>
      </c>
      <c r="Q33">
        <f>VLOOKUP(A33,StudentsTeachers!A:S,17,0)</f>
        <v>0</v>
      </c>
      <c r="R33">
        <f>VLOOKUP(A33,StudentsTeachers!A:S,19,0)</f>
        <v>6.2E-2</v>
      </c>
      <c r="S33">
        <f>VLOOKUP(A33,TestScores!A:Y,14,0)</f>
        <v>0</v>
      </c>
      <c r="T33">
        <f>VLOOKUP(A33,TestScores!A:Y,21,0)</f>
        <v>0</v>
      </c>
      <c r="U33">
        <f>VLOOKUP(A33,TestScores!A:Y,25,0)</f>
        <v>12.5</v>
      </c>
    </row>
    <row r="34" spans="1:21" ht="15" thickBot="1" x14ac:dyDescent="0.35">
      <c r="A34" s="785" t="s">
        <v>46</v>
      </c>
      <c r="B34" s="788">
        <f>VLOOKUP(A34,Rankings!A:B,2,0)</f>
        <v>67.400000000000006</v>
      </c>
      <c r="C34" s="2" t="s">
        <v>92</v>
      </c>
      <c r="D34" s="8">
        <v>43990</v>
      </c>
      <c r="E34" s="785" t="s">
        <v>13</v>
      </c>
      <c r="F34" s="2">
        <v>280</v>
      </c>
      <c r="G34" s="17">
        <v>15.2</v>
      </c>
      <c r="H34" s="4">
        <v>0.49</v>
      </c>
      <c r="I34" t="str">
        <f>VLOOKUP(A34,Schools!A:I,7,0)</f>
        <v>Yes</v>
      </c>
      <c r="J34" t="str">
        <f>VLOOKUP(A34,Schools!A:I,8,0)</f>
        <v>No</v>
      </c>
      <c r="K34" t="str">
        <f>VLOOKUP(A34,Schools!A:I,9,0)</f>
        <v>No</v>
      </c>
      <c r="L34">
        <f>VLOOKUP(A34,StudentsTeachers!A:S,7,0)</f>
        <v>0.44600000000000001</v>
      </c>
      <c r="M34">
        <f>VLOOKUP(A34,StudentsTeachers!A:S,9,0)</f>
        <v>6.8000000000000005E-2</v>
      </c>
      <c r="N34">
        <f>VLOOKUP(A34,StudentsTeachers!A:S,11,0)</f>
        <v>0.4</v>
      </c>
      <c r="O34">
        <f>VLOOKUP(A34,StudentsTeachers!A:S,13,0)</f>
        <v>3.2000000000000001E-2</v>
      </c>
      <c r="P34">
        <f>VLOOKUP(A34,StudentsTeachers!A:S,15,0)</f>
        <v>1.7999999999999999E-2</v>
      </c>
      <c r="Q34">
        <f>VLOOKUP(A34,StudentsTeachers!A:S,17,0)</f>
        <v>4.0000000000000001E-3</v>
      </c>
      <c r="R34">
        <f>VLOOKUP(A34,StudentsTeachers!A:S,19,0)</f>
        <v>3.2000000000000001E-2</v>
      </c>
      <c r="S34">
        <f>VLOOKUP(A34,TestScores!A:Y,14,0)</f>
        <v>61.2</v>
      </c>
      <c r="T34">
        <f>VLOOKUP(A34,TestScores!A:Y,21,0)</f>
        <v>37.4</v>
      </c>
      <c r="U34">
        <f>VLOOKUP(A34,TestScores!A:Y,25,0)</f>
        <v>42.7</v>
      </c>
    </row>
    <row r="35" spans="1:21" ht="15" thickBot="1" x14ac:dyDescent="0.35">
      <c r="A35" s="785" t="s">
        <v>47</v>
      </c>
      <c r="B35" s="788">
        <f>VLOOKUP(A35,Rankings!A:B,2,0)</f>
        <v>19.3</v>
      </c>
      <c r="C35" s="5" t="s">
        <v>92</v>
      </c>
      <c r="D35" s="5" t="s">
        <v>23</v>
      </c>
      <c r="E35" s="785" t="s">
        <v>13</v>
      </c>
      <c r="F35" s="5">
        <v>342</v>
      </c>
      <c r="G35" s="17">
        <v>15.2</v>
      </c>
      <c r="H35" s="7">
        <v>0.56000000000000005</v>
      </c>
      <c r="I35" t="str">
        <f>VLOOKUP(A35,Schools!A:I,7,0)</f>
        <v>Yes</v>
      </c>
      <c r="J35" t="str">
        <f>VLOOKUP(A35,Schools!A:I,8,0)</f>
        <v>No</v>
      </c>
      <c r="K35" t="str">
        <f>VLOOKUP(A35,Schools!A:I,9,0)</f>
        <v>No</v>
      </c>
      <c r="L35">
        <f>VLOOKUP(A35,StudentsTeachers!A:S,7,0)</f>
        <v>0.222</v>
      </c>
      <c r="M35">
        <f>VLOOKUP(A35,StudentsTeachers!A:S,9,0)</f>
        <v>0.25700000000000001</v>
      </c>
      <c r="N35">
        <f>VLOOKUP(A35,StudentsTeachers!A:S,11,0)</f>
        <v>0.38</v>
      </c>
      <c r="O35">
        <f>VLOOKUP(A35,StudentsTeachers!A:S,13,0)</f>
        <v>5.2999999999999999E-2</v>
      </c>
      <c r="P35">
        <f>VLOOKUP(A35,StudentsTeachers!A:S,15,0)</f>
        <v>3.0000000000000001E-3</v>
      </c>
      <c r="Q35">
        <f>VLOOKUP(A35,StudentsTeachers!A:S,17,0)</f>
        <v>0</v>
      </c>
      <c r="R35">
        <f>VLOOKUP(A35,StudentsTeachers!A:S,19,0)</f>
        <v>8.7999999999999995E-2</v>
      </c>
      <c r="S35">
        <f>VLOOKUP(A35,TestScores!A:Y,14,0)</f>
        <v>28.7</v>
      </c>
      <c r="T35">
        <f>VLOOKUP(A35,TestScores!A:Y,21,0)</f>
        <v>22.5</v>
      </c>
      <c r="U35">
        <f>VLOOKUP(A35,TestScores!A:Y,25,0)</f>
        <v>7.5</v>
      </c>
    </row>
    <row r="36" spans="1:21" ht="15" thickBot="1" x14ac:dyDescent="0.35">
      <c r="A36" s="785" t="s">
        <v>48</v>
      </c>
      <c r="B36" s="788">
        <f>VLOOKUP(A36,Rankings!A:B,2,0)</f>
        <v>74.5</v>
      </c>
      <c r="C36" s="2" t="s">
        <v>92</v>
      </c>
      <c r="D36" s="2" t="s">
        <v>16</v>
      </c>
      <c r="E36" s="785" t="s">
        <v>13</v>
      </c>
      <c r="F36" s="2">
        <v>525</v>
      </c>
      <c r="G36" s="32">
        <v>14.2</v>
      </c>
      <c r="H36" s="4">
        <v>0.31</v>
      </c>
      <c r="I36" t="str">
        <f>VLOOKUP(A36,Schools!A:I,7,0)</f>
        <v>Yes</v>
      </c>
      <c r="J36" t="str">
        <f>VLOOKUP(A36,Schools!A:I,8,0)</f>
        <v>No</v>
      </c>
      <c r="K36" t="str">
        <f>VLOOKUP(A36,Schools!A:I,9,0)</f>
        <v>No</v>
      </c>
      <c r="L36">
        <f>VLOOKUP(A36,StudentsTeachers!A:S,7,0)</f>
        <v>0.51200000000000001</v>
      </c>
      <c r="M36">
        <f>VLOOKUP(A36,StudentsTeachers!A:S,9,0)</f>
        <v>0.22900000000000001</v>
      </c>
      <c r="N36">
        <f>VLOOKUP(A36,StudentsTeachers!A:S,11,0)</f>
        <v>0.19600000000000001</v>
      </c>
      <c r="O36">
        <f>VLOOKUP(A36,StudentsTeachers!A:S,13,0)</f>
        <v>2.3E-2</v>
      </c>
      <c r="P36">
        <f>VLOOKUP(A36,StudentsTeachers!A:S,15,0)</f>
        <v>2E-3</v>
      </c>
      <c r="Q36">
        <f>VLOOKUP(A36,StudentsTeachers!A:S,17,0)</f>
        <v>0</v>
      </c>
      <c r="R36">
        <f>VLOOKUP(A36,StudentsTeachers!A:S,19,0)</f>
        <v>0.04</v>
      </c>
      <c r="S36">
        <f>VLOOKUP(A36,TestScores!A:Y,14,0)</f>
        <v>66.5</v>
      </c>
      <c r="T36">
        <f>VLOOKUP(A36,TestScores!A:Y,21,0)</f>
        <v>48.9</v>
      </c>
      <c r="U36">
        <f>VLOOKUP(A36,TestScores!A:Y,25,0)</f>
        <v>32.700000000000003</v>
      </c>
    </row>
    <row r="37" spans="1:21" ht="15" thickBot="1" x14ac:dyDescent="0.35">
      <c r="A37" s="785" t="s">
        <v>49</v>
      </c>
      <c r="B37" s="788">
        <f>VLOOKUP(A37,Rankings!A:B,2,0)</f>
        <v>39</v>
      </c>
      <c r="C37" s="5" t="s">
        <v>92</v>
      </c>
      <c r="D37" s="14">
        <v>44086</v>
      </c>
      <c r="E37" s="785" t="s">
        <v>13</v>
      </c>
      <c r="F37" s="5">
        <v>431</v>
      </c>
      <c r="G37" s="33">
        <v>11.7</v>
      </c>
      <c r="H37" s="7">
        <v>0.93</v>
      </c>
      <c r="I37" t="str">
        <f>VLOOKUP(A37,Schools!A:I,7,0)</f>
        <v>Yes</v>
      </c>
      <c r="J37" t="str">
        <f>VLOOKUP(A37,Schools!A:I,8,0)</f>
        <v>No</v>
      </c>
      <c r="K37" t="str">
        <f>VLOOKUP(A37,Schools!A:I,9,0)</f>
        <v>Yes</v>
      </c>
      <c r="L37">
        <f>VLOOKUP(A37,StudentsTeachers!A:S,7,0)</f>
        <v>8.9999999999999993E-3</v>
      </c>
      <c r="M37">
        <f>VLOOKUP(A37,StudentsTeachers!A:S,9,0)</f>
        <v>1.2E-2</v>
      </c>
      <c r="N37">
        <f>VLOOKUP(A37,StudentsTeachers!A:S,11,0)</f>
        <v>0.96799999999999997</v>
      </c>
      <c r="O37">
        <f>VLOOKUP(A37,StudentsTeachers!A:S,13,0)</f>
        <v>8.9999999999999993E-3</v>
      </c>
      <c r="P37">
        <f>VLOOKUP(A37,StudentsTeachers!A:S,15,0)</f>
        <v>2E-3</v>
      </c>
      <c r="Q37">
        <f>VLOOKUP(A37,StudentsTeachers!A:S,17,0)</f>
        <v>0</v>
      </c>
      <c r="R37">
        <f>VLOOKUP(A37,StudentsTeachers!A:S,19,0)</f>
        <v>0</v>
      </c>
      <c r="S37">
        <f>VLOOKUP(A37,TestScores!A:Y,14,0)</f>
        <v>0</v>
      </c>
      <c r="T37">
        <f>VLOOKUP(A37,TestScores!A:Y,21,0)</f>
        <v>0</v>
      </c>
      <c r="U37">
        <f>VLOOKUP(A37,TestScores!A:Y,25,0)</f>
        <v>18.2</v>
      </c>
    </row>
    <row r="38" spans="1:21" ht="15" thickBot="1" x14ac:dyDescent="0.35">
      <c r="A38" s="785" t="s">
        <v>50</v>
      </c>
      <c r="B38" s="788">
        <f>VLOOKUP(A38,Rankings!A:B,2,0)</f>
        <v>40.299999999999997</v>
      </c>
      <c r="C38" s="2" t="s">
        <v>92</v>
      </c>
      <c r="D38" s="8">
        <v>44086</v>
      </c>
      <c r="E38" s="785" t="s">
        <v>13</v>
      </c>
      <c r="F38" s="2">
        <v>282</v>
      </c>
      <c r="G38" s="34">
        <v>14</v>
      </c>
      <c r="H38" s="4">
        <v>0.86</v>
      </c>
      <c r="I38" t="str">
        <f>VLOOKUP(A38,Schools!A:I,7,0)</f>
        <v>Yes</v>
      </c>
      <c r="J38" t="str">
        <f>VLOOKUP(A38,Schools!A:I,8,0)</f>
        <v>No</v>
      </c>
      <c r="K38" t="str">
        <f>VLOOKUP(A38,Schools!A:I,9,0)</f>
        <v>Yes</v>
      </c>
      <c r="L38">
        <f>VLOOKUP(A38,StudentsTeachers!A:S,7,0)</f>
        <v>6.4000000000000001E-2</v>
      </c>
      <c r="M38">
        <f>VLOOKUP(A38,StudentsTeachers!A:S,9,0)</f>
        <v>0.188</v>
      </c>
      <c r="N38">
        <f>VLOOKUP(A38,StudentsTeachers!A:S,11,0)</f>
        <v>0.71299999999999997</v>
      </c>
      <c r="O38">
        <f>VLOOKUP(A38,StudentsTeachers!A:S,13,0)</f>
        <v>2.1000000000000001E-2</v>
      </c>
      <c r="P38">
        <f>VLOOKUP(A38,StudentsTeachers!A:S,15,0)</f>
        <v>7.0000000000000001E-3</v>
      </c>
      <c r="Q38">
        <f>VLOOKUP(A38,StudentsTeachers!A:S,17,0)</f>
        <v>0</v>
      </c>
      <c r="R38">
        <f>VLOOKUP(A38,StudentsTeachers!A:S,19,0)</f>
        <v>7.0000000000000001E-3</v>
      </c>
      <c r="S38">
        <f>VLOOKUP(A38,TestScores!A:Y,14,0)</f>
        <v>0</v>
      </c>
      <c r="T38">
        <f>VLOOKUP(A38,TestScores!A:Y,21,0)</f>
        <v>0</v>
      </c>
      <c r="U38">
        <f>VLOOKUP(A38,TestScores!A:Y,25,0)</f>
        <v>18.5</v>
      </c>
    </row>
    <row r="39" spans="1:21" ht="15" thickBot="1" x14ac:dyDescent="0.35">
      <c r="A39" s="785" t="s">
        <v>51</v>
      </c>
      <c r="B39" s="788">
        <f>VLOOKUP(A39,Rankings!A:B,2,0)</f>
        <v>23.9</v>
      </c>
      <c r="C39" s="5" t="s">
        <v>92</v>
      </c>
      <c r="D39" s="14">
        <v>43959</v>
      </c>
      <c r="E39" s="785" t="s">
        <v>13</v>
      </c>
      <c r="F39" s="5">
        <v>455</v>
      </c>
      <c r="G39" s="35">
        <v>16.5</v>
      </c>
      <c r="H39" s="7">
        <v>0.92</v>
      </c>
      <c r="I39" t="str">
        <f>VLOOKUP(A39,Schools!A:I,7,0)</f>
        <v>Yes</v>
      </c>
      <c r="J39" t="str">
        <f>VLOOKUP(A39,Schools!A:I,8,0)</f>
        <v>No</v>
      </c>
      <c r="K39" t="str">
        <f>VLOOKUP(A39,Schools!A:I,9,0)</f>
        <v>Yes</v>
      </c>
      <c r="L39">
        <f>VLOOKUP(A39,StudentsTeachers!A:S,7,0)</f>
        <v>3.1E-2</v>
      </c>
      <c r="M39">
        <f>VLOOKUP(A39,StudentsTeachers!A:S,9,0)</f>
        <v>0.2</v>
      </c>
      <c r="N39">
        <f>VLOOKUP(A39,StudentsTeachers!A:S,11,0)</f>
        <v>0.73399999999999999</v>
      </c>
      <c r="O39">
        <f>VLOOKUP(A39,StudentsTeachers!A:S,13,0)</f>
        <v>1.0999999999999999E-2</v>
      </c>
      <c r="P39">
        <f>VLOOKUP(A39,StudentsTeachers!A:S,15,0)</f>
        <v>0</v>
      </c>
      <c r="Q39">
        <f>VLOOKUP(A39,StudentsTeachers!A:S,17,0)</f>
        <v>4.0000000000000001E-3</v>
      </c>
      <c r="R39">
        <f>VLOOKUP(A39,StudentsTeachers!A:S,19,0)</f>
        <v>0.02</v>
      </c>
      <c r="S39">
        <f>VLOOKUP(A39,TestScores!A:Y,14,0)</f>
        <v>33.700000000000003</v>
      </c>
      <c r="T39">
        <f>VLOOKUP(A39,TestScores!A:Y,21,0)</f>
        <v>21.2</v>
      </c>
      <c r="U39">
        <f>VLOOKUP(A39,TestScores!A:Y,25,0)</f>
        <v>17.8</v>
      </c>
    </row>
    <row r="40" spans="1:21" ht="15" thickBot="1" x14ac:dyDescent="0.35">
      <c r="A40" s="785" t="s">
        <v>52</v>
      </c>
      <c r="B40" s="788">
        <f>VLOOKUP(A40,Rankings!A:B,2,0)</f>
        <v>47.2</v>
      </c>
      <c r="C40" s="2" t="s">
        <v>92</v>
      </c>
      <c r="D40" s="2" t="s">
        <v>53</v>
      </c>
      <c r="E40" s="785" t="s">
        <v>13</v>
      </c>
      <c r="F40" s="2">
        <v>245</v>
      </c>
      <c r="G40" s="36">
        <v>15.6</v>
      </c>
      <c r="H40" s="4">
        <v>0.8</v>
      </c>
      <c r="I40" t="str">
        <f>VLOOKUP(A40,Schools!A:I,7,0)</f>
        <v>Yes</v>
      </c>
      <c r="J40" t="str">
        <f>VLOOKUP(A40,Schools!A:I,8,0)</f>
        <v>No</v>
      </c>
      <c r="K40" t="str">
        <f>VLOOKUP(A40,Schools!A:I,9,0)</f>
        <v>Yes</v>
      </c>
      <c r="L40">
        <f>VLOOKUP(A40,StudentsTeachers!A:S,7,0)</f>
        <v>6.9000000000000006E-2</v>
      </c>
      <c r="M40">
        <f>VLOOKUP(A40,StudentsTeachers!A:S,9,0)</f>
        <v>0.245</v>
      </c>
      <c r="N40">
        <f>VLOOKUP(A40,StudentsTeachers!A:S,11,0)</f>
        <v>0.60399999999999998</v>
      </c>
      <c r="O40">
        <f>VLOOKUP(A40,StudentsTeachers!A:S,13,0)</f>
        <v>3.6999999999999998E-2</v>
      </c>
      <c r="P40">
        <f>VLOOKUP(A40,StudentsTeachers!A:S,15,0)</f>
        <v>0</v>
      </c>
      <c r="Q40">
        <f>VLOOKUP(A40,StudentsTeachers!A:S,17,0)</f>
        <v>1.6E-2</v>
      </c>
      <c r="R40">
        <f>VLOOKUP(A40,StudentsTeachers!A:S,19,0)</f>
        <v>2.9000000000000001E-2</v>
      </c>
      <c r="S40">
        <f>VLOOKUP(A40,TestScores!A:Y,14,0)</f>
        <v>32.1</v>
      </c>
      <c r="T40">
        <f>VLOOKUP(A40,TestScores!A:Y,21,0)</f>
        <v>47</v>
      </c>
      <c r="U40">
        <f>VLOOKUP(A40,TestScores!A:Y,25,0)</f>
        <v>0</v>
      </c>
    </row>
    <row r="41" spans="1:21" ht="15" thickBot="1" x14ac:dyDescent="0.35">
      <c r="A41" s="785" t="s">
        <v>54</v>
      </c>
      <c r="B41" s="788">
        <f>VLOOKUP(A41,Rankings!A:B,2,0)</f>
        <v>35.9</v>
      </c>
      <c r="C41" s="5" t="s">
        <v>92</v>
      </c>
      <c r="D41" s="14">
        <v>43959</v>
      </c>
      <c r="E41" s="785" t="s">
        <v>13</v>
      </c>
      <c r="F41" s="5">
        <v>400</v>
      </c>
      <c r="G41" s="37">
        <v>12.3</v>
      </c>
      <c r="H41" s="7">
        <v>0.94</v>
      </c>
      <c r="I41" t="str">
        <f>VLOOKUP(A41,Schools!A:I,7,0)</f>
        <v>Yes</v>
      </c>
      <c r="J41" t="str">
        <f>VLOOKUP(A41,Schools!A:I,8,0)</f>
        <v>No</v>
      </c>
      <c r="K41" t="str">
        <f>VLOOKUP(A41,Schools!A:I,9,0)</f>
        <v>Yes</v>
      </c>
      <c r="L41">
        <f>VLOOKUP(A41,StudentsTeachers!A:S,7,0)</f>
        <v>1.4999999999999999E-2</v>
      </c>
      <c r="M41">
        <f>VLOOKUP(A41,StudentsTeachers!A:S,9,0)</f>
        <v>8.0000000000000002E-3</v>
      </c>
      <c r="N41">
        <f>VLOOKUP(A41,StudentsTeachers!A:S,11,0)</f>
        <v>0.96499999999999997</v>
      </c>
      <c r="O41">
        <f>VLOOKUP(A41,StudentsTeachers!A:S,13,0)</f>
        <v>0.01</v>
      </c>
      <c r="P41">
        <f>VLOOKUP(A41,StudentsTeachers!A:S,15,0)</f>
        <v>0</v>
      </c>
      <c r="Q41">
        <f>VLOOKUP(A41,StudentsTeachers!A:S,17,0)</f>
        <v>3.0000000000000001E-3</v>
      </c>
      <c r="R41">
        <f>VLOOKUP(A41,StudentsTeachers!A:S,19,0)</f>
        <v>0</v>
      </c>
      <c r="S41">
        <f>VLOOKUP(A41,TestScores!A:Y,14,0)</f>
        <v>40.4</v>
      </c>
      <c r="T41">
        <f>VLOOKUP(A41,TestScores!A:Y,21,0)</f>
        <v>29</v>
      </c>
      <c r="U41">
        <f>VLOOKUP(A41,TestScores!A:Y,25,0)</f>
        <v>5.6</v>
      </c>
    </row>
    <row r="42" spans="1:21" ht="15" thickBot="1" x14ac:dyDescent="0.35">
      <c r="A42" s="785" t="s">
        <v>55</v>
      </c>
      <c r="B42" s="788">
        <f>VLOOKUP(A42,Rankings!A:B,2,0)</f>
        <v>0</v>
      </c>
      <c r="C42" s="2" t="s">
        <v>92</v>
      </c>
      <c r="D42" s="2" t="s">
        <v>56</v>
      </c>
      <c r="E42" s="785" t="s">
        <v>13</v>
      </c>
      <c r="F42" s="2"/>
      <c r="G42" s="2"/>
      <c r="H42" s="2"/>
      <c r="I42" t="str">
        <f>VLOOKUP(A42,Schools!A:I,7,0)</f>
        <v>Yes</v>
      </c>
      <c r="J42" t="str">
        <f>VLOOKUP(A42,Schools!A:I,8,0)</f>
        <v>(n/a)</v>
      </c>
      <c r="K42" t="str">
        <f>VLOOKUP(A42,Schools!A:I,9,0)</f>
        <v>(n/a)</v>
      </c>
      <c r="L42">
        <f>VLOOKUP(A42,StudentsTeachers!A:S,7,0)</f>
        <v>0</v>
      </c>
      <c r="M42">
        <f>VLOOKUP(A42,StudentsTeachers!A:S,9,0)</f>
        <v>0</v>
      </c>
      <c r="N42">
        <f>VLOOKUP(A42,StudentsTeachers!A:S,11,0)</f>
        <v>0</v>
      </c>
      <c r="O42">
        <f>VLOOKUP(A42,StudentsTeachers!A:S,13,0)</f>
        <v>0</v>
      </c>
      <c r="P42">
        <f>VLOOKUP(A42,StudentsTeachers!A:S,15,0)</f>
        <v>0</v>
      </c>
      <c r="Q42">
        <f>VLOOKUP(A42,StudentsTeachers!A:S,17,0)</f>
        <v>0</v>
      </c>
      <c r="R42">
        <f>VLOOKUP(A42,StudentsTeachers!A:S,19,0)</f>
        <v>0</v>
      </c>
      <c r="S42">
        <f>VLOOKUP(A42,TestScores!A:Y,14,0)</f>
        <v>0</v>
      </c>
      <c r="T42">
        <f>VLOOKUP(A42,TestScores!A:Y,21,0)</f>
        <v>0</v>
      </c>
      <c r="U42">
        <f>VLOOKUP(A42,TestScores!A:Y,25,0)</f>
        <v>0</v>
      </c>
    </row>
    <row r="43" spans="1:21" ht="15" thickBot="1" x14ac:dyDescent="0.35">
      <c r="A43" s="785" t="s">
        <v>57</v>
      </c>
      <c r="B43" s="788">
        <f>VLOOKUP(A43,Rankings!A:B,2,0)</f>
        <v>13.2</v>
      </c>
      <c r="C43" s="5" t="s">
        <v>92</v>
      </c>
      <c r="D43" s="5" t="s">
        <v>31</v>
      </c>
      <c r="E43" s="785" t="s">
        <v>13</v>
      </c>
      <c r="F43" s="5">
        <v>230</v>
      </c>
      <c r="G43" s="30">
        <v>19.899999999999999</v>
      </c>
      <c r="H43" s="7">
        <v>0.76</v>
      </c>
      <c r="I43" t="str">
        <f>VLOOKUP(A43,Schools!A:I,7,0)</f>
        <v>Yes</v>
      </c>
      <c r="J43" t="str">
        <f>VLOOKUP(A43,Schools!A:I,8,0)</f>
        <v>No</v>
      </c>
      <c r="K43" t="str">
        <f>VLOOKUP(A43,Schools!A:I,9,0)</f>
        <v>Yes</v>
      </c>
      <c r="L43">
        <f>VLOOKUP(A43,StudentsTeachers!A:S,7,0)</f>
        <v>0.14299999999999999</v>
      </c>
      <c r="M43">
        <f>VLOOKUP(A43,StudentsTeachers!A:S,9,0)</f>
        <v>0.222</v>
      </c>
      <c r="N43">
        <f>VLOOKUP(A43,StudentsTeachers!A:S,11,0)</f>
        <v>0.54300000000000004</v>
      </c>
      <c r="O43">
        <f>VLOOKUP(A43,StudentsTeachers!A:S,13,0)</f>
        <v>1.2999999999999999E-2</v>
      </c>
      <c r="P43">
        <f>VLOOKUP(A43,StudentsTeachers!A:S,15,0)</f>
        <v>4.0000000000000001E-3</v>
      </c>
      <c r="Q43">
        <f>VLOOKUP(A43,StudentsTeachers!A:S,17,0)</f>
        <v>8.9999999999999993E-3</v>
      </c>
      <c r="R43">
        <f>VLOOKUP(A43,StudentsTeachers!A:S,19,0)</f>
        <v>6.5000000000000002E-2</v>
      </c>
      <c r="S43">
        <f>VLOOKUP(A43,TestScores!A:Y,14,0)</f>
        <v>27.9</v>
      </c>
      <c r="T43">
        <f>VLOOKUP(A43,TestScores!A:Y,21,0)</f>
        <v>12.5</v>
      </c>
      <c r="U43">
        <f>VLOOKUP(A43,TestScores!A:Y,25,0)</f>
        <v>12.2</v>
      </c>
    </row>
    <row r="44" spans="1:21" ht="15" thickBot="1" x14ac:dyDescent="0.35">
      <c r="A44" s="785" t="s">
        <v>58</v>
      </c>
      <c r="B44" s="788">
        <f>VLOOKUP(A44,Rankings!A:B,2,0)</f>
        <v>2.9</v>
      </c>
      <c r="C44" s="2" t="s">
        <v>92</v>
      </c>
      <c r="D44" s="8">
        <v>44086</v>
      </c>
      <c r="E44" s="785" t="s">
        <v>59</v>
      </c>
      <c r="F44" s="2">
        <v>477</v>
      </c>
      <c r="G44" s="38">
        <v>27.1</v>
      </c>
      <c r="H44" s="4">
        <v>0.77</v>
      </c>
      <c r="I44" t="str">
        <f>VLOOKUP(A44,Schools!A:I,7,0)</f>
        <v>Yes</v>
      </c>
      <c r="J44" t="str">
        <f>VLOOKUP(A44,Schools!A:I,8,0)</f>
        <v>No</v>
      </c>
      <c r="K44" t="str">
        <f>VLOOKUP(A44,Schools!A:I,9,0)</f>
        <v>Yes</v>
      </c>
      <c r="L44">
        <f>VLOOKUP(A44,StudentsTeachers!A:S,7,0)</f>
        <v>5.1999999999999998E-2</v>
      </c>
      <c r="M44">
        <f>VLOOKUP(A44,StudentsTeachers!A:S,9,0)</f>
        <v>0.113</v>
      </c>
      <c r="N44">
        <f>VLOOKUP(A44,StudentsTeachers!A:S,11,0)</f>
        <v>0.70199999999999996</v>
      </c>
      <c r="O44">
        <f>VLOOKUP(A44,StudentsTeachers!A:S,13,0)</f>
        <v>0.10299999999999999</v>
      </c>
      <c r="P44">
        <f>VLOOKUP(A44,StudentsTeachers!A:S,15,0)</f>
        <v>2.1000000000000001E-2</v>
      </c>
      <c r="Q44">
        <f>VLOOKUP(A44,StudentsTeachers!A:S,17,0)</f>
        <v>2E-3</v>
      </c>
      <c r="R44">
        <f>VLOOKUP(A44,StudentsTeachers!A:S,19,0)</f>
        <v>6.0000000000000001E-3</v>
      </c>
      <c r="S44">
        <f>VLOOKUP(A44,TestScores!A:Y,14,0)</f>
        <v>0</v>
      </c>
      <c r="T44">
        <f>VLOOKUP(A44,TestScores!A:Y,21,0)</f>
        <v>0</v>
      </c>
      <c r="U44">
        <f>VLOOKUP(A44,TestScores!A:Y,25,0)</f>
        <v>0</v>
      </c>
    </row>
    <row r="45" spans="1:21" ht="15" thickBot="1" x14ac:dyDescent="0.35">
      <c r="A45" s="785" t="s">
        <v>60</v>
      </c>
      <c r="B45" s="788">
        <f>VLOOKUP(A45,Rankings!A:B,2,0)</f>
        <v>73.2</v>
      </c>
      <c r="C45" s="5" t="s">
        <v>92</v>
      </c>
      <c r="D45" s="5" t="s">
        <v>16</v>
      </c>
      <c r="E45" s="785" t="s">
        <v>13</v>
      </c>
      <c r="F45" s="5">
        <v>234</v>
      </c>
      <c r="G45" s="39">
        <v>13.5</v>
      </c>
      <c r="H45" s="7">
        <v>0.28999999999999998</v>
      </c>
      <c r="I45" t="str">
        <f>VLOOKUP(A45,Schools!A:I,7,0)</f>
        <v>Yes</v>
      </c>
      <c r="J45" t="str">
        <f>VLOOKUP(A45,Schools!A:I,8,0)</f>
        <v>No</v>
      </c>
      <c r="K45" t="str">
        <f>VLOOKUP(A45,Schools!A:I,9,0)</f>
        <v>No</v>
      </c>
      <c r="L45">
        <f>VLOOKUP(A45,StudentsTeachers!A:S,7,0)</f>
        <v>0.56000000000000005</v>
      </c>
      <c r="M45">
        <f>VLOOKUP(A45,StudentsTeachers!A:S,9,0)</f>
        <v>0.111</v>
      </c>
      <c r="N45">
        <f>VLOOKUP(A45,StudentsTeachers!A:S,11,0)</f>
        <v>0.16200000000000001</v>
      </c>
      <c r="O45">
        <f>VLOOKUP(A45,StudentsTeachers!A:S,13,0)</f>
        <v>4.2999999999999997E-2</v>
      </c>
      <c r="P45">
        <f>VLOOKUP(A45,StudentsTeachers!A:S,15,0)</f>
        <v>4.0000000000000001E-3</v>
      </c>
      <c r="Q45">
        <f>VLOOKUP(A45,StudentsTeachers!A:S,17,0)</f>
        <v>4.0000000000000001E-3</v>
      </c>
      <c r="R45">
        <f>VLOOKUP(A45,StudentsTeachers!A:S,19,0)</f>
        <v>0.115</v>
      </c>
      <c r="S45">
        <f>VLOOKUP(A45,TestScores!A:Y,14,0)</f>
        <v>65.3</v>
      </c>
      <c r="T45">
        <f>VLOOKUP(A45,TestScores!A:Y,21,0)</f>
        <v>49.3</v>
      </c>
      <c r="U45">
        <f>VLOOKUP(A45,TestScores!A:Y,25,0)</f>
        <v>41.5</v>
      </c>
    </row>
    <row r="46" spans="1:21" ht="15" thickBot="1" x14ac:dyDescent="0.35">
      <c r="A46" s="785" t="s">
        <v>61</v>
      </c>
      <c r="B46" s="788">
        <f>VLOOKUP(A46,Rankings!A:B,2,0)</f>
        <v>31.7</v>
      </c>
      <c r="C46" s="2" t="s">
        <v>92</v>
      </c>
      <c r="D46" s="2" t="s">
        <v>16</v>
      </c>
      <c r="E46" s="785" t="s">
        <v>13</v>
      </c>
      <c r="F46" s="2">
        <v>804</v>
      </c>
      <c r="G46" s="40">
        <v>18.5</v>
      </c>
      <c r="H46" s="4">
        <v>0.63</v>
      </c>
      <c r="I46" t="str">
        <f>VLOOKUP(A46,Schools!A:I,7,0)</f>
        <v>Yes</v>
      </c>
      <c r="J46" t="str">
        <f>VLOOKUP(A46,Schools!A:I,8,0)</f>
        <v>No</v>
      </c>
      <c r="K46" t="str">
        <f>VLOOKUP(A46,Schools!A:I,9,0)</f>
        <v>Yes</v>
      </c>
      <c r="L46">
        <f>VLOOKUP(A46,StudentsTeachers!A:S,7,0)</f>
        <v>9.2999999999999999E-2</v>
      </c>
      <c r="M46">
        <f>VLOOKUP(A46,StudentsTeachers!A:S,9,0)</f>
        <v>0.42299999999999999</v>
      </c>
      <c r="N46">
        <f>VLOOKUP(A46,StudentsTeachers!A:S,11,0)</f>
        <v>0.32500000000000001</v>
      </c>
      <c r="O46">
        <f>VLOOKUP(A46,StudentsTeachers!A:S,13,0)</f>
        <v>8.6999999999999994E-2</v>
      </c>
      <c r="P46">
        <f>VLOOKUP(A46,StudentsTeachers!A:S,15,0)</f>
        <v>5.0000000000000001E-3</v>
      </c>
      <c r="Q46">
        <f>VLOOKUP(A46,StudentsTeachers!A:S,17,0)</f>
        <v>1.6E-2</v>
      </c>
      <c r="R46">
        <f>VLOOKUP(A46,StudentsTeachers!A:S,19,0)</f>
        <v>5.0999999999999997E-2</v>
      </c>
      <c r="S46">
        <f>VLOOKUP(A46,TestScores!A:Y,14,0)</f>
        <v>38.299999999999997</v>
      </c>
      <c r="T46">
        <f>VLOOKUP(A46,TestScores!A:Y,21,0)</f>
        <v>24</v>
      </c>
      <c r="U46">
        <f>VLOOKUP(A46,TestScores!A:Y,25,0)</f>
        <v>14.5</v>
      </c>
    </row>
    <row r="47" spans="1:21" ht="15" thickBot="1" x14ac:dyDescent="0.35">
      <c r="A47" s="785" t="s">
        <v>62</v>
      </c>
      <c r="B47" s="788">
        <f>VLOOKUP(A47,Rankings!A:B,2,0)</f>
        <v>0</v>
      </c>
      <c r="C47" s="5" t="s">
        <v>92</v>
      </c>
      <c r="D47" s="5" t="s">
        <v>23</v>
      </c>
      <c r="E47" s="785" t="s">
        <v>13</v>
      </c>
      <c r="F47" s="5">
        <v>101</v>
      </c>
      <c r="G47" s="41">
        <v>8.6999999999999993</v>
      </c>
      <c r="H47" s="7">
        <v>0.31</v>
      </c>
      <c r="I47" t="str">
        <f>VLOOKUP(A47,Schools!A:I,7,0)</f>
        <v>Yes</v>
      </c>
      <c r="J47" t="str">
        <f>VLOOKUP(A47,Schools!A:I,8,0)</f>
        <v>No</v>
      </c>
      <c r="K47" t="str">
        <f>VLOOKUP(A47,Schools!A:I,9,0)</f>
        <v>No</v>
      </c>
      <c r="L47">
        <f>VLOOKUP(A47,StudentsTeachers!A:S,7,0)</f>
        <v>0.624</v>
      </c>
      <c r="M47">
        <f>VLOOKUP(A47,StudentsTeachers!A:S,9,0)</f>
        <v>5.8999999999999997E-2</v>
      </c>
      <c r="N47">
        <f>VLOOKUP(A47,StudentsTeachers!A:S,11,0)</f>
        <v>0.14899999999999999</v>
      </c>
      <c r="O47">
        <f>VLOOKUP(A47,StudentsTeachers!A:S,13,0)</f>
        <v>0.05</v>
      </c>
      <c r="P47">
        <f>VLOOKUP(A47,StudentsTeachers!A:S,15,0)</f>
        <v>0.02</v>
      </c>
      <c r="Q47">
        <f>VLOOKUP(A47,StudentsTeachers!A:S,17,0)</f>
        <v>0.02</v>
      </c>
      <c r="R47">
        <f>VLOOKUP(A47,StudentsTeachers!A:S,19,0)</f>
        <v>9.9000000000000005E-2</v>
      </c>
      <c r="S47">
        <f>VLOOKUP(A47,TestScores!A:Y,14,0)</f>
        <v>13.8</v>
      </c>
      <c r="T47">
        <f>VLOOKUP(A47,TestScores!A:Y,21,0)</f>
        <v>13.8</v>
      </c>
      <c r="U47">
        <f>VLOOKUP(A47,TestScores!A:Y,25,0)</f>
        <v>0</v>
      </c>
    </row>
    <row r="48" spans="1:21" ht="15" thickBot="1" x14ac:dyDescent="0.35">
      <c r="A48" s="785" t="s">
        <v>63</v>
      </c>
      <c r="B48" s="788">
        <f>VLOOKUP(A48,Rankings!A:B,2,0)</f>
        <v>5.4</v>
      </c>
      <c r="C48" s="2" t="s">
        <v>92</v>
      </c>
      <c r="D48" s="2" t="s">
        <v>16</v>
      </c>
      <c r="E48" s="785" t="s">
        <v>59</v>
      </c>
      <c r="F48" s="2">
        <v>317</v>
      </c>
      <c r="G48" s="9">
        <v>18.2</v>
      </c>
      <c r="H48" s="4">
        <v>0.88</v>
      </c>
      <c r="I48" t="str">
        <f>VLOOKUP(A48,Schools!A:I,7,0)</f>
        <v>Yes</v>
      </c>
      <c r="J48" t="str">
        <f>VLOOKUP(A48,Schools!A:I,8,0)</f>
        <v>No</v>
      </c>
      <c r="K48" t="str">
        <f>VLOOKUP(A48,Schools!A:I,9,0)</f>
        <v>Yes</v>
      </c>
      <c r="L48">
        <f>VLOOKUP(A48,StudentsTeachers!A:S,7,0)</f>
        <v>2.1999999999999999E-2</v>
      </c>
      <c r="M48">
        <f>VLOOKUP(A48,StudentsTeachers!A:S,9,0)</f>
        <v>3.0000000000000001E-3</v>
      </c>
      <c r="N48">
        <f>VLOOKUP(A48,StudentsTeachers!A:S,11,0)</f>
        <v>0.97499999999999998</v>
      </c>
      <c r="O48">
        <f>VLOOKUP(A48,StudentsTeachers!A:S,13,0)</f>
        <v>0</v>
      </c>
      <c r="P48">
        <f>VLOOKUP(A48,StudentsTeachers!A:S,15,0)</f>
        <v>0</v>
      </c>
      <c r="Q48">
        <f>VLOOKUP(A48,StudentsTeachers!A:S,17,0)</f>
        <v>0</v>
      </c>
      <c r="R48">
        <f>VLOOKUP(A48,StudentsTeachers!A:S,19,0)</f>
        <v>0</v>
      </c>
      <c r="S48">
        <f>VLOOKUP(A48,TestScores!A:Y,14,0)</f>
        <v>14.6</v>
      </c>
      <c r="T48">
        <f>VLOOKUP(A48,TestScores!A:Y,21,0)</f>
        <v>8.5</v>
      </c>
      <c r="U48">
        <f>VLOOKUP(A48,TestScores!A:Y,25,0)</f>
        <v>0</v>
      </c>
    </row>
    <row r="49" spans="1:21" ht="15" thickBot="1" x14ac:dyDescent="0.35">
      <c r="A49" s="785" t="s">
        <v>64</v>
      </c>
      <c r="B49" s="788">
        <f>VLOOKUP(A49,Rankings!A:B,2,0)</f>
        <v>3.3</v>
      </c>
      <c r="C49" s="5" t="s">
        <v>92</v>
      </c>
      <c r="D49" s="14">
        <v>44086</v>
      </c>
      <c r="E49" s="785" t="s">
        <v>13</v>
      </c>
      <c r="F49" s="5">
        <v>124</v>
      </c>
      <c r="G49" s="6">
        <v>18.3</v>
      </c>
      <c r="H49" s="7">
        <v>0.79</v>
      </c>
      <c r="I49" t="str">
        <f>VLOOKUP(A49,Schools!A:I,7,0)</f>
        <v>Yes</v>
      </c>
      <c r="J49" t="str">
        <f>VLOOKUP(A49,Schools!A:I,8,0)</f>
        <v>No</v>
      </c>
      <c r="K49" t="str">
        <f>VLOOKUP(A49,Schools!A:I,9,0)</f>
        <v>Yes</v>
      </c>
      <c r="L49">
        <f>VLOOKUP(A49,StudentsTeachers!A:S,7,0)</f>
        <v>4.8000000000000001E-2</v>
      </c>
      <c r="M49">
        <f>VLOOKUP(A49,StudentsTeachers!A:S,9,0)</f>
        <v>8.1000000000000003E-2</v>
      </c>
      <c r="N49">
        <f>VLOOKUP(A49,StudentsTeachers!A:S,11,0)</f>
        <v>0.80600000000000005</v>
      </c>
      <c r="O49">
        <f>VLOOKUP(A49,StudentsTeachers!A:S,13,0)</f>
        <v>0</v>
      </c>
      <c r="P49">
        <f>VLOOKUP(A49,StudentsTeachers!A:S,15,0)</f>
        <v>6.5000000000000002E-2</v>
      </c>
      <c r="Q49">
        <f>VLOOKUP(A49,StudentsTeachers!A:S,17,0)</f>
        <v>0</v>
      </c>
      <c r="R49">
        <f>VLOOKUP(A49,StudentsTeachers!A:S,19,0)</f>
        <v>8.0000000000000002E-3</v>
      </c>
      <c r="S49">
        <f>VLOOKUP(A49,TestScores!A:Y,14,0)</f>
        <v>0</v>
      </c>
      <c r="T49">
        <f>VLOOKUP(A49,TestScores!A:Y,21,0)</f>
        <v>0</v>
      </c>
      <c r="U49">
        <f>VLOOKUP(A49,TestScores!A:Y,25,0)</f>
        <v>0</v>
      </c>
    </row>
    <row r="50" spans="1:21" ht="15" thickBot="1" x14ac:dyDescent="0.35">
      <c r="A50" s="785" t="s">
        <v>65</v>
      </c>
      <c r="B50" s="788">
        <f>VLOOKUP(A50,Rankings!A:B,2,0)</f>
        <v>0</v>
      </c>
      <c r="C50" s="2" t="s">
        <v>92</v>
      </c>
      <c r="D50" s="2" t="s">
        <v>23</v>
      </c>
      <c r="E50" s="785" t="s">
        <v>13</v>
      </c>
      <c r="F50" s="2">
        <v>339</v>
      </c>
      <c r="G50" s="42">
        <v>15.1</v>
      </c>
      <c r="H50" s="4">
        <v>0.79</v>
      </c>
      <c r="I50" t="str">
        <f>VLOOKUP(A50,Schools!A:I,7,0)</f>
        <v>Yes</v>
      </c>
      <c r="J50" t="str">
        <f>VLOOKUP(A50,Schools!A:I,8,0)</f>
        <v>No</v>
      </c>
      <c r="K50" t="str">
        <f>VLOOKUP(A50,Schools!A:I,9,0)</f>
        <v>Yes</v>
      </c>
      <c r="L50">
        <f>VLOOKUP(A50,StudentsTeachers!A:S,7,0)</f>
        <v>4.3999999999999997E-2</v>
      </c>
      <c r="M50">
        <f>VLOOKUP(A50,StudentsTeachers!A:S,9,0)</f>
        <v>1.4999999999999999E-2</v>
      </c>
      <c r="N50">
        <f>VLOOKUP(A50,StudentsTeachers!A:S,11,0)</f>
        <v>0.92300000000000004</v>
      </c>
      <c r="O50">
        <f>VLOOKUP(A50,StudentsTeachers!A:S,13,0)</f>
        <v>0</v>
      </c>
      <c r="P50">
        <f>VLOOKUP(A50,StudentsTeachers!A:S,15,0)</f>
        <v>6.0000000000000001E-3</v>
      </c>
      <c r="Q50">
        <f>VLOOKUP(A50,StudentsTeachers!A:S,17,0)</f>
        <v>6.0000000000000001E-3</v>
      </c>
      <c r="R50">
        <f>VLOOKUP(A50,StudentsTeachers!A:S,19,0)</f>
        <v>6.0000000000000001E-3</v>
      </c>
      <c r="S50">
        <f>VLOOKUP(A50,TestScores!A:Y,14,0)</f>
        <v>31.3</v>
      </c>
      <c r="T50">
        <f>VLOOKUP(A50,TestScores!A:Y,21,0)</f>
        <v>31.6</v>
      </c>
      <c r="U50">
        <f>VLOOKUP(A50,TestScores!A:Y,25,0)</f>
        <v>0</v>
      </c>
    </row>
    <row r="51" spans="1:21" ht="15" thickBot="1" x14ac:dyDescent="0.35">
      <c r="A51" s="785" t="s">
        <v>66</v>
      </c>
      <c r="B51" s="788">
        <f>VLOOKUP(A51,Rankings!A:B,2,0)</f>
        <v>60</v>
      </c>
      <c r="C51" s="5" t="s">
        <v>92</v>
      </c>
      <c r="D51" s="5" t="s">
        <v>23</v>
      </c>
      <c r="E51" s="785" t="s">
        <v>13</v>
      </c>
      <c r="F51" s="5">
        <v>563</v>
      </c>
      <c r="G51" s="9">
        <v>18.2</v>
      </c>
      <c r="H51" s="7">
        <v>0.8</v>
      </c>
      <c r="I51" t="str">
        <f>VLOOKUP(A51,Schools!A:I,7,0)</f>
        <v>Yes</v>
      </c>
      <c r="J51" t="str">
        <f>VLOOKUP(A51,Schools!A:I,8,0)</f>
        <v>No</v>
      </c>
      <c r="K51" t="str">
        <f>VLOOKUP(A51,Schools!A:I,9,0)</f>
        <v>Yes</v>
      </c>
      <c r="L51">
        <f>VLOOKUP(A51,StudentsTeachers!A:S,7,0)</f>
        <v>0.20599999999999999</v>
      </c>
      <c r="M51">
        <f>VLOOKUP(A51,StudentsTeachers!A:S,9,0)</f>
        <v>0.27700000000000002</v>
      </c>
      <c r="N51">
        <f>VLOOKUP(A51,StudentsTeachers!A:S,11,0)</f>
        <v>0.42599999999999999</v>
      </c>
      <c r="O51">
        <f>VLOOKUP(A51,StudentsTeachers!A:S,13,0)</f>
        <v>4.8000000000000001E-2</v>
      </c>
      <c r="P51">
        <f>VLOOKUP(A51,StudentsTeachers!A:S,15,0)</f>
        <v>2E-3</v>
      </c>
      <c r="Q51">
        <f>VLOOKUP(A51,StudentsTeachers!A:S,17,0)</f>
        <v>0</v>
      </c>
      <c r="R51">
        <f>VLOOKUP(A51,StudentsTeachers!A:S,19,0)</f>
        <v>4.2999999999999997E-2</v>
      </c>
      <c r="S51">
        <f>VLOOKUP(A51,TestScores!A:Y,14,0)</f>
        <v>45.5</v>
      </c>
      <c r="T51">
        <f>VLOOKUP(A51,TestScores!A:Y,21,0)</f>
        <v>54.9</v>
      </c>
      <c r="U51">
        <f>VLOOKUP(A51,TestScores!A:Y,25,0)</f>
        <v>29.7</v>
      </c>
    </row>
    <row r="52" spans="1:21" ht="15" thickBot="1" x14ac:dyDescent="0.35">
      <c r="A52" s="785" t="s">
        <v>67</v>
      </c>
      <c r="B52" s="788">
        <f>VLOOKUP(A52,Rankings!A:B,2,0)</f>
        <v>23.8</v>
      </c>
      <c r="C52" s="2" t="s">
        <v>92</v>
      </c>
      <c r="D52" s="2" t="s">
        <v>53</v>
      </c>
      <c r="E52" s="785" t="s">
        <v>13</v>
      </c>
      <c r="F52" s="2">
        <v>204</v>
      </c>
      <c r="G52" s="32">
        <v>14.2</v>
      </c>
      <c r="H52" s="4">
        <v>0.92</v>
      </c>
      <c r="I52" t="str">
        <f>VLOOKUP(A52,Schools!A:I,7,0)</f>
        <v>Yes</v>
      </c>
      <c r="J52" t="str">
        <f>VLOOKUP(A52,Schools!A:I,8,0)</f>
        <v>No</v>
      </c>
      <c r="K52" t="str">
        <f>VLOOKUP(A52,Schools!A:I,9,0)</f>
        <v>Yes</v>
      </c>
      <c r="L52">
        <f>VLOOKUP(A52,StudentsTeachers!A:S,7,0)</f>
        <v>5.3999999999999999E-2</v>
      </c>
      <c r="M52">
        <f>VLOOKUP(A52,StudentsTeachers!A:S,9,0)</f>
        <v>3.4000000000000002E-2</v>
      </c>
      <c r="N52">
        <f>VLOOKUP(A52,StudentsTeachers!A:S,11,0)</f>
        <v>0.86799999999999999</v>
      </c>
      <c r="O52">
        <f>VLOOKUP(A52,StudentsTeachers!A:S,13,0)</f>
        <v>2.9000000000000001E-2</v>
      </c>
      <c r="P52">
        <f>VLOOKUP(A52,StudentsTeachers!A:S,15,0)</f>
        <v>0.01</v>
      </c>
      <c r="Q52">
        <f>VLOOKUP(A52,StudentsTeachers!A:S,17,0)</f>
        <v>5.0000000000000001E-3</v>
      </c>
      <c r="R52">
        <f>VLOOKUP(A52,StudentsTeachers!A:S,19,0)</f>
        <v>0</v>
      </c>
      <c r="S52">
        <f>VLOOKUP(A52,TestScores!A:Y,14,0)</f>
        <v>17.899999999999999</v>
      </c>
      <c r="T52">
        <f>VLOOKUP(A52,TestScores!A:Y,21,0)</f>
        <v>32.6</v>
      </c>
      <c r="U52">
        <f>VLOOKUP(A52,TestScores!A:Y,25,0)</f>
        <v>0</v>
      </c>
    </row>
    <row r="53" spans="1:21" ht="15" thickBot="1" x14ac:dyDescent="0.35">
      <c r="A53" s="785" t="s">
        <v>68</v>
      </c>
      <c r="B53" s="788">
        <f>VLOOKUP(A53,Rankings!A:B,2,0)</f>
        <v>0</v>
      </c>
      <c r="C53" s="5" t="s">
        <v>92</v>
      </c>
      <c r="D53" s="5" t="s">
        <v>69</v>
      </c>
      <c r="E53" s="785" t="s">
        <v>13</v>
      </c>
      <c r="F53" s="5">
        <v>156</v>
      </c>
      <c r="G53" s="43">
        <v>22.6</v>
      </c>
      <c r="H53" s="7">
        <v>0.72</v>
      </c>
      <c r="I53" t="str">
        <f>VLOOKUP(A53,Schools!A:I,7,0)</f>
        <v>Yes</v>
      </c>
      <c r="J53" t="str">
        <f>VLOOKUP(A53,Schools!A:I,8,0)</f>
        <v>No</v>
      </c>
      <c r="K53" t="str">
        <f>VLOOKUP(A53,Schools!A:I,9,0)</f>
        <v>Yes</v>
      </c>
      <c r="L53">
        <f>VLOOKUP(A53,StudentsTeachers!A:S,7,0)</f>
        <v>0.14099999999999999</v>
      </c>
      <c r="M53">
        <f>VLOOKUP(A53,StudentsTeachers!A:S,9,0)</f>
        <v>0.59</v>
      </c>
      <c r="N53">
        <f>VLOOKUP(A53,StudentsTeachers!A:S,11,0)</f>
        <v>0.19900000000000001</v>
      </c>
      <c r="O53">
        <f>VLOOKUP(A53,StudentsTeachers!A:S,13,0)</f>
        <v>0</v>
      </c>
      <c r="P53">
        <f>VLOOKUP(A53,StudentsTeachers!A:S,15,0)</f>
        <v>6.0000000000000001E-3</v>
      </c>
      <c r="Q53">
        <f>VLOOKUP(A53,StudentsTeachers!A:S,17,0)</f>
        <v>0</v>
      </c>
      <c r="R53">
        <f>VLOOKUP(A53,StudentsTeachers!A:S,19,0)</f>
        <v>6.4000000000000001E-2</v>
      </c>
      <c r="S53">
        <f>VLOOKUP(A53,TestScores!A:Y,14,0)</f>
        <v>24.5</v>
      </c>
      <c r="T53">
        <f>VLOOKUP(A53,TestScores!A:Y,21,0)</f>
        <v>19.600000000000001</v>
      </c>
      <c r="U53">
        <f>VLOOKUP(A53,TestScores!A:Y,25,0)</f>
        <v>0</v>
      </c>
    </row>
    <row r="54" spans="1:21" ht="15" thickBot="1" x14ac:dyDescent="0.35">
      <c r="A54" s="785" t="s">
        <v>70</v>
      </c>
      <c r="B54" s="788">
        <f>VLOOKUP(A54,Rankings!A:B,2,0)</f>
        <v>32.200000000000003</v>
      </c>
      <c r="C54" s="2" t="s">
        <v>92</v>
      </c>
      <c r="D54" s="2" t="s">
        <v>31</v>
      </c>
      <c r="E54" s="785" t="s">
        <v>13</v>
      </c>
      <c r="F54" s="2">
        <v>467</v>
      </c>
      <c r="G54" s="44">
        <v>16.100000000000001</v>
      </c>
      <c r="H54" s="4">
        <v>0.7</v>
      </c>
      <c r="I54" t="str">
        <f>VLOOKUP(A54,Schools!A:I,7,0)</f>
        <v>Yes</v>
      </c>
      <c r="J54" t="str">
        <f>VLOOKUP(A54,Schools!A:I,8,0)</f>
        <v>No</v>
      </c>
      <c r="K54" t="str">
        <f>VLOOKUP(A54,Schools!A:I,9,0)</f>
        <v>Yes</v>
      </c>
      <c r="L54">
        <f>VLOOKUP(A54,StudentsTeachers!A:S,7,0)</f>
        <v>0.113</v>
      </c>
      <c r="M54">
        <f>VLOOKUP(A54,StudentsTeachers!A:S,9,0)</f>
        <v>0.20799999999999999</v>
      </c>
      <c r="N54">
        <f>VLOOKUP(A54,StudentsTeachers!A:S,11,0)</f>
        <v>0.54800000000000004</v>
      </c>
      <c r="O54">
        <f>VLOOKUP(A54,StudentsTeachers!A:S,13,0)</f>
        <v>6.9000000000000006E-2</v>
      </c>
      <c r="P54">
        <f>VLOOKUP(A54,StudentsTeachers!A:S,15,0)</f>
        <v>2E-3</v>
      </c>
      <c r="Q54">
        <f>VLOOKUP(A54,StudentsTeachers!A:S,17,0)</f>
        <v>6.0000000000000001E-3</v>
      </c>
      <c r="R54">
        <f>VLOOKUP(A54,StudentsTeachers!A:S,19,0)</f>
        <v>5.3999999999999999E-2</v>
      </c>
      <c r="S54">
        <f>VLOOKUP(A54,TestScores!A:Y,14,0)</f>
        <v>41.4</v>
      </c>
      <c r="T54">
        <f>VLOOKUP(A54,TestScores!A:Y,21,0)</f>
        <v>25.2</v>
      </c>
      <c r="U54">
        <f>VLOOKUP(A54,TestScores!A:Y,25,0)</f>
        <v>20.8</v>
      </c>
    </row>
    <row r="55" spans="1:21" ht="15" thickBot="1" x14ac:dyDescent="0.35">
      <c r="A55" s="785" t="s">
        <v>71</v>
      </c>
      <c r="B55" s="788">
        <f>VLOOKUP(A55,Rankings!A:B,2,0)</f>
        <v>17.7</v>
      </c>
      <c r="C55" s="5" t="s">
        <v>92</v>
      </c>
      <c r="D55" s="14">
        <v>44086</v>
      </c>
      <c r="E55" s="785" t="s">
        <v>13</v>
      </c>
      <c r="F55" s="5">
        <v>344</v>
      </c>
      <c r="G55" s="45">
        <v>9</v>
      </c>
      <c r="H55" s="7">
        <v>0.82</v>
      </c>
      <c r="I55" t="str">
        <f>VLOOKUP(A55,Schools!A:I,7,0)</f>
        <v>Yes</v>
      </c>
      <c r="J55" t="str">
        <f>VLOOKUP(A55,Schools!A:I,8,0)</f>
        <v>No</v>
      </c>
      <c r="K55" t="str">
        <f>VLOOKUP(A55,Schools!A:I,9,0)</f>
        <v>Yes</v>
      </c>
      <c r="L55">
        <f>VLOOKUP(A55,StudentsTeachers!A:S,7,0)</f>
        <v>2.5999999999999999E-2</v>
      </c>
      <c r="M55">
        <f>VLOOKUP(A55,StudentsTeachers!A:S,9,0)</f>
        <v>3.2000000000000001E-2</v>
      </c>
      <c r="N55">
        <f>VLOOKUP(A55,StudentsTeachers!A:S,11,0)</f>
        <v>0.89800000000000002</v>
      </c>
      <c r="O55">
        <f>VLOOKUP(A55,StudentsTeachers!A:S,13,0)</f>
        <v>0.02</v>
      </c>
      <c r="P55">
        <f>VLOOKUP(A55,StudentsTeachers!A:S,15,0)</f>
        <v>6.0000000000000001E-3</v>
      </c>
      <c r="Q55">
        <f>VLOOKUP(A55,StudentsTeachers!A:S,17,0)</f>
        <v>0</v>
      </c>
      <c r="R55">
        <f>VLOOKUP(A55,StudentsTeachers!A:S,19,0)</f>
        <v>1.7000000000000001E-2</v>
      </c>
      <c r="S55">
        <f>VLOOKUP(A55,TestScores!A:Y,14,0)</f>
        <v>0</v>
      </c>
      <c r="T55">
        <f>VLOOKUP(A55,TestScores!A:Y,21,0)</f>
        <v>0</v>
      </c>
      <c r="U55">
        <f>VLOOKUP(A55,TestScores!A:Y,25,0)</f>
        <v>8</v>
      </c>
    </row>
    <row r="56" spans="1:21" ht="15" thickBot="1" x14ac:dyDescent="0.35">
      <c r="A56" s="785" t="s">
        <v>72</v>
      </c>
      <c r="B56" s="788">
        <f>VLOOKUP(A56,Rankings!A:B,2,0)</f>
        <v>20.5</v>
      </c>
      <c r="C56" s="2" t="s">
        <v>92</v>
      </c>
      <c r="D56" s="8">
        <v>43990</v>
      </c>
      <c r="E56" s="785" t="s">
        <v>13</v>
      </c>
      <c r="F56" s="2">
        <v>353</v>
      </c>
      <c r="G56" s="46">
        <v>11.4</v>
      </c>
      <c r="H56" s="4">
        <v>0.86</v>
      </c>
      <c r="I56" t="str">
        <f>VLOOKUP(A56,Schools!A:I,7,0)</f>
        <v>Yes</v>
      </c>
      <c r="J56" t="str">
        <f>VLOOKUP(A56,Schools!A:I,8,0)</f>
        <v>No</v>
      </c>
      <c r="K56" t="str">
        <f>VLOOKUP(A56,Schools!A:I,9,0)</f>
        <v>Yes</v>
      </c>
      <c r="L56">
        <f>VLOOKUP(A56,StudentsTeachers!A:S,7,0)</f>
        <v>1.4E-2</v>
      </c>
      <c r="M56">
        <f>VLOOKUP(A56,StudentsTeachers!A:S,9,0)</f>
        <v>0.02</v>
      </c>
      <c r="N56">
        <f>VLOOKUP(A56,StudentsTeachers!A:S,11,0)</f>
        <v>0.94599999999999995</v>
      </c>
      <c r="O56">
        <f>VLOOKUP(A56,StudentsTeachers!A:S,13,0)</f>
        <v>8.0000000000000002E-3</v>
      </c>
      <c r="P56">
        <f>VLOOKUP(A56,StudentsTeachers!A:S,15,0)</f>
        <v>3.0000000000000001E-3</v>
      </c>
      <c r="Q56">
        <f>VLOOKUP(A56,StudentsTeachers!A:S,17,0)</f>
        <v>0</v>
      </c>
      <c r="R56">
        <f>VLOOKUP(A56,StudentsTeachers!A:S,19,0)</f>
        <v>8.0000000000000002E-3</v>
      </c>
      <c r="S56">
        <f>VLOOKUP(A56,TestScores!A:Y,14,0)</f>
        <v>31.2</v>
      </c>
      <c r="T56">
        <f>VLOOKUP(A56,TestScores!A:Y,21,0)</f>
        <v>17</v>
      </c>
      <c r="U56">
        <f>VLOOKUP(A56,TestScores!A:Y,25,0)</f>
        <v>6.3</v>
      </c>
    </row>
    <row r="57" spans="1:21" ht="15" thickBot="1" x14ac:dyDescent="0.35">
      <c r="A57" s="785" t="s">
        <v>73</v>
      </c>
      <c r="B57" s="788">
        <f>VLOOKUP(A57,Rankings!A:B,2,0)</f>
        <v>20.100000000000001</v>
      </c>
      <c r="C57" s="5" t="s">
        <v>92</v>
      </c>
      <c r="D57" s="14">
        <v>43990</v>
      </c>
      <c r="E57" s="785" t="s">
        <v>13</v>
      </c>
      <c r="F57" s="5">
        <v>365</v>
      </c>
      <c r="G57" s="47">
        <v>12.6</v>
      </c>
      <c r="H57" s="7">
        <v>0.72</v>
      </c>
      <c r="I57" t="str">
        <f>VLOOKUP(A57,Schools!A:I,7,0)</f>
        <v>Yes</v>
      </c>
      <c r="J57" t="str">
        <f>VLOOKUP(A57,Schools!A:I,8,0)</f>
        <v>No</v>
      </c>
      <c r="K57" t="str">
        <f>VLOOKUP(A57,Schools!A:I,9,0)</f>
        <v>Yes</v>
      </c>
      <c r="L57">
        <f>VLOOKUP(A57,StudentsTeachers!A:S,7,0)</f>
        <v>7.0999999999999994E-2</v>
      </c>
      <c r="M57">
        <f>VLOOKUP(A57,StudentsTeachers!A:S,9,0)</f>
        <v>0.21099999999999999</v>
      </c>
      <c r="N57">
        <f>VLOOKUP(A57,StudentsTeachers!A:S,11,0)</f>
        <v>0.64900000000000002</v>
      </c>
      <c r="O57">
        <f>VLOOKUP(A57,StudentsTeachers!A:S,13,0)</f>
        <v>2.5000000000000001E-2</v>
      </c>
      <c r="P57">
        <f>VLOOKUP(A57,StudentsTeachers!A:S,15,0)</f>
        <v>3.0000000000000001E-3</v>
      </c>
      <c r="Q57">
        <f>VLOOKUP(A57,StudentsTeachers!A:S,17,0)</f>
        <v>1.0999999999999999E-2</v>
      </c>
      <c r="R57">
        <f>VLOOKUP(A57,StudentsTeachers!A:S,19,0)</f>
        <v>3.3000000000000002E-2</v>
      </c>
      <c r="S57">
        <f>VLOOKUP(A57,TestScores!A:Y,14,0)</f>
        <v>34.6</v>
      </c>
      <c r="T57">
        <f>VLOOKUP(A57,TestScores!A:Y,21,0)</f>
        <v>14.4</v>
      </c>
      <c r="U57">
        <f>VLOOKUP(A57,TestScores!A:Y,25,0)</f>
        <v>9.3000000000000007</v>
      </c>
    </row>
    <row r="58" spans="1:21" ht="15" thickBot="1" x14ac:dyDescent="0.35">
      <c r="A58" s="785" t="s">
        <v>74</v>
      </c>
      <c r="B58" s="788">
        <f>VLOOKUP(A58,Rankings!A:B,2,0)</f>
        <v>5.7</v>
      </c>
      <c r="C58" s="2" t="s">
        <v>92</v>
      </c>
      <c r="D58" s="8">
        <v>43990</v>
      </c>
      <c r="E58" s="785" t="s">
        <v>13</v>
      </c>
      <c r="F58" s="2">
        <v>113</v>
      </c>
      <c r="G58" s="48">
        <v>9.8000000000000007</v>
      </c>
      <c r="H58" s="4">
        <v>0.96</v>
      </c>
      <c r="I58" t="str">
        <f>VLOOKUP(A58,Schools!A:I,7,0)</f>
        <v>Yes</v>
      </c>
      <c r="J58" t="str">
        <f>VLOOKUP(A58,Schools!A:I,8,0)</f>
        <v>No</v>
      </c>
      <c r="K58" t="str">
        <f>VLOOKUP(A58,Schools!A:I,9,0)</f>
        <v>Yes</v>
      </c>
      <c r="L58">
        <f>VLOOKUP(A58,StudentsTeachers!A:S,7,0)</f>
        <v>2.7E-2</v>
      </c>
      <c r="M58">
        <f>VLOOKUP(A58,StudentsTeachers!A:S,9,0)</f>
        <v>1.7999999999999999E-2</v>
      </c>
      <c r="N58">
        <f>VLOOKUP(A58,StudentsTeachers!A:S,11,0)</f>
        <v>0.92900000000000005</v>
      </c>
      <c r="O58">
        <f>VLOOKUP(A58,StudentsTeachers!A:S,13,0)</f>
        <v>8.9999999999999993E-3</v>
      </c>
      <c r="P58">
        <f>VLOOKUP(A58,StudentsTeachers!A:S,15,0)</f>
        <v>0</v>
      </c>
      <c r="Q58">
        <f>VLOOKUP(A58,StudentsTeachers!A:S,17,0)</f>
        <v>0</v>
      </c>
      <c r="R58">
        <f>VLOOKUP(A58,StudentsTeachers!A:S,19,0)</f>
        <v>1.7999999999999999E-2</v>
      </c>
      <c r="S58">
        <f>VLOOKUP(A58,TestScores!A:Y,14,0)</f>
        <v>10.4</v>
      </c>
      <c r="T58">
        <f>VLOOKUP(A58,TestScores!A:Y,21,0)</f>
        <v>7.9</v>
      </c>
      <c r="U58">
        <f>VLOOKUP(A58,TestScores!A:Y,25,0)</f>
        <v>0</v>
      </c>
    </row>
    <row r="59" spans="1:21" ht="15" thickBot="1" x14ac:dyDescent="0.35">
      <c r="A59" s="785" t="s">
        <v>75</v>
      </c>
      <c r="B59" s="788">
        <f>VLOOKUP(A59,Rankings!A:B,2,0)</f>
        <v>14.6</v>
      </c>
      <c r="C59" s="5" t="s">
        <v>92</v>
      </c>
      <c r="D59" s="14">
        <v>43990</v>
      </c>
      <c r="E59" s="785" t="s">
        <v>13</v>
      </c>
      <c r="F59" s="5">
        <v>347</v>
      </c>
      <c r="G59" s="46">
        <v>11.4</v>
      </c>
      <c r="H59" s="7">
        <v>0.95</v>
      </c>
      <c r="I59" t="str">
        <f>VLOOKUP(A59,Schools!A:I,7,0)</f>
        <v>Yes</v>
      </c>
      <c r="J59" t="str">
        <f>VLOOKUP(A59,Schools!A:I,8,0)</f>
        <v>No</v>
      </c>
      <c r="K59" t="str">
        <f>VLOOKUP(A59,Schools!A:I,9,0)</f>
        <v>Yes</v>
      </c>
      <c r="L59">
        <f>VLOOKUP(A59,StudentsTeachers!A:S,7,0)</f>
        <v>2.5999999999999999E-2</v>
      </c>
      <c r="M59">
        <f>VLOOKUP(A59,StudentsTeachers!A:S,9,0)</f>
        <v>4.5999999999999999E-2</v>
      </c>
      <c r="N59">
        <f>VLOOKUP(A59,StudentsTeachers!A:S,11,0)</f>
        <v>0.89600000000000002</v>
      </c>
      <c r="O59">
        <f>VLOOKUP(A59,StudentsTeachers!A:S,13,0)</f>
        <v>1.2E-2</v>
      </c>
      <c r="P59">
        <f>VLOOKUP(A59,StudentsTeachers!A:S,15,0)</f>
        <v>1.2E-2</v>
      </c>
      <c r="Q59">
        <f>VLOOKUP(A59,StudentsTeachers!A:S,17,0)</f>
        <v>0</v>
      </c>
      <c r="R59">
        <f>VLOOKUP(A59,StudentsTeachers!A:S,19,0)</f>
        <v>8.9999999999999993E-3</v>
      </c>
      <c r="S59">
        <f>VLOOKUP(A59,TestScores!A:Y,14,0)</f>
        <v>22.7</v>
      </c>
      <c r="T59">
        <f>VLOOKUP(A59,TestScores!A:Y,21,0)</f>
        <v>16.399999999999999</v>
      </c>
      <c r="U59">
        <f>VLOOKUP(A59,TestScores!A:Y,25,0)</f>
        <v>7.2</v>
      </c>
    </row>
    <row r="60" spans="1:21" ht="15" thickBot="1" x14ac:dyDescent="0.35">
      <c r="A60" s="785" t="s">
        <v>76</v>
      </c>
      <c r="B60" s="788">
        <f>VLOOKUP(A60,Rankings!A:B,2,0)</f>
        <v>10.8</v>
      </c>
      <c r="C60" s="2" t="s">
        <v>92</v>
      </c>
      <c r="D60" s="8">
        <v>43990</v>
      </c>
      <c r="E60" s="785" t="s">
        <v>13</v>
      </c>
      <c r="F60" s="2">
        <v>336</v>
      </c>
      <c r="G60" s="34">
        <v>14</v>
      </c>
      <c r="H60" s="4">
        <v>0.88</v>
      </c>
      <c r="I60" t="str">
        <f>VLOOKUP(A60,Schools!A:I,7,0)</f>
        <v>Yes</v>
      </c>
      <c r="J60" t="str">
        <f>VLOOKUP(A60,Schools!A:I,8,0)</f>
        <v>No</v>
      </c>
      <c r="K60" t="str">
        <f>VLOOKUP(A60,Schools!A:I,9,0)</f>
        <v>Yes</v>
      </c>
      <c r="L60">
        <f>VLOOKUP(A60,StudentsTeachers!A:S,7,0)</f>
        <v>2.4E-2</v>
      </c>
      <c r="M60">
        <f>VLOOKUP(A60,StudentsTeachers!A:S,9,0)</f>
        <v>0.13400000000000001</v>
      </c>
      <c r="N60">
        <f>VLOOKUP(A60,StudentsTeachers!A:S,11,0)</f>
        <v>0.78300000000000003</v>
      </c>
      <c r="O60">
        <f>VLOOKUP(A60,StudentsTeachers!A:S,13,0)</f>
        <v>1.2E-2</v>
      </c>
      <c r="P60">
        <f>VLOOKUP(A60,StudentsTeachers!A:S,15,0)</f>
        <v>1.2E-2</v>
      </c>
      <c r="Q60">
        <f>VLOOKUP(A60,StudentsTeachers!A:S,17,0)</f>
        <v>1.2E-2</v>
      </c>
      <c r="R60">
        <f>VLOOKUP(A60,StudentsTeachers!A:S,19,0)</f>
        <v>2.4E-2</v>
      </c>
      <c r="S60">
        <f>VLOOKUP(A60,TestScores!A:Y,14,0)</f>
        <v>18.3</v>
      </c>
      <c r="T60">
        <f>VLOOKUP(A60,TestScores!A:Y,21,0)</f>
        <v>14.3</v>
      </c>
      <c r="U60">
        <f>VLOOKUP(A60,TestScores!A:Y,25,0)</f>
        <v>5.9</v>
      </c>
    </row>
    <row r="61" spans="1:21" ht="15" thickBot="1" x14ac:dyDescent="0.35">
      <c r="A61" s="785" t="s">
        <v>77</v>
      </c>
      <c r="B61" s="788">
        <f>VLOOKUP(A61,Rankings!A:B,2,0)</f>
        <v>39.200000000000003</v>
      </c>
      <c r="C61" s="5" t="s">
        <v>92</v>
      </c>
      <c r="D61" s="5" t="s">
        <v>31</v>
      </c>
      <c r="E61" s="785" t="s">
        <v>13</v>
      </c>
      <c r="F61" s="5">
        <v>370</v>
      </c>
      <c r="G61" s="49">
        <v>10</v>
      </c>
      <c r="H61" s="7">
        <v>0.86</v>
      </c>
      <c r="I61" t="str">
        <f>VLOOKUP(A61,Schools!A:I,7,0)</f>
        <v>Yes</v>
      </c>
      <c r="J61" t="str">
        <f>VLOOKUP(A61,Schools!A:I,8,0)</f>
        <v>No</v>
      </c>
      <c r="K61" t="str">
        <f>VLOOKUP(A61,Schools!A:I,9,0)</f>
        <v>Yes</v>
      </c>
      <c r="L61">
        <f>VLOOKUP(A61,StudentsTeachers!A:S,7,0)</f>
        <v>4.9000000000000002E-2</v>
      </c>
      <c r="M61">
        <f>VLOOKUP(A61,StudentsTeachers!A:S,9,0)</f>
        <v>1.0999999999999999E-2</v>
      </c>
      <c r="N61">
        <f>VLOOKUP(A61,StudentsTeachers!A:S,11,0)</f>
        <v>0.90800000000000003</v>
      </c>
      <c r="O61">
        <f>VLOOKUP(A61,StudentsTeachers!A:S,13,0)</f>
        <v>2.4E-2</v>
      </c>
      <c r="P61">
        <f>VLOOKUP(A61,StudentsTeachers!A:S,15,0)</f>
        <v>0</v>
      </c>
      <c r="Q61">
        <f>VLOOKUP(A61,StudentsTeachers!A:S,17,0)</f>
        <v>3.0000000000000001E-3</v>
      </c>
      <c r="R61">
        <f>VLOOKUP(A61,StudentsTeachers!A:S,19,0)</f>
        <v>5.0000000000000001E-3</v>
      </c>
      <c r="S61">
        <f>VLOOKUP(A61,TestScores!A:Y,14,0)</f>
        <v>40.200000000000003</v>
      </c>
      <c r="T61">
        <f>VLOOKUP(A61,TestScores!A:Y,21,0)</f>
        <v>36.6</v>
      </c>
      <c r="U61">
        <f>VLOOKUP(A61,TestScores!A:Y,25,0)</f>
        <v>10.8</v>
      </c>
    </row>
    <row r="62" spans="1:21" ht="15" thickBot="1" x14ac:dyDescent="0.35">
      <c r="A62" s="785" t="s">
        <v>78</v>
      </c>
      <c r="B62" s="788">
        <f>VLOOKUP(A62,Rankings!A:B,2,0)</f>
        <v>22.1</v>
      </c>
      <c r="C62" s="2" t="s">
        <v>92</v>
      </c>
      <c r="D62" s="8">
        <v>44086</v>
      </c>
      <c r="E62" s="785" t="s">
        <v>13</v>
      </c>
      <c r="F62" s="2">
        <v>473</v>
      </c>
      <c r="G62" s="37">
        <v>12.3</v>
      </c>
      <c r="H62" s="4">
        <v>0.91</v>
      </c>
      <c r="I62" t="str">
        <f>VLOOKUP(A62,Schools!A:I,7,0)</f>
        <v>Yes</v>
      </c>
      <c r="J62" t="str">
        <f>VLOOKUP(A62,Schools!A:I,8,0)</f>
        <v>No</v>
      </c>
      <c r="K62" t="str">
        <f>VLOOKUP(A62,Schools!A:I,9,0)</f>
        <v>Yes</v>
      </c>
      <c r="L62">
        <f>VLOOKUP(A62,StudentsTeachers!A:S,7,0)</f>
        <v>1.2999999999999999E-2</v>
      </c>
      <c r="M62">
        <f>VLOOKUP(A62,StudentsTeachers!A:S,9,0)</f>
        <v>2E-3</v>
      </c>
      <c r="N62">
        <f>VLOOKUP(A62,StudentsTeachers!A:S,11,0)</f>
        <v>0.96799999999999997</v>
      </c>
      <c r="O62">
        <f>VLOOKUP(A62,StudentsTeachers!A:S,13,0)</f>
        <v>1.0999999999999999E-2</v>
      </c>
      <c r="P62">
        <f>VLOOKUP(A62,StudentsTeachers!A:S,15,0)</f>
        <v>6.0000000000000001E-3</v>
      </c>
      <c r="Q62">
        <f>VLOOKUP(A62,StudentsTeachers!A:S,17,0)</f>
        <v>2E-3</v>
      </c>
      <c r="R62">
        <f>VLOOKUP(A62,StudentsTeachers!A:S,19,0)</f>
        <v>0</v>
      </c>
      <c r="S62">
        <f>VLOOKUP(A62,TestScores!A:Y,14,0)</f>
        <v>0</v>
      </c>
      <c r="T62">
        <f>VLOOKUP(A62,TestScores!A:Y,21,0)</f>
        <v>0</v>
      </c>
      <c r="U62">
        <f>VLOOKUP(A62,TestScores!A:Y,25,0)</f>
        <v>7.5</v>
      </c>
    </row>
    <row r="63" spans="1:21" ht="15" thickBot="1" x14ac:dyDescent="0.35">
      <c r="A63" s="785" t="s">
        <v>79</v>
      </c>
      <c r="B63" s="788">
        <f>VLOOKUP(A63,Rankings!A:B,2,0)</f>
        <v>10.8</v>
      </c>
      <c r="C63" s="5" t="s">
        <v>92</v>
      </c>
      <c r="D63" s="14">
        <v>43990</v>
      </c>
      <c r="E63" s="785" t="s">
        <v>13</v>
      </c>
      <c r="F63" s="5">
        <v>304</v>
      </c>
      <c r="G63" s="50">
        <v>11.3</v>
      </c>
      <c r="H63" s="7">
        <v>0.92</v>
      </c>
      <c r="I63" t="str">
        <f>VLOOKUP(A63,Schools!A:I,7,0)</f>
        <v>Yes</v>
      </c>
      <c r="J63" t="str">
        <f>VLOOKUP(A63,Schools!A:I,8,0)</f>
        <v>No</v>
      </c>
      <c r="K63" t="str">
        <f>VLOOKUP(A63,Schools!A:I,9,0)</f>
        <v>Yes</v>
      </c>
      <c r="L63">
        <f>VLOOKUP(A63,StudentsTeachers!A:S,7,0)</f>
        <v>2.5999999999999999E-2</v>
      </c>
      <c r="M63">
        <f>VLOOKUP(A63,StudentsTeachers!A:S,9,0)</f>
        <v>3.9E-2</v>
      </c>
      <c r="N63">
        <f>VLOOKUP(A63,StudentsTeachers!A:S,11,0)</f>
        <v>0.92400000000000004</v>
      </c>
      <c r="O63">
        <f>VLOOKUP(A63,StudentsTeachers!A:S,13,0)</f>
        <v>3.0000000000000001E-3</v>
      </c>
      <c r="P63">
        <f>VLOOKUP(A63,StudentsTeachers!A:S,15,0)</f>
        <v>3.0000000000000001E-3</v>
      </c>
      <c r="Q63">
        <f>VLOOKUP(A63,StudentsTeachers!A:S,17,0)</f>
        <v>0</v>
      </c>
      <c r="R63">
        <f>VLOOKUP(A63,StudentsTeachers!A:S,19,0)</f>
        <v>7.0000000000000001E-3</v>
      </c>
      <c r="S63">
        <f>VLOOKUP(A63,TestScores!A:Y,14,0)</f>
        <v>24.5</v>
      </c>
      <c r="T63">
        <f>VLOOKUP(A63,TestScores!A:Y,21,0)</f>
        <v>8.4</v>
      </c>
      <c r="U63">
        <f>VLOOKUP(A63,TestScores!A:Y,25,0)</f>
        <v>7.2</v>
      </c>
    </row>
    <row r="64" spans="1:21" ht="15" thickBot="1" x14ac:dyDescent="0.35">
      <c r="A64" s="785" t="s">
        <v>80</v>
      </c>
      <c r="B64" s="788">
        <f>VLOOKUP(A64,Rankings!A:B,2,0)</f>
        <v>7.8</v>
      </c>
      <c r="C64" s="2" t="s">
        <v>92</v>
      </c>
      <c r="D64" s="8">
        <v>43990</v>
      </c>
      <c r="E64" s="785" t="s">
        <v>13</v>
      </c>
      <c r="F64" s="2">
        <v>352</v>
      </c>
      <c r="G64" s="51">
        <v>10.7</v>
      </c>
      <c r="H64" s="4">
        <v>0.93</v>
      </c>
      <c r="I64" t="str">
        <f>VLOOKUP(A64,Schools!A:I,7,0)</f>
        <v>Yes</v>
      </c>
      <c r="J64" t="str">
        <f>VLOOKUP(A64,Schools!A:I,8,0)</f>
        <v>No</v>
      </c>
      <c r="K64" t="str">
        <f>VLOOKUP(A64,Schools!A:I,9,0)</f>
        <v>Yes</v>
      </c>
      <c r="L64">
        <f>VLOOKUP(A64,StudentsTeachers!A:S,7,0)</f>
        <v>1.7000000000000001E-2</v>
      </c>
      <c r="M64">
        <f>VLOOKUP(A64,StudentsTeachers!A:S,9,0)</f>
        <v>3.0000000000000001E-3</v>
      </c>
      <c r="N64">
        <f>VLOOKUP(A64,StudentsTeachers!A:S,11,0)</f>
        <v>0.96299999999999997</v>
      </c>
      <c r="O64">
        <f>VLOOKUP(A64,StudentsTeachers!A:S,13,0)</f>
        <v>1.0999999999999999E-2</v>
      </c>
      <c r="P64">
        <f>VLOOKUP(A64,StudentsTeachers!A:S,15,0)</f>
        <v>8.9999999999999993E-3</v>
      </c>
      <c r="Q64">
        <f>VLOOKUP(A64,StudentsTeachers!A:S,17,0)</f>
        <v>6.0000000000000001E-3</v>
      </c>
      <c r="R64">
        <f>VLOOKUP(A64,StudentsTeachers!A:S,19,0)</f>
        <v>0</v>
      </c>
      <c r="S64">
        <f>VLOOKUP(A64,TestScores!A:Y,14,0)</f>
        <v>18</v>
      </c>
      <c r="T64">
        <f>VLOOKUP(A64,TestScores!A:Y,21,0)</f>
        <v>7.6</v>
      </c>
      <c r="U64">
        <f>VLOOKUP(A64,TestScores!A:Y,25,0)</f>
        <v>7.6</v>
      </c>
    </row>
    <row r="65" spans="1:21" ht="15" thickBot="1" x14ac:dyDescent="0.35">
      <c r="A65" s="785" t="s">
        <v>81</v>
      </c>
      <c r="B65" s="788">
        <f>VLOOKUP(A65,Rankings!A:B,2,0)</f>
        <v>48.2</v>
      </c>
      <c r="C65" s="5" t="s">
        <v>92</v>
      </c>
      <c r="D65" s="14">
        <v>43989</v>
      </c>
      <c r="E65" s="785" t="s">
        <v>13</v>
      </c>
      <c r="F65" s="5"/>
      <c r="G65" s="5"/>
      <c r="H65" s="5"/>
      <c r="I65" t="str">
        <f>VLOOKUP(A65,Schools!A:I,7,0)</f>
        <v>Yes</v>
      </c>
      <c r="J65" t="str">
        <f>VLOOKUP(A65,Schools!A:I,8,0)</f>
        <v>No</v>
      </c>
      <c r="K65" t="str">
        <f>VLOOKUP(A65,Schools!A:I,9,0)</f>
        <v>No</v>
      </c>
      <c r="L65">
        <f>VLOOKUP(A65,StudentsTeachers!A:S,7,0)</f>
        <v>0</v>
      </c>
      <c r="M65">
        <f>VLOOKUP(A65,StudentsTeachers!A:S,9,0)</f>
        <v>0</v>
      </c>
      <c r="N65">
        <f>VLOOKUP(A65,StudentsTeachers!A:S,11,0)</f>
        <v>0</v>
      </c>
      <c r="O65">
        <f>VLOOKUP(A65,StudentsTeachers!A:S,13,0)</f>
        <v>0</v>
      </c>
      <c r="P65">
        <f>VLOOKUP(A65,StudentsTeachers!A:S,15,0)</f>
        <v>0</v>
      </c>
      <c r="Q65">
        <f>VLOOKUP(A65,StudentsTeachers!A:S,17,0)</f>
        <v>0</v>
      </c>
      <c r="R65">
        <f>VLOOKUP(A65,StudentsTeachers!A:S,19,0)</f>
        <v>0</v>
      </c>
      <c r="S65">
        <f>VLOOKUP(A65,TestScores!A:Y,14,0)</f>
        <v>47</v>
      </c>
      <c r="T65">
        <f>VLOOKUP(A65,TestScores!A:Y,21,0)</f>
        <v>28.9</v>
      </c>
      <c r="U65">
        <f>VLOOKUP(A65,TestScores!A:Y,25,0)</f>
        <v>0</v>
      </c>
    </row>
    <row r="66" spans="1:21" ht="15" thickBot="1" x14ac:dyDescent="0.35">
      <c r="A66" s="785" t="s">
        <v>82</v>
      </c>
      <c r="B66" s="788">
        <f>VLOOKUP(A66,Rankings!A:B,2,0)</f>
        <v>37.200000000000003</v>
      </c>
      <c r="C66" s="2" t="s">
        <v>92</v>
      </c>
      <c r="D66" s="2" t="s">
        <v>31</v>
      </c>
      <c r="E66" s="785" t="s">
        <v>13</v>
      </c>
      <c r="F66" s="2">
        <v>359</v>
      </c>
      <c r="G66" s="52">
        <v>10.3</v>
      </c>
      <c r="H66" s="4">
        <v>0.82</v>
      </c>
      <c r="I66" t="str">
        <f>VLOOKUP(A66,Schools!A:I,7,0)</f>
        <v>Yes</v>
      </c>
      <c r="J66" t="str">
        <f>VLOOKUP(A66,Schools!A:I,8,0)</f>
        <v>No</v>
      </c>
      <c r="K66" t="str">
        <f>VLOOKUP(A66,Schools!A:I,9,0)</f>
        <v>Yes</v>
      </c>
      <c r="L66">
        <f>VLOOKUP(A66,StudentsTeachers!A:S,7,0)</f>
        <v>6.4000000000000001E-2</v>
      </c>
      <c r="M66">
        <f>VLOOKUP(A66,StudentsTeachers!A:S,9,0)</f>
        <v>0.437</v>
      </c>
      <c r="N66">
        <f>VLOOKUP(A66,StudentsTeachers!A:S,11,0)</f>
        <v>0.44600000000000001</v>
      </c>
      <c r="O66">
        <f>VLOOKUP(A66,StudentsTeachers!A:S,13,0)</f>
        <v>3.0000000000000001E-3</v>
      </c>
      <c r="P66">
        <f>VLOOKUP(A66,StudentsTeachers!A:S,15,0)</f>
        <v>0</v>
      </c>
      <c r="Q66">
        <f>VLOOKUP(A66,StudentsTeachers!A:S,17,0)</f>
        <v>3.0000000000000001E-3</v>
      </c>
      <c r="R66">
        <f>VLOOKUP(A66,StudentsTeachers!A:S,19,0)</f>
        <v>0.05</v>
      </c>
      <c r="S66">
        <f>VLOOKUP(A66,TestScores!A:Y,14,0)</f>
        <v>42</v>
      </c>
      <c r="T66">
        <f>VLOOKUP(A66,TestScores!A:Y,21,0)</f>
        <v>33.1</v>
      </c>
      <c r="U66">
        <f>VLOOKUP(A66,TestScores!A:Y,25,0)</f>
        <v>8.1999999999999993</v>
      </c>
    </row>
    <row r="67" spans="1:21" ht="15" thickBot="1" x14ac:dyDescent="0.35">
      <c r="A67" s="785" t="s">
        <v>83</v>
      </c>
      <c r="B67" s="788">
        <f>VLOOKUP(A67,Rankings!A:B,2,0)</f>
        <v>29.8</v>
      </c>
      <c r="C67" s="5" t="s">
        <v>92</v>
      </c>
      <c r="D67" s="5" t="s">
        <v>23</v>
      </c>
      <c r="E67" s="785" t="s">
        <v>13</v>
      </c>
      <c r="F67" s="5">
        <v>226</v>
      </c>
      <c r="G67" s="53">
        <v>7.9</v>
      </c>
      <c r="H67" s="7">
        <v>0.89</v>
      </c>
      <c r="I67" t="str">
        <f>VLOOKUP(A67,Schools!A:I,7,0)</f>
        <v>Yes</v>
      </c>
      <c r="J67" t="str">
        <f>VLOOKUP(A67,Schools!A:I,8,0)</f>
        <v>No</v>
      </c>
      <c r="K67" t="str">
        <f>VLOOKUP(A67,Schools!A:I,9,0)</f>
        <v>Yes</v>
      </c>
      <c r="L67">
        <f>VLOOKUP(A67,StudentsTeachers!A:S,7,0)</f>
        <v>3.1E-2</v>
      </c>
      <c r="M67">
        <f>VLOOKUP(A67,StudentsTeachers!A:S,9,0)</f>
        <v>9.7000000000000003E-2</v>
      </c>
      <c r="N67">
        <f>VLOOKUP(A67,StudentsTeachers!A:S,11,0)</f>
        <v>0.84099999999999997</v>
      </c>
      <c r="O67">
        <f>VLOOKUP(A67,StudentsTeachers!A:S,13,0)</f>
        <v>1.2999999999999999E-2</v>
      </c>
      <c r="P67">
        <f>VLOOKUP(A67,StudentsTeachers!A:S,15,0)</f>
        <v>0</v>
      </c>
      <c r="Q67">
        <f>VLOOKUP(A67,StudentsTeachers!A:S,17,0)</f>
        <v>0</v>
      </c>
      <c r="R67">
        <f>VLOOKUP(A67,StudentsTeachers!A:S,19,0)</f>
        <v>1.7999999999999999E-2</v>
      </c>
      <c r="S67">
        <f>VLOOKUP(A67,TestScores!A:Y,14,0)</f>
        <v>34.299999999999997</v>
      </c>
      <c r="T67">
        <f>VLOOKUP(A67,TestScores!A:Y,21,0)</f>
        <v>29.1</v>
      </c>
      <c r="U67">
        <f>VLOOKUP(A67,TestScores!A:Y,25,0)</f>
        <v>17.8</v>
      </c>
    </row>
    <row r="68" spans="1:21" ht="15" thickBot="1" x14ac:dyDescent="0.35">
      <c r="A68" s="785" t="s">
        <v>84</v>
      </c>
      <c r="B68" s="788">
        <f>VLOOKUP(A68,Rankings!A:B,2,0)</f>
        <v>17.399999999999999</v>
      </c>
      <c r="C68" s="2" t="s">
        <v>92</v>
      </c>
      <c r="D68" s="2" t="s">
        <v>16</v>
      </c>
      <c r="E68" s="785" t="s">
        <v>85</v>
      </c>
      <c r="F68" s="2">
        <v>493</v>
      </c>
      <c r="G68" s="32">
        <v>14.2</v>
      </c>
      <c r="H68" s="4">
        <v>0.73</v>
      </c>
      <c r="I68" t="str">
        <f>VLOOKUP(A68,Schools!A:I,7,0)</f>
        <v>Yes</v>
      </c>
      <c r="J68" t="str">
        <f>VLOOKUP(A68,Schools!A:I,8,0)</f>
        <v>No</v>
      </c>
      <c r="K68" t="str">
        <f>VLOOKUP(A68,Schools!A:I,9,0)</f>
        <v>No</v>
      </c>
      <c r="L68">
        <f>VLOOKUP(A68,StudentsTeachers!A:S,7,0)</f>
        <v>0.16</v>
      </c>
      <c r="M68">
        <f>VLOOKUP(A68,StudentsTeachers!A:S,9,0)</f>
        <v>0.21299999999999999</v>
      </c>
      <c r="N68">
        <f>VLOOKUP(A68,StudentsTeachers!A:S,11,0)</f>
        <v>0.57599999999999996</v>
      </c>
      <c r="O68">
        <f>VLOOKUP(A68,StudentsTeachers!A:S,13,0)</f>
        <v>1.2E-2</v>
      </c>
      <c r="P68">
        <f>VLOOKUP(A68,StudentsTeachers!A:S,15,0)</f>
        <v>2E-3</v>
      </c>
      <c r="Q68">
        <f>VLOOKUP(A68,StudentsTeachers!A:S,17,0)</f>
        <v>0</v>
      </c>
      <c r="R68">
        <f>VLOOKUP(A68,StudentsTeachers!A:S,19,0)</f>
        <v>3.9E-2</v>
      </c>
      <c r="S68">
        <f>VLOOKUP(A68,TestScores!A:Y,14,0)</f>
        <v>26.9</v>
      </c>
      <c r="T68">
        <f>VLOOKUP(A68,TestScores!A:Y,21,0)</f>
        <v>15.4</v>
      </c>
      <c r="U68">
        <f>VLOOKUP(A68,TestScores!A:Y,25,0)</f>
        <v>12.7</v>
      </c>
    </row>
    <row r="69" spans="1:21" ht="15" thickBot="1" x14ac:dyDescent="0.35">
      <c r="A69" s="785" t="s">
        <v>86</v>
      </c>
      <c r="B69" s="788">
        <f>VLOOKUP(A69,Rankings!A:B,2,0)</f>
        <v>19.899999999999999</v>
      </c>
      <c r="C69" s="5" t="s">
        <v>92</v>
      </c>
      <c r="D69" s="5" t="s">
        <v>31</v>
      </c>
      <c r="E69" s="785" t="s">
        <v>13</v>
      </c>
      <c r="F69" s="5">
        <v>441</v>
      </c>
      <c r="G69" s="11">
        <v>18.600000000000001</v>
      </c>
      <c r="H69" s="7">
        <v>0.93</v>
      </c>
      <c r="I69" t="str">
        <f>VLOOKUP(A69,Schools!A:I,7,0)</f>
        <v>Yes</v>
      </c>
      <c r="J69" t="str">
        <f>VLOOKUP(A69,Schools!A:I,8,0)</f>
        <v>No</v>
      </c>
      <c r="K69" t="str">
        <f>VLOOKUP(A69,Schools!A:I,9,0)</f>
        <v>Yes</v>
      </c>
      <c r="L69">
        <f>VLOOKUP(A69,StudentsTeachers!A:S,7,0)</f>
        <v>1.6E-2</v>
      </c>
      <c r="M69">
        <f>VLOOKUP(A69,StudentsTeachers!A:S,9,0)</f>
        <v>0.188</v>
      </c>
      <c r="N69">
        <f>VLOOKUP(A69,StudentsTeachers!A:S,11,0)</f>
        <v>0.78200000000000003</v>
      </c>
      <c r="O69">
        <f>VLOOKUP(A69,StudentsTeachers!A:S,13,0)</f>
        <v>0</v>
      </c>
      <c r="P69">
        <f>VLOOKUP(A69,StudentsTeachers!A:S,15,0)</f>
        <v>5.0000000000000001E-3</v>
      </c>
      <c r="Q69">
        <f>VLOOKUP(A69,StudentsTeachers!A:S,17,0)</f>
        <v>0</v>
      </c>
      <c r="R69">
        <f>VLOOKUP(A69,StudentsTeachers!A:S,19,0)</f>
        <v>1.4E-2</v>
      </c>
      <c r="S69">
        <f>VLOOKUP(A69,TestScores!A:Y,14,0)</f>
        <v>24.2</v>
      </c>
      <c r="T69">
        <f>VLOOKUP(A69,TestScores!A:Y,21,0)</f>
        <v>25.5</v>
      </c>
      <c r="U69">
        <f>VLOOKUP(A69,TestScores!A:Y,25,0)</f>
        <v>9.8000000000000007</v>
      </c>
    </row>
    <row r="70" spans="1:21" ht="15" thickBot="1" x14ac:dyDescent="0.35">
      <c r="A70" s="785" t="s">
        <v>87</v>
      </c>
      <c r="B70" s="788">
        <f>VLOOKUP(A70,Rankings!A:B,2,0)</f>
        <v>0</v>
      </c>
      <c r="C70" s="2" t="s">
        <v>92</v>
      </c>
      <c r="D70" s="2" t="s">
        <v>88</v>
      </c>
      <c r="E70" s="785" t="s">
        <v>13</v>
      </c>
      <c r="F70" s="54">
        <v>1015</v>
      </c>
      <c r="G70" s="55">
        <v>18.100000000000001</v>
      </c>
      <c r="H70" s="4">
        <v>0.83</v>
      </c>
      <c r="I70" t="str">
        <f>VLOOKUP(A70,Schools!A:I,7,0)</f>
        <v>No</v>
      </c>
      <c r="J70" t="str">
        <f>VLOOKUP(A70,Schools!A:I,8,0)</f>
        <v>No</v>
      </c>
      <c r="K70" t="str">
        <f>VLOOKUP(A70,Schools!A:I,9,0)</f>
        <v>Yes</v>
      </c>
      <c r="L70">
        <f>VLOOKUP(A70,StudentsTeachers!A:S,7,0)</f>
        <v>0.1</v>
      </c>
      <c r="M70">
        <f>VLOOKUP(A70,StudentsTeachers!A:S,9,0)</f>
        <v>1.7999999999999999E-2</v>
      </c>
      <c r="N70">
        <f>VLOOKUP(A70,StudentsTeachers!A:S,11,0)</f>
        <v>0.80900000000000005</v>
      </c>
      <c r="O70">
        <f>VLOOKUP(A70,StudentsTeachers!A:S,13,0)</f>
        <v>4.8000000000000001E-2</v>
      </c>
      <c r="P70">
        <f>VLOOKUP(A70,StudentsTeachers!A:S,15,0)</f>
        <v>7.0000000000000001E-3</v>
      </c>
      <c r="Q70">
        <f>VLOOKUP(A70,StudentsTeachers!A:S,17,0)</f>
        <v>1E-3</v>
      </c>
      <c r="R70">
        <f>VLOOKUP(A70,StudentsTeachers!A:S,19,0)</f>
        <v>1.7000000000000001E-2</v>
      </c>
      <c r="S70">
        <f>VLOOKUP(A70,TestScores!A:Y,14,0)</f>
        <v>34.1</v>
      </c>
      <c r="T70">
        <f>VLOOKUP(A70,TestScores!A:Y,21,0)</f>
        <v>22.9</v>
      </c>
      <c r="U70">
        <f>VLOOKUP(A70,TestScores!A:Y,25,0)</f>
        <v>10.7</v>
      </c>
    </row>
    <row r="71" spans="1:21" ht="15" thickBot="1" x14ac:dyDescent="0.35">
      <c r="A71" s="785" t="s">
        <v>89</v>
      </c>
      <c r="B71" s="788">
        <f>VLOOKUP(A71,Rankings!A:B,2,0)</f>
        <v>0</v>
      </c>
      <c r="C71" s="5" t="s">
        <v>92</v>
      </c>
      <c r="D71" s="5" t="s">
        <v>88</v>
      </c>
      <c r="E71" s="785" t="s">
        <v>90</v>
      </c>
      <c r="F71" s="5">
        <v>393</v>
      </c>
      <c r="G71" s="56">
        <v>14.9</v>
      </c>
      <c r="H71" s="7">
        <v>7.0000000000000007E-2</v>
      </c>
      <c r="I71" t="str">
        <f>VLOOKUP(A71,Schools!A:I,7,0)</f>
        <v>No</v>
      </c>
      <c r="J71" t="str">
        <f>VLOOKUP(A71,Schools!A:I,8,0)</f>
        <v>No</v>
      </c>
      <c r="K71" t="str">
        <f>VLOOKUP(A71,Schools!A:I,9,0)</f>
        <v>No</v>
      </c>
      <c r="L71">
        <f>VLOOKUP(A71,StudentsTeachers!A:S,7,0)</f>
        <v>0.751</v>
      </c>
      <c r="M71">
        <f>VLOOKUP(A71,StudentsTeachers!A:S,9,0)</f>
        <v>2.8000000000000001E-2</v>
      </c>
      <c r="N71">
        <f>VLOOKUP(A71,StudentsTeachers!A:S,11,0)</f>
        <v>0.112</v>
      </c>
      <c r="O71">
        <f>VLOOKUP(A71,StudentsTeachers!A:S,13,0)</f>
        <v>2.5000000000000001E-2</v>
      </c>
      <c r="P71">
        <f>VLOOKUP(A71,StudentsTeachers!A:S,15,0)</f>
        <v>0</v>
      </c>
      <c r="Q71">
        <f>VLOOKUP(A71,StudentsTeachers!A:S,17,0)</f>
        <v>0</v>
      </c>
      <c r="R71">
        <f>VLOOKUP(A71,StudentsTeachers!A:S,19,0)</f>
        <v>8.4000000000000005E-2</v>
      </c>
      <c r="S71">
        <f>VLOOKUP(A71,TestScores!A:Y,14,0)</f>
        <v>58.7</v>
      </c>
      <c r="T71">
        <f>VLOOKUP(A71,TestScores!A:Y,21,0)</f>
        <v>47.1</v>
      </c>
      <c r="U71">
        <f>VLOOKUP(A71,TestScores!A:Y,25,0)</f>
        <v>40</v>
      </c>
    </row>
    <row r="72" spans="1:21" ht="15" thickBot="1" x14ac:dyDescent="0.35">
      <c r="A72" s="785" t="s">
        <v>91</v>
      </c>
      <c r="B72" s="788">
        <f>VLOOKUP(A72,Rankings!A:B,2,0)</f>
        <v>10.7</v>
      </c>
      <c r="C72" s="2" t="s">
        <v>92</v>
      </c>
      <c r="D72" s="8">
        <v>44086</v>
      </c>
      <c r="E72" s="785" t="s">
        <v>13</v>
      </c>
      <c r="F72" s="54">
        <v>1159</v>
      </c>
      <c r="G72" s="39">
        <v>13.5</v>
      </c>
      <c r="H72" s="4">
        <v>0.92</v>
      </c>
      <c r="I72" t="str">
        <f>VLOOKUP(A72,Schools!A:I,7,0)</f>
        <v>No</v>
      </c>
      <c r="J72" t="str">
        <f>VLOOKUP(A72,Schools!A:I,8,0)</f>
        <v>No</v>
      </c>
      <c r="K72" t="str">
        <f>VLOOKUP(A72,Schools!A:I,9,0)</f>
        <v>Yes</v>
      </c>
      <c r="L72">
        <f>VLOOKUP(A72,StudentsTeachers!A:S,7,0)</f>
        <v>2.7E-2</v>
      </c>
      <c r="M72">
        <f>VLOOKUP(A72,StudentsTeachers!A:S,9,0)</f>
        <v>2.8000000000000001E-2</v>
      </c>
      <c r="N72">
        <f>VLOOKUP(A72,StudentsTeachers!A:S,11,0)</f>
        <v>0.88500000000000001</v>
      </c>
      <c r="O72">
        <f>VLOOKUP(A72,StudentsTeachers!A:S,13,0)</f>
        <v>4.7E-2</v>
      </c>
      <c r="P72">
        <f>VLOOKUP(A72,StudentsTeachers!A:S,15,0)</f>
        <v>7.0000000000000001E-3</v>
      </c>
      <c r="Q72">
        <f>VLOOKUP(A72,StudentsTeachers!A:S,17,0)</f>
        <v>0</v>
      </c>
      <c r="R72">
        <f>VLOOKUP(A72,StudentsTeachers!A:S,19,0)</f>
        <v>5.0000000000000001E-3</v>
      </c>
      <c r="S72">
        <f>VLOOKUP(A72,TestScores!A:Y,14,0)</f>
        <v>0</v>
      </c>
      <c r="T72">
        <f>VLOOKUP(A72,TestScores!A:Y,21,0)</f>
        <v>0</v>
      </c>
      <c r="U72">
        <f>VLOOKUP(A72,TestScores!A:Y,25,0)</f>
        <v>1.6</v>
      </c>
    </row>
    <row r="73" spans="1:21" ht="15" thickBot="1" x14ac:dyDescent="0.35">
      <c r="A73" s="785" t="s">
        <v>93</v>
      </c>
      <c r="B73" s="788">
        <f>VLOOKUP(A73,Rankings!A:B,2,0)</f>
        <v>42</v>
      </c>
      <c r="C73" s="5" t="s">
        <v>92</v>
      </c>
      <c r="D73" s="5" t="s">
        <v>7</v>
      </c>
      <c r="E73" s="785" t="s">
        <v>13</v>
      </c>
      <c r="F73" s="5">
        <v>415</v>
      </c>
      <c r="G73" s="57">
        <v>19.399999999999999</v>
      </c>
      <c r="H73" s="7">
        <v>0.34</v>
      </c>
      <c r="I73" t="str">
        <f>VLOOKUP(A73,Schools!A:I,7,0)</f>
        <v>No</v>
      </c>
      <c r="J73" t="str">
        <f>VLOOKUP(A73,Schools!A:I,8,0)</f>
        <v>No</v>
      </c>
      <c r="K73" t="str">
        <f>VLOOKUP(A73,Schools!A:I,9,0)</f>
        <v>No</v>
      </c>
      <c r="L73">
        <f>VLOOKUP(A73,StudentsTeachers!A:S,7,0)</f>
        <v>0.33500000000000002</v>
      </c>
      <c r="M73">
        <f>VLOOKUP(A73,StudentsTeachers!A:S,9,0)</f>
        <v>7.0000000000000001E-3</v>
      </c>
      <c r="N73">
        <f>VLOOKUP(A73,StudentsTeachers!A:S,11,0)</f>
        <v>0.61699999999999999</v>
      </c>
      <c r="O73">
        <f>VLOOKUP(A73,StudentsTeachers!A:S,13,0)</f>
        <v>1.9E-2</v>
      </c>
      <c r="P73">
        <f>VLOOKUP(A73,StudentsTeachers!A:S,15,0)</f>
        <v>7.0000000000000001E-3</v>
      </c>
      <c r="Q73">
        <f>VLOOKUP(A73,StudentsTeachers!A:S,17,0)</f>
        <v>0</v>
      </c>
      <c r="R73">
        <f>VLOOKUP(A73,StudentsTeachers!A:S,19,0)</f>
        <v>1.4E-2</v>
      </c>
      <c r="S73">
        <f>VLOOKUP(A73,TestScores!A:Y,14,0)</f>
        <v>45.6</v>
      </c>
      <c r="T73">
        <f>VLOOKUP(A73,TestScores!A:Y,21,0)</f>
        <v>20.7</v>
      </c>
      <c r="U73">
        <f>VLOOKUP(A73,TestScores!A:Y,25,0)</f>
        <v>41</v>
      </c>
    </row>
    <row r="74" spans="1:21" ht="15" thickBot="1" x14ac:dyDescent="0.35">
      <c r="A74" s="785" t="s">
        <v>94</v>
      </c>
      <c r="B74" s="788">
        <f>VLOOKUP(A74,Rankings!A:B,2,0)</f>
        <v>80.400000000000006</v>
      </c>
      <c r="C74" s="2" t="s">
        <v>92</v>
      </c>
      <c r="D74" s="2" t="s">
        <v>31</v>
      </c>
      <c r="E74" s="785" t="s">
        <v>13</v>
      </c>
      <c r="F74" s="2">
        <v>357</v>
      </c>
      <c r="G74" s="42">
        <v>15.1</v>
      </c>
      <c r="H74" s="4">
        <v>0.32</v>
      </c>
      <c r="I74" t="str">
        <f>VLOOKUP(A74,Schools!A:I,7,0)</f>
        <v>No</v>
      </c>
      <c r="J74" t="str">
        <f>VLOOKUP(A74,Schools!A:I,8,0)</f>
        <v>No</v>
      </c>
      <c r="K74" t="str">
        <f>VLOOKUP(A74,Schools!A:I,9,0)</f>
        <v>No</v>
      </c>
      <c r="L74">
        <f>VLOOKUP(A74,StudentsTeachers!A:S,7,0)</f>
        <v>0.67500000000000004</v>
      </c>
      <c r="M74">
        <f>VLOOKUP(A74,StudentsTeachers!A:S,9,0)</f>
        <v>5.2999999999999999E-2</v>
      </c>
      <c r="N74">
        <f>VLOOKUP(A74,StudentsTeachers!A:S,11,0)</f>
        <v>0.218</v>
      </c>
      <c r="O74">
        <f>VLOOKUP(A74,StudentsTeachers!A:S,13,0)</f>
        <v>1.4E-2</v>
      </c>
      <c r="P74">
        <f>VLOOKUP(A74,StudentsTeachers!A:S,15,0)</f>
        <v>0</v>
      </c>
      <c r="Q74">
        <f>VLOOKUP(A74,StudentsTeachers!A:S,17,0)</f>
        <v>0</v>
      </c>
      <c r="R74">
        <f>VLOOKUP(A74,StudentsTeachers!A:S,19,0)</f>
        <v>3.9E-2</v>
      </c>
      <c r="S74">
        <f>VLOOKUP(A74,TestScores!A:Y,14,0)</f>
        <v>61.9</v>
      </c>
      <c r="T74">
        <f>VLOOKUP(A74,TestScores!A:Y,21,0)</f>
        <v>54.4</v>
      </c>
      <c r="U74">
        <f>VLOOKUP(A74,TestScores!A:Y,25,0)</f>
        <v>61.2</v>
      </c>
    </row>
    <row r="75" spans="1:21" ht="15" thickBot="1" x14ac:dyDescent="0.35">
      <c r="A75" s="785" t="s">
        <v>95</v>
      </c>
      <c r="B75" s="788">
        <f>VLOOKUP(A75,Rankings!A:B,2,0)</f>
        <v>15.1</v>
      </c>
      <c r="C75" s="5" t="s">
        <v>92</v>
      </c>
      <c r="D75" s="5" t="s">
        <v>23</v>
      </c>
      <c r="E75" s="785" t="s">
        <v>13</v>
      </c>
      <c r="F75" s="5">
        <v>403</v>
      </c>
      <c r="G75" s="24">
        <v>14.3</v>
      </c>
      <c r="H75" s="7">
        <v>0.83</v>
      </c>
      <c r="I75" t="str">
        <f>VLOOKUP(A75,Schools!A:I,7,0)</f>
        <v>No</v>
      </c>
      <c r="J75" t="str">
        <f>VLOOKUP(A75,Schools!A:I,8,0)</f>
        <v>No</v>
      </c>
      <c r="K75" t="str">
        <f>VLOOKUP(A75,Schools!A:I,9,0)</f>
        <v>Yes</v>
      </c>
      <c r="L75">
        <f>VLOOKUP(A75,StudentsTeachers!A:S,7,0)</f>
        <v>0.104</v>
      </c>
      <c r="M75">
        <f>VLOOKUP(A75,StudentsTeachers!A:S,9,0)</f>
        <v>0.26300000000000001</v>
      </c>
      <c r="N75">
        <f>VLOOKUP(A75,StudentsTeachers!A:S,11,0)</f>
        <v>0.57299999999999995</v>
      </c>
      <c r="O75">
        <f>VLOOKUP(A75,StudentsTeachers!A:S,13,0)</f>
        <v>5.0000000000000001E-3</v>
      </c>
      <c r="P75">
        <f>VLOOKUP(A75,StudentsTeachers!A:S,15,0)</f>
        <v>0.01</v>
      </c>
      <c r="Q75">
        <f>VLOOKUP(A75,StudentsTeachers!A:S,17,0)</f>
        <v>0</v>
      </c>
      <c r="R75">
        <f>VLOOKUP(A75,StudentsTeachers!A:S,19,0)</f>
        <v>4.4999999999999998E-2</v>
      </c>
      <c r="S75">
        <f>VLOOKUP(A75,TestScores!A:Y,14,0)</f>
        <v>23.7</v>
      </c>
      <c r="T75">
        <f>VLOOKUP(A75,TestScores!A:Y,21,0)</f>
        <v>13.6</v>
      </c>
      <c r="U75">
        <f>VLOOKUP(A75,TestScores!A:Y,25,0)</f>
        <v>0</v>
      </c>
    </row>
    <row r="76" spans="1:21" ht="15" thickBot="1" x14ac:dyDescent="0.35">
      <c r="A76" s="785" t="s">
        <v>96</v>
      </c>
      <c r="B76" s="788">
        <f>VLOOKUP(A76,Rankings!A:B,2,0)</f>
        <v>24</v>
      </c>
      <c r="C76" s="2" t="s">
        <v>92</v>
      </c>
      <c r="D76" s="2" t="s">
        <v>23</v>
      </c>
      <c r="E76" s="785" t="s">
        <v>13</v>
      </c>
      <c r="F76" s="2">
        <v>484</v>
      </c>
      <c r="G76" s="19">
        <v>15</v>
      </c>
      <c r="H76" s="4">
        <v>0.95</v>
      </c>
      <c r="I76" t="str">
        <f>VLOOKUP(A76,Schools!A:I,7,0)</f>
        <v>No</v>
      </c>
      <c r="J76" t="str">
        <f>VLOOKUP(A76,Schools!A:I,8,0)</f>
        <v>No</v>
      </c>
      <c r="K76" t="str">
        <f>VLOOKUP(A76,Schools!A:I,9,0)</f>
        <v>Yes</v>
      </c>
      <c r="L76">
        <f>VLOOKUP(A76,StudentsTeachers!A:S,7,0)</f>
        <v>6.8000000000000005E-2</v>
      </c>
      <c r="M76">
        <f>VLOOKUP(A76,StudentsTeachers!A:S,9,0)</f>
        <v>3.5000000000000003E-2</v>
      </c>
      <c r="N76">
        <f>VLOOKUP(A76,StudentsTeachers!A:S,11,0)</f>
        <v>0.88800000000000001</v>
      </c>
      <c r="O76">
        <f>VLOOKUP(A76,StudentsTeachers!A:S,13,0)</f>
        <v>2E-3</v>
      </c>
      <c r="P76">
        <f>VLOOKUP(A76,StudentsTeachers!A:S,15,0)</f>
        <v>2E-3</v>
      </c>
      <c r="Q76">
        <f>VLOOKUP(A76,StudentsTeachers!A:S,17,0)</f>
        <v>0</v>
      </c>
      <c r="R76">
        <f>VLOOKUP(A76,StudentsTeachers!A:S,19,0)</f>
        <v>4.0000000000000001E-3</v>
      </c>
      <c r="S76">
        <f>VLOOKUP(A76,TestScores!A:Y,14,0)</f>
        <v>20.3</v>
      </c>
      <c r="T76">
        <f>VLOOKUP(A76,TestScores!A:Y,21,0)</f>
        <v>29.8</v>
      </c>
      <c r="U76">
        <f>VLOOKUP(A76,TestScores!A:Y,25,0)</f>
        <v>0</v>
      </c>
    </row>
    <row r="77" spans="1:21" ht="15" thickBot="1" x14ac:dyDescent="0.35">
      <c r="A77" s="785" t="s">
        <v>97</v>
      </c>
      <c r="B77" s="788">
        <f>VLOOKUP(A77,Rankings!A:B,2,0)</f>
        <v>11.7</v>
      </c>
      <c r="C77" s="5" t="s">
        <v>92</v>
      </c>
      <c r="D77" s="5" t="s">
        <v>23</v>
      </c>
      <c r="E77" s="785" t="s">
        <v>13</v>
      </c>
      <c r="F77" s="5">
        <v>298</v>
      </c>
      <c r="G77" s="58">
        <v>15.4</v>
      </c>
      <c r="H77" s="7">
        <v>0.82</v>
      </c>
      <c r="I77" t="str">
        <f>VLOOKUP(A77,Schools!A:I,7,0)</f>
        <v>No</v>
      </c>
      <c r="J77" t="str">
        <f>VLOOKUP(A77,Schools!A:I,8,0)</f>
        <v>No</v>
      </c>
      <c r="K77" t="str">
        <f>VLOOKUP(A77,Schools!A:I,9,0)</f>
        <v>Yes</v>
      </c>
      <c r="L77">
        <f>VLOOKUP(A77,StudentsTeachers!A:S,7,0)</f>
        <v>7.0000000000000007E-2</v>
      </c>
      <c r="M77">
        <f>VLOOKUP(A77,StudentsTeachers!A:S,9,0)</f>
        <v>1.7000000000000001E-2</v>
      </c>
      <c r="N77">
        <f>VLOOKUP(A77,StudentsTeachers!A:S,11,0)</f>
        <v>0.90600000000000003</v>
      </c>
      <c r="O77">
        <f>VLOOKUP(A77,StudentsTeachers!A:S,13,0)</f>
        <v>0</v>
      </c>
      <c r="P77">
        <f>VLOOKUP(A77,StudentsTeachers!A:S,15,0)</f>
        <v>3.0000000000000001E-3</v>
      </c>
      <c r="Q77">
        <f>VLOOKUP(A77,StudentsTeachers!A:S,17,0)</f>
        <v>0</v>
      </c>
      <c r="R77">
        <f>VLOOKUP(A77,StudentsTeachers!A:S,19,0)</f>
        <v>3.0000000000000001E-3</v>
      </c>
      <c r="S77">
        <f>VLOOKUP(A77,TestScores!A:Y,14,0)</f>
        <v>18.899999999999999</v>
      </c>
      <c r="T77">
        <f>VLOOKUP(A77,TestScores!A:Y,21,0)</f>
        <v>15.8</v>
      </c>
      <c r="U77">
        <f>VLOOKUP(A77,TestScores!A:Y,25,0)</f>
        <v>0</v>
      </c>
    </row>
    <row r="78" spans="1:21" ht="15" thickBot="1" x14ac:dyDescent="0.35">
      <c r="A78" s="785" t="s">
        <v>98</v>
      </c>
      <c r="B78" s="788">
        <f>VLOOKUP(A78,Rankings!A:B,2,0)</f>
        <v>33.5</v>
      </c>
      <c r="C78" s="2" t="s">
        <v>92</v>
      </c>
      <c r="D78" s="8">
        <v>43990</v>
      </c>
      <c r="E78" s="785" t="s">
        <v>13</v>
      </c>
      <c r="F78" s="2">
        <v>163</v>
      </c>
      <c r="G78" s="25">
        <v>16.899999999999999</v>
      </c>
      <c r="H78" s="4">
        <v>0.74</v>
      </c>
      <c r="I78" t="str">
        <f>VLOOKUP(A78,Schools!A:I,7,0)</f>
        <v>No</v>
      </c>
      <c r="J78" t="str">
        <f>VLOOKUP(A78,Schools!A:I,8,0)</f>
        <v>No</v>
      </c>
      <c r="K78" t="str">
        <f>VLOOKUP(A78,Schools!A:I,9,0)</f>
        <v>Yes</v>
      </c>
      <c r="L78">
        <f>VLOOKUP(A78,StudentsTeachers!A:S,7,0)</f>
        <v>0.215</v>
      </c>
      <c r="M78">
        <f>VLOOKUP(A78,StudentsTeachers!A:S,9,0)</f>
        <v>2.5000000000000001E-2</v>
      </c>
      <c r="N78">
        <f>VLOOKUP(A78,StudentsTeachers!A:S,11,0)</f>
        <v>0.67500000000000004</v>
      </c>
      <c r="O78">
        <f>VLOOKUP(A78,StudentsTeachers!A:S,13,0)</f>
        <v>4.9000000000000002E-2</v>
      </c>
      <c r="P78">
        <f>VLOOKUP(A78,StudentsTeachers!A:S,15,0)</f>
        <v>1.7999999999999999E-2</v>
      </c>
      <c r="Q78">
        <f>VLOOKUP(A78,StudentsTeachers!A:S,17,0)</f>
        <v>0</v>
      </c>
      <c r="R78">
        <f>VLOOKUP(A78,StudentsTeachers!A:S,19,0)</f>
        <v>1.7999999999999999E-2</v>
      </c>
      <c r="S78">
        <f>VLOOKUP(A78,TestScores!A:Y,14,0)</f>
        <v>42.1</v>
      </c>
      <c r="T78">
        <f>VLOOKUP(A78,TestScores!A:Y,21,0)</f>
        <v>23.6</v>
      </c>
      <c r="U78">
        <f>VLOOKUP(A78,TestScores!A:Y,25,0)</f>
        <v>17.5</v>
      </c>
    </row>
    <row r="79" spans="1:21" ht="15" thickBot="1" x14ac:dyDescent="0.35">
      <c r="A79" s="785" t="s">
        <v>99</v>
      </c>
      <c r="B79" s="788">
        <f>VLOOKUP(A79,Rankings!A:B,2,0)</f>
        <v>0</v>
      </c>
      <c r="C79" s="5" t="s">
        <v>92</v>
      </c>
      <c r="D79" s="14">
        <v>43994</v>
      </c>
      <c r="E79" s="785" t="s">
        <v>100</v>
      </c>
      <c r="F79" s="5"/>
      <c r="G79" s="5"/>
      <c r="H79" s="5"/>
      <c r="I79" t="str">
        <f>VLOOKUP(A79,Schools!A:I,7,0)</f>
        <v>No</v>
      </c>
      <c r="J79" t="str">
        <f>VLOOKUP(A79,Schools!A:I,8,0)</f>
        <v>(n/a)</v>
      </c>
      <c r="K79" t="str">
        <f>VLOOKUP(A79,Schools!A:I,9,0)</f>
        <v>(n/a)</v>
      </c>
      <c r="L79">
        <f>VLOOKUP(A79,StudentsTeachers!A:S,7,0)</f>
        <v>0</v>
      </c>
      <c r="M79">
        <f>VLOOKUP(A79,StudentsTeachers!A:S,9,0)</f>
        <v>0</v>
      </c>
      <c r="N79">
        <f>VLOOKUP(A79,StudentsTeachers!A:S,11,0)</f>
        <v>0</v>
      </c>
      <c r="O79">
        <f>VLOOKUP(A79,StudentsTeachers!A:S,13,0)</f>
        <v>0</v>
      </c>
      <c r="P79">
        <f>VLOOKUP(A79,StudentsTeachers!A:S,15,0)</f>
        <v>0</v>
      </c>
      <c r="Q79">
        <f>VLOOKUP(A79,StudentsTeachers!A:S,17,0)</f>
        <v>0</v>
      </c>
      <c r="R79">
        <f>VLOOKUP(A79,StudentsTeachers!A:S,19,0)</f>
        <v>0</v>
      </c>
      <c r="S79">
        <f>VLOOKUP(A79,TestScores!A:Y,14,0)</f>
        <v>0</v>
      </c>
      <c r="T79">
        <f>VLOOKUP(A79,TestScores!A:Y,21,0)</f>
        <v>0</v>
      </c>
      <c r="U79">
        <f>VLOOKUP(A79,TestScores!A:Y,25,0)</f>
        <v>0</v>
      </c>
    </row>
    <row r="80" spans="1:21" ht="15" thickBot="1" x14ac:dyDescent="0.35">
      <c r="A80" s="785" t="s">
        <v>101</v>
      </c>
      <c r="B80" s="788">
        <f>VLOOKUP(A80,Rankings!A:B,2,0)</f>
        <v>9.6</v>
      </c>
      <c r="C80" s="2" t="s">
        <v>92</v>
      </c>
      <c r="D80" s="8">
        <v>44086</v>
      </c>
      <c r="E80" s="785" t="s">
        <v>8</v>
      </c>
      <c r="F80" s="2">
        <v>92</v>
      </c>
      <c r="G80" s="59">
        <v>20.399999999999999</v>
      </c>
      <c r="H80" s="4">
        <v>0.73</v>
      </c>
      <c r="I80" t="str">
        <f>VLOOKUP(A80,Schools!A:I,7,0)</f>
        <v>No</v>
      </c>
      <c r="J80" t="str">
        <f>VLOOKUP(A80,Schools!A:I,8,0)</f>
        <v>No</v>
      </c>
      <c r="K80" t="str">
        <f>VLOOKUP(A80,Schools!A:I,9,0)</f>
        <v>No</v>
      </c>
      <c r="L80">
        <f>VLOOKUP(A80,StudentsTeachers!A:S,7,0)</f>
        <v>0.19600000000000001</v>
      </c>
      <c r="M80">
        <f>VLOOKUP(A80,StudentsTeachers!A:S,9,0)</f>
        <v>0</v>
      </c>
      <c r="N80">
        <f>VLOOKUP(A80,StudentsTeachers!A:S,11,0)</f>
        <v>0.71699999999999997</v>
      </c>
      <c r="O80">
        <f>VLOOKUP(A80,StudentsTeachers!A:S,13,0)</f>
        <v>1.0999999999999999E-2</v>
      </c>
      <c r="P80">
        <f>VLOOKUP(A80,StudentsTeachers!A:S,15,0)</f>
        <v>1.0999999999999999E-2</v>
      </c>
      <c r="Q80">
        <f>VLOOKUP(A80,StudentsTeachers!A:S,17,0)</f>
        <v>0</v>
      </c>
      <c r="R80">
        <f>VLOOKUP(A80,StudentsTeachers!A:S,19,0)</f>
        <v>6.5000000000000002E-2</v>
      </c>
      <c r="S80">
        <f>VLOOKUP(A80,TestScores!A:Y,14,0)</f>
        <v>0</v>
      </c>
      <c r="T80">
        <f>VLOOKUP(A80,TestScores!A:Y,21,0)</f>
        <v>0</v>
      </c>
      <c r="U80">
        <f>VLOOKUP(A80,TestScores!A:Y,25,0)</f>
        <v>0</v>
      </c>
    </row>
    <row r="81" spans="1:21" ht="15" thickBot="1" x14ac:dyDescent="0.35">
      <c r="A81" s="785" t="s">
        <v>102</v>
      </c>
      <c r="B81" s="788">
        <f>VLOOKUP(A81,Rankings!A:B,2,0)</f>
        <v>83.8</v>
      </c>
      <c r="C81" s="5" t="s">
        <v>92</v>
      </c>
      <c r="D81" s="5" t="s">
        <v>23</v>
      </c>
      <c r="E81" s="785" t="s">
        <v>13</v>
      </c>
      <c r="F81" s="5">
        <v>564</v>
      </c>
      <c r="G81" s="60">
        <v>18.899999999999999</v>
      </c>
      <c r="H81" s="7">
        <v>0.4</v>
      </c>
      <c r="I81" t="str">
        <f>VLOOKUP(A81,Schools!A:I,7,0)</f>
        <v>No</v>
      </c>
      <c r="J81" t="str">
        <f>VLOOKUP(A81,Schools!A:I,8,0)</f>
        <v>No</v>
      </c>
      <c r="K81" t="str">
        <f>VLOOKUP(A81,Schools!A:I,9,0)</f>
        <v>No</v>
      </c>
      <c r="L81">
        <f>VLOOKUP(A81,StudentsTeachers!A:S,7,0)</f>
        <v>0.51600000000000001</v>
      </c>
      <c r="M81">
        <f>VLOOKUP(A81,StudentsTeachers!A:S,9,0)</f>
        <v>0.13800000000000001</v>
      </c>
      <c r="N81">
        <f>VLOOKUP(A81,StudentsTeachers!A:S,11,0)</f>
        <v>0.20599999999999999</v>
      </c>
      <c r="O81">
        <f>VLOOKUP(A81,StudentsTeachers!A:S,13,0)</f>
        <v>4.2999999999999997E-2</v>
      </c>
      <c r="P81">
        <f>VLOOKUP(A81,StudentsTeachers!A:S,15,0)</f>
        <v>7.0000000000000001E-3</v>
      </c>
      <c r="Q81">
        <f>VLOOKUP(A81,StudentsTeachers!A:S,17,0)</f>
        <v>2E-3</v>
      </c>
      <c r="R81">
        <f>VLOOKUP(A81,StudentsTeachers!A:S,19,0)</f>
        <v>0.09</v>
      </c>
      <c r="S81">
        <f>VLOOKUP(A81,TestScores!A:Y,14,0)</f>
        <v>64</v>
      </c>
      <c r="T81">
        <f>VLOOKUP(A81,TestScores!A:Y,21,0)</f>
        <v>58.1</v>
      </c>
      <c r="U81">
        <f>VLOOKUP(A81,TestScores!A:Y,25,0)</f>
        <v>50</v>
      </c>
    </row>
    <row r="82" spans="1:21" ht="15" thickBot="1" x14ac:dyDescent="0.35">
      <c r="A82" s="785" t="s">
        <v>103</v>
      </c>
      <c r="B82" s="788">
        <f>VLOOKUP(A82,Rankings!A:B,2,0)</f>
        <v>92.9</v>
      </c>
      <c r="C82" s="2" t="s">
        <v>92</v>
      </c>
      <c r="D82" s="2" t="s">
        <v>23</v>
      </c>
      <c r="E82" s="785" t="s">
        <v>13</v>
      </c>
      <c r="F82" s="2">
        <v>322</v>
      </c>
      <c r="G82" s="61">
        <v>15.9</v>
      </c>
      <c r="H82" s="4">
        <v>0.05</v>
      </c>
      <c r="I82" t="str">
        <f>VLOOKUP(A82,Schools!A:I,7,0)</f>
        <v>No</v>
      </c>
      <c r="J82" t="str">
        <f>VLOOKUP(A82,Schools!A:I,8,0)</f>
        <v>No</v>
      </c>
      <c r="K82" t="str">
        <f>VLOOKUP(A82,Schools!A:I,9,0)</f>
        <v>No</v>
      </c>
      <c r="L82">
        <f>VLOOKUP(A82,StudentsTeachers!A:S,7,0)</f>
        <v>0.75800000000000001</v>
      </c>
      <c r="M82">
        <f>VLOOKUP(A82,StudentsTeachers!A:S,9,0)</f>
        <v>1.9E-2</v>
      </c>
      <c r="N82">
        <f>VLOOKUP(A82,StudentsTeachers!A:S,11,0)</f>
        <v>0.106</v>
      </c>
      <c r="O82">
        <f>VLOOKUP(A82,StudentsTeachers!A:S,13,0)</f>
        <v>4.7E-2</v>
      </c>
      <c r="P82">
        <f>VLOOKUP(A82,StudentsTeachers!A:S,15,0)</f>
        <v>6.0000000000000001E-3</v>
      </c>
      <c r="Q82">
        <f>VLOOKUP(A82,StudentsTeachers!A:S,17,0)</f>
        <v>0</v>
      </c>
      <c r="R82">
        <f>VLOOKUP(A82,StudentsTeachers!A:S,19,0)</f>
        <v>6.5000000000000002E-2</v>
      </c>
      <c r="S82">
        <f>VLOOKUP(A82,TestScores!A:Y,14,0)</f>
        <v>78.2</v>
      </c>
      <c r="T82">
        <f>VLOOKUP(A82,TestScores!A:Y,21,0)</f>
        <v>63.9</v>
      </c>
      <c r="U82">
        <f>VLOOKUP(A82,TestScores!A:Y,25,0)</f>
        <v>72.5</v>
      </c>
    </row>
    <row r="83" spans="1:21" ht="15" thickBot="1" x14ac:dyDescent="0.35">
      <c r="A83" s="785" t="s">
        <v>104</v>
      </c>
      <c r="B83" s="788">
        <f>VLOOKUP(A83,Rankings!A:B,2,0)</f>
        <v>64.3</v>
      </c>
      <c r="C83" s="5" t="s">
        <v>92</v>
      </c>
      <c r="D83" s="5" t="s">
        <v>23</v>
      </c>
      <c r="E83" s="785" t="s">
        <v>13</v>
      </c>
      <c r="F83" s="5">
        <v>630</v>
      </c>
      <c r="G83" s="62">
        <v>16.8</v>
      </c>
      <c r="H83" s="7">
        <v>0.39</v>
      </c>
      <c r="I83" t="str">
        <f>VLOOKUP(A83,Schools!A:I,7,0)</f>
        <v>No</v>
      </c>
      <c r="J83" t="str">
        <f>VLOOKUP(A83,Schools!A:I,8,0)</f>
        <v>No</v>
      </c>
      <c r="K83" t="str">
        <f>VLOOKUP(A83,Schools!A:I,9,0)</f>
        <v>No</v>
      </c>
      <c r="L83">
        <f>VLOOKUP(A83,StudentsTeachers!A:S,7,0)</f>
        <v>0.54</v>
      </c>
      <c r="M83">
        <f>VLOOKUP(A83,StudentsTeachers!A:S,9,0)</f>
        <v>2.1999999999999999E-2</v>
      </c>
      <c r="N83">
        <f>VLOOKUP(A83,StudentsTeachers!A:S,11,0)</f>
        <v>0.35899999999999999</v>
      </c>
      <c r="O83">
        <f>VLOOKUP(A83,StudentsTeachers!A:S,13,0)</f>
        <v>0.03</v>
      </c>
      <c r="P83">
        <f>VLOOKUP(A83,StudentsTeachers!A:S,15,0)</f>
        <v>2.1000000000000001E-2</v>
      </c>
      <c r="Q83">
        <f>VLOOKUP(A83,StudentsTeachers!A:S,17,0)</f>
        <v>0</v>
      </c>
      <c r="R83">
        <f>VLOOKUP(A83,StudentsTeachers!A:S,19,0)</f>
        <v>2.9000000000000001E-2</v>
      </c>
      <c r="S83">
        <f>VLOOKUP(A83,TestScores!A:Y,14,0)</f>
        <v>55.2</v>
      </c>
      <c r="T83">
        <f>VLOOKUP(A83,TestScores!A:Y,21,0)</f>
        <v>43</v>
      </c>
      <c r="U83">
        <f>VLOOKUP(A83,TestScores!A:Y,25,0)</f>
        <v>38.799999999999997</v>
      </c>
    </row>
    <row r="84" spans="1:21" ht="15" thickBot="1" x14ac:dyDescent="0.35">
      <c r="A84" s="785" t="s">
        <v>105</v>
      </c>
      <c r="B84" s="788">
        <f>VLOOKUP(A84,Rankings!A:B,2,0)</f>
        <v>13.2</v>
      </c>
      <c r="C84" s="2" t="s">
        <v>92</v>
      </c>
      <c r="D84" s="8">
        <v>43994</v>
      </c>
      <c r="E84" s="785" t="s">
        <v>13</v>
      </c>
      <c r="F84" s="2">
        <v>795</v>
      </c>
      <c r="G84" s="63">
        <v>13.6</v>
      </c>
      <c r="H84" s="4">
        <v>0.95</v>
      </c>
      <c r="I84" t="str">
        <f>VLOOKUP(A84,Schools!A:I,7,0)</f>
        <v>No</v>
      </c>
      <c r="J84" t="str">
        <f>VLOOKUP(A84,Schools!A:I,8,0)</f>
        <v>No</v>
      </c>
      <c r="K84" t="str">
        <f>VLOOKUP(A84,Schools!A:I,9,0)</f>
        <v>Yes</v>
      </c>
      <c r="L84">
        <f>VLOOKUP(A84,StudentsTeachers!A:S,7,0)</f>
        <v>1.0999999999999999E-2</v>
      </c>
      <c r="M84">
        <f>VLOOKUP(A84,StudentsTeachers!A:S,9,0)</f>
        <v>8.2000000000000003E-2</v>
      </c>
      <c r="N84">
        <f>VLOOKUP(A84,StudentsTeachers!A:S,11,0)</f>
        <v>0.89100000000000001</v>
      </c>
      <c r="O84">
        <f>VLOOKUP(A84,StudentsTeachers!A:S,13,0)</f>
        <v>3.0000000000000001E-3</v>
      </c>
      <c r="P84">
        <f>VLOOKUP(A84,StudentsTeachers!A:S,15,0)</f>
        <v>5.0000000000000001E-3</v>
      </c>
      <c r="Q84">
        <f>VLOOKUP(A84,StudentsTeachers!A:S,17,0)</f>
        <v>0</v>
      </c>
      <c r="R84">
        <f>VLOOKUP(A84,StudentsTeachers!A:S,19,0)</f>
        <v>8.9999999999999993E-3</v>
      </c>
      <c r="S84">
        <f>VLOOKUP(A84,TestScores!A:Y,14,0)</f>
        <v>21.9</v>
      </c>
      <c r="T84">
        <f>VLOOKUP(A84,TestScores!A:Y,21,0)</f>
        <v>11</v>
      </c>
      <c r="U84">
        <f>VLOOKUP(A84,TestScores!A:Y,25,0)</f>
        <v>2.8</v>
      </c>
    </row>
    <row r="85" spans="1:21" ht="15" thickBot="1" x14ac:dyDescent="0.35">
      <c r="A85" s="785" t="s">
        <v>106</v>
      </c>
      <c r="B85" s="788">
        <f>VLOOKUP(A85,Rankings!A:B,2,0)</f>
        <v>31.8</v>
      </c>
      <c r="C85" s="5" t="s">
        <v>92</v>
      </c>
      <c r="D85" s="5" t="s">
        <v>10</v>
      </c>
      <c r="E85" s="785" t="s">
        <v>13</v>
      </c>
      <c r="F85" s="5">
        <v>418</v>
      </c>
      <c r="G85" s="20">
        <v>14.4</v>
      </c>
      <c r="H85" s="7">
        <v>0.85</v>
      </c>
      <c r="I85" t="str">
        <f>VLOOKUP(A85,Schools!A:I,7,0)</f>
        <v>No</v>
      </c>
      <c r="J85" t="str">
        <f>VLOOKUP(A85,Schools!A:I,8,0)</f>
        <v>No</v>
      </c>
      <c r="K85" t="str">
        <f>VLOOKUP(A85,Schools!A:I,9,0)</f>
        <v>Yes</v>
      </c>
      <c r="L85">
        <f>VLOOKUP(A85,StudentsTeachers!A:S,7,0)</f>
        <v>4.4999999999999998E-2</v>
      </c>
      <c r="M85">
        <f>VLOOKUP(A85,StudentsTeachers!A:S,9,0)</f>
        <v>0</v>
      </c>
      <c r="N85">
        <f>VLOOKUP(A85,StudentsTeachers!A:S,11,0)</f>
        <v>0.94499999999999995</v>
      </c>
      <c r="O85">
        <f>VLOOKUP(A85,StudentsTeachers!A:S,13,0)</f>
        <v>5.0000000000000001E-3</v>
      </c>
      <c r="P85">
        <f>VLOOKUP(A85,StudentsTeachers!A:S,15,0)</f>
        <v>2E-3</v>
      </c>
      <c r="Q85">
        <f>VLOOKUP(A85,StudentsTeachers!A:S,17,0)</f>
        <v>0</v>
      </c>
      <c r="R85">
        <f>VLOOKUP(A85,StudentsTeachers!A:S,19,0)</f>
        <v>2E-3</v>
      </c>
      <c r="S85">
        <f>VLOOKUP(A85,TestScores!A:Y,14,0)</f>
        <v>34.1</v>
      </c>
      <c r="T85">
        <f>VLOOKUP(A85,TestScores!A:Y,21,0)</f>
        <v>26.8</v>
      </c>
      <c r="U85">
        <f>VLOOKUP(A85,TestScores!A:Y,25,0)</f>
        <v>9.6</v>
      </c>
    </row>
    <row r="86" spans="1:21" ht="15" thickBot="1" x14ac:dyDescent="0.35">
      <c r="A86" s="785" t="s">
        <v>107</v>
      </c>
      <c r="B86" s="788">
        <f>VLOOKUP(A86,Rankings!A:B,2,0)</f>
        <v>31.8</v>
      </c>
      <c r="C86" s="2" t="s">
        <v>92</v>
      </c>
      <c r="D86" s="8">
        <v>44086</v>
      </c>
      <c r="E86" s="785" t="s">
        <v>13</v>
      </c>
      <c r="F86" s="2">
        <v>460</v>
      </c>
      <c r="G86" s="50">
        <v>11.3</v>
      </c>
      <c r="H86" s="4">
        <v>0.84</v>
      </c>
      <c r="I86" t="str">
        <f>VLOOKUP(A86,Schools!A:I,7,0)</f>
        <v>No</v>
      </c>
      <c r="J86" t="str">
        <f>VLOOKUP(A86,Schools!A:I,8,0)</f>
        <v>No</v>
      </c>
      <c r="K86" t="str">
        <f>VLOOKUP(A86,Schools!A:I,9,0)</f>
        <v>Yes</v>
      </c>
      <c r="L86">
        <f>VLOOKUP(A86,StudentsTeachers!A:S,7,0)</f>
        <v>0.05</v>
      </c>
      <c r="M86">
        <f>VLOOKUP(A86,StudentsTeachers!A:S,9,0)</f>
        <v>1.4999999999999999E-2</v>
      </c>
      <c r="N86">
        <f>VLOOKUP(A86,StudentsTeachers!A:S,11,0)</f>
        <v>0.91300000000000003</v>
      </c>
      <c r="O86">
        <f>VLOOKUP(A86,StudentsTeachers!A:S,13,0)</f>
        <v>1.4999999999999999E-2</v>
      </c>
      <c r="P86">
        <f>VLOOKUP(A86,StudentsTeachers!A:S,15,0)</f>
        <v>2E-3</v>
      </c>
      <c r="Q86">
        <f>VLOOKUP(A86,StudentsTeachers!A:S,17,0)</f>
        <v>0</v>
      </c>
      <c r="R86">
        <f>VLOOKUP(A86,StudentsTeachers!A:S,19,0)</f>
        <v>4.0000000000000001E-3</v>
      </c>
      <c r="S86">
        <f>VLOOKUP(A86,TestScores!A:Y,14,0)</f>
        <v>0</v>
      </c>
      <c r="T86">
        <f>VLOOKUP(A86,TestScores!A:Y,21,0)</f>
        <v>0</v>
      </c>
      <c r="U86">
        <f>VLOOKUP(A86,TestScores!A:Y,25,0)</f>
        <v>8.5</v>
      </c>
    </row>
    <row r="87" spans="1:21" ht="15" thickBot="1" x14ac:dyDescent="0.35">
      <c r="A87" s="785" t="s">
        <v>108</v>
      </c>
      <c r="B87" s="788">
        <f>VLOOKUP(A87,Rankings!A:B,2,0)</f>
        <v>96.8</v>
      </c>
      <c r="C87" s="5" t="s">
        <v>92</v>
      </c>
      <c r="D87" s="5" t="s">
        <v>23</v>
      </c>
      <c r="E87" s="785" t="s">
        <v>13</v>
      </c>
      <c r="F87" s="5">
        <v>469</v>
      </c>
      <c r="G87" s="36">
        <v>15.6</v>
      </c>
      <c r="H87" s="7">
        <v>0.13</v>
      </c>
      <c r="I87" t="str">
        <f>VLOOKUP(A87,Schools!A:I,7,0)</f>
        <v>No</v>
      </c>
      <c r="J87" t="str">
        <f>VLOOKUP(A87,Schools!A:I,8,0)</f>
        <v>No</v>
      </c>
      <c r="K87" t="str">
        <f>VLOOKUP(A87,Schools!A:I,9,0)</f>
        <v>No</v>
      </c>
      <c r="L87">
        <f>VLOOKUP(A87,StudentsTeachers!A:S,7,0)</f>
        <v>0.73599999999999999</v>
      </c>
      <c r="M87">
        <f>VLOOKUP(A87,StudentsTeachers!A:S,9,0)</f>
        <v>4.4999999999999998E-2</v>
      </c>
      <c r="N87">
        <f>VLOOKUP(A87,StudentsTeachers!A:S,11,0)</f>
        <v>0.115</v>
      </c>
      <c r="O87">
        <f>VLOOKUP(A87,StudentsTeachers!A:S,13,0)</f>
        <v>3.4000000000000002E-2</v>
      </c>
      <c r="P87">
        <f>VLOOKUP(A87,StudentsTeachers!A:S,15,0)</f>
        <v>2E-3</v>
      </c>
      <c r="Q87">
        <f>VLOOKUP(A87,StudentsTeachers!A:S,17,0)</f>
        <v>0</v>
      </c>
      <c r="R87">
        <f>VLOOKUP(A87,StudentsTeachers!A:S,19,0)</f>
        <v>6.8000000000000005E-2</v>
      </c>
      <c r="S87">
        <f>VLOOKUP(A87,TestScores!A:Y,14,0)</f>
        <v>79.599999999999994</v>
      </c>
      <c r="T87">
        <f>VLOOKUP(A87,TestScores!A:Y,21,0)</f>
        <v>77.5</v>
      </c>
      <c r="U87">
        <f>VLOOKUP(A87,TestScores!A:Y,25,0)</f>
        <v>66.7</v>
      </c>
    </row>
    <row r="88" spans="1:21" ht="15" thickBot="1" x14ac:dyDescent="0.35">
      <c r="A88" s="785" t="s">
        <v>109</v>
      </c>
      <c r="B88" s="788">
        <f>VLOOKUP(A88,Rankings!A:B,2,0)</f>
        <v>11.1</v>
      </c>
      <c r="C88" s="2" t="s">
        <v>92</v>
      </c>
      <c r="D88" s="2" t="s">
        <v>31</v>
      </c>
      <c r="E88" s="785" t="s">
        <v>13</v>
      </c>
      <c r="F88" s="2">
        <v>476</v>
      </c>
      <c r="G88" s="58">
        <v>15.4</v>
      </c>
      <c r="H88" s="4">
        <v>0.95</v>
      </c>
      <c r="I88" t="str">
        <f>VLOOKUP(A88,Schools!A:I,7,0)</f>
        <v>No</v>
      </c>
      <c r="J88" t="str">
        <f>VLOOKUP(A88,Schools!A:I,8,0)</f>
        <v>No</v>
      </c>
      <c r="K88" t="str">
        <f>VLOOKUP(A88,Schools!A:I,9,0)</f>
        <v>Yes</v>
      </c>
      <c r="L88">
        <f>VLOOKUP(A88,StudentsTeachers!A:S,7,0)</f>
        <v>1.0999999999999999E-2</v>
      </c>
      <c r="M88">
        <f>VLOOKUP(A88,StudentsTeachers!A:S,9,0)</f>
        <v>5.2999999999999999E-2</v>
      </c>
      <c r="N88">
        <f>VLOOKUP(A88,StudentsTeachers!A:S,11,0)</f>
        <v>0.87</v>
      </c>
      <c r="O88">
        <f>VLOOKUP(A88,StudentsTeachers!A:S,13,0)</f>
        <v>5.2999999999999999E-2</v>
      </c>
      <c r="P88">
        <f>VLOOKUP(A88,StudentsTeachers!A:S,15,0)</f>
        <v>8.0000000000000002E-3</v>
      </c>
      <c r="Q88">
        <f>VLOOKUP(A88,StudentsTeachers!A:S,17,0)</f>
        <v>0</v>
      </c>
      <c r="R88">
        <f>VLOOKUP(A88,StudentsTeachers!A:S,19,0)</f>
        <v>6.0000000000000001E-3</v>
      </c>
      <c r="S88">
        <f>VLOOKUP(A88,TestScores!A:Y,14,0)</f>
        <v>23.1</v>
      </c>
      <c r="T88">
        <f>VLOOKUP(A88,TestScores!A:Y,21,0)</f>
        <v>13.9</v>
      </c>
      <c r="U88">
        <f>VLOOKUP(A88,TestScores!A:Y,25,0)</f>
        <v>4.5</v>
      </c>
    </row>
    <row r="89" spans="1:21" ht="15" thickBot="1" x14ac:dyDescent="0.35">
      <c r="A89" s="785" t="s">
        <v>110</v>
      </c>
      <c r="B89" s="788">
        <f>VLOOKUP(A89,Rankings!A:B,2,0)</f>
        <v>21</v>
      </c>
      <c r="C89" s="5" t="s">
        <v>92</v>
      </c>
      <c r="D89" s="5" t="s">
        <v>23</v>
      </c>
      <c r="E89" s="785" t="s">
        <v>13</v>
      </c>
      <c r="F89" s="5">
        <v>453</v>
      </c>
      <c r="G89" s="64">
        <v>14.8</v>
      </c>
      <c r="H89" s="7">
        <v>0.53</v>
      </c>
      <c r="I89" t="str">
        <f>VLOOKUP(A89,Schools!A:I,7,0)</f>
        <v>No</v>
      </c>
      <c r="J89" t="str">
        <f>VLOOKUP(A89,Schools!A:I,8,0)</f>
        <v>No</v>
      </c>
      <c r="K89" t="str">
        <f>VLOOKUP(A89,Schools!A:I,9,0)</f>
        <v>Yes</v>
      </c>
      <c r="L89">
        <f>VLOOKUP(A89,StudentsTeachers!A:S,7,0)</f>
        <v>0.38600000000000001</v>
      </c>
      <c r="M89">
        <f>VLOOKUP(A89,StudentsTeachers!A:S,9,0)</f>
        <v>1.0999999999999999E-2</v>
      </c>
      <c r="N89">
        <f>VLOOKUP(A89,StudentsTeachers!A:S,11,0)</f>
        <v>0.53900000000000003</v>
      </c>
      <c r="O89">
        <f>VLOOKUP(A89,StudentsTeachers!A:S,13,0)</f>
        <v>1.0999999999999999E-2</v>
      </c>
      <c r="P89">
        <f>VLOOKUP(A89,StudentsTeachers!A:S,15,0)</f>
        <v>7.0000000000000001E-3</v>
      </c>
      <c r="Q89">
        <f>VLOOKUP(A89,StudentsTeachers!A:S,17,0)</f>
        <v>4.0000000000000001E-3</v>
      </c>
      <c r="R89">
        <f>VLOOKUP(A89,StudentsTeachers!A:S,19,0)</f>
        <v>4.2000000000000003E-2</v>
      </c>
      <c r="S89">
        <f>VLOOKUP(A89,TestScores!A:Y,14,0)</f>
        <v>29</v>
      </c>
      <c r="T89">
        <f>VLOOKUP(A89,TestScores!A:Y,21,0)</f>
        <v>24.7</v>
      </c>
      <c r="U89">
        <f>VLOOKUP(A89,TestScores!A:Y,25,0)</f>
        <v>10.9</v>
      </c>
    </row>
    <row r="90" spans="1:21" ht="15" thickBot="1" x14ac:dyDescent="0.35">
      <c r="A90" s="785" t="s">
        <v>111</v>
      </c>
      <c r="B90" s="788">
        <f>VLOOKUP(A90,Rankings!A:B,2,0)</f>
        <v>20.8</v>
      </c>
      <c r="C90" s="2" t="s">
        <v>92</v>
      </c>
      <c r="D90" s="2" t="s">
        <v>23</v>
      </c>
      <c r="E90" s="785" t="s">
        <v>13</v>
      </c>
      <c r="F90" s="2">
        <v>335</v>
      </c>
      <c r="G90" s="37">
        <v>12.3</v>
      </c>
      <c r="H90" s="4">
        <v>0.91</v>
      </c>
      <c r="I90" t="str">
        <f>VLOOKUP(A90,Schools!A:I,7,0)</f>
        <v>No</v>
      </c>
      <c r="J90" t="str">
        <f>VLOOKUP(A90,Schools!A:I,8,0)</f>
        <v>No</v>
      </c>
      <c r="K90" t="str">
        <f>VLOOKUP(A90,Schools!A:I,9,0)</f>
        <v>Yes</v>
      </c>
      <c r="L90">
        <f>VLOOKUP(A90,StudentsTeachers!A:S,7,0)</f>
        <v>0.104</v>
      </c>
      <c r="M90">
        <f>VLOOKUP(A90,StudentsTeachers!A:S,9,0)</f>
        <v>0.26300000000000001</v>
      </c>
      <c r="N90">
        <f>VLOOKUP(A90,StudentsTeachers!A:S,11,0)</f>
        <v>0.58799999999999997</v>
      </c>
      <c r="O90">
        <f>VLOOKUP(A90,StudentsTeachers!A:S,13,0)</f>
        <v>8.9999999999999993E-3</v>
      </c>
      <c r="P90">
        <f>VLOOKUP(A90,StudentsTeachers!A:S,15,0)</f>
        <v>8.9999999999999993E-3</v>
      </c>
      <c r="Q90">
        <f>VLOOKUP(A90,StudentsTeachers!A:S,17,0)</f>
        <v>3.0000000000000001E-3</v>
      </c>
      <c r="R90">
        <f>VLOOKUP(A90,StudentsTeachers!A:S,19,0)</f>
        <v>2.4E-2</v>
      </c>
      <c r="S90">
        <f>VLOOKUP(A90,TestScores!A:Y,14,0)</f>
        <v>28.7</v>
      </c>
      <c r="T90">
        <f>VLOOKUP(A90,TestScores!A:Y,21,0)</f>
        <v>22.5</v>
      </c>
      <c r="U90">
        <f>VLOOKUP(A90,TestScores!A:Y,25,0)</f>
        <v>0</v>
      </c>
    </row>
    <row r="91" spans="1:21" ht="15" thickBot="1" x14ac:dyDescent="0.35">
      <c r="A91" s="785" t="s">
        <v>112</v>
      </c>
      <c r="B91" s="788">
        <f>VLOOKUP(A91,Rankings!A:B,2,0)</f>
        <v>22.5</v>
      </c>
      <c r="C91" s="5" t="s">
        <v>92</v>
      </c>
      <c r="D91" s="5" t="s">
        <v>31</v>
      </c>
      <c r="E91" s="785" t="s">
        <v>13</v>
      </c>
      <c r="F91" s="5">
        <v>336</v>
      </c>
      <c r="G91" s="26">
        <v>12.8</v>
      </c>
      <c r="H91" s="7">
        <v>0.94</v>
      </c>
      <c r="I91" t="str">
        <f>VLOOKUP(A91,Schools!A:I,7,0)</f>
        <v>No</v>
      </c>
      <c r="J91" t="str">
        <f>VLOOKUP(A91,Schools!A:I,8,0)</f>
        <v>No</v>
      </c>
      <c r="K91" t="str">
        <f>VLOOKUP(A91,Schools!A:I,9,0)</f>
        <v>Yes</v>
      </c>
      <c r="L91">
        <f>VLOOKUP(A91,StudentsTeachers!A:S,7,0)</f>
        <v>6.0000000000000001E-3</v>
      </c>
      <c r="M91">
        <f>VLOOKUP(A91,StudentsTeachers!A:S,9,0)</f>
        <v>8.9999999999999993E-3</v>
      </c>
      <c r="N91">
        <f>VLOOKUP(A91,StudentsTeachers!A:S,11,0)</f>
        <v>0.94899999999999995</v>
      </c>
      <c r="O91">
        <f>VLOOKUP(A91,StudentsTeachers!A:S,13,0)</f>
        <v>2.7E-2</v>
      </c>
      <c r="P91">
        <f>VLOOKUP(A91,StudentsTeachers!A:S,15,0)</f>
        <v>3.0000000000000001E-3</v>
      </c>
      <c r="Q91">
        <f>VLOOKUP(A91,StudentsTeachers!A:S,17,0)</f>
        <v>0</v>
      </c>
      <c r="R91">
        <f>VLOOKUP(A91,StudentsTeachers!A:S,19,0)</f>
        <v>6.0000000000000001E-3</v>
      </c>
      <c r="S91">
        <f>VLOOKUP(A91,TestScores!A:Y,14,0)</f>
        <v>25</v>
      </c>
      <c r="T91">
        <f>VLOOKUP(A91,TestScores!A:Y,21,0)</f>
        <v>25.9</v>
      </c>
      <c r="U91">
        <f>VLOOKUP(A91,TestScores!A:Y,25,0)</f>
        <v>14.5</v>
      </c>
    </row>
    <row r="92" spans="1:21" ht="15" thickBot="1" x14ac:dyDescent="0.35">
      <c r="A92" s="785" t="s">
        <v>113</v>
      </c>
      <c r="B92" s="788">
        <f>VLOOKUP(A92,Rankings!A:B,2,0)</f>
        <v>13.5</v>
      </c>
      <c r="C92" s="2" t="s">
        <v>92</v>
      </c>
      <c r="D92" s="2" t="s">
        <v>23</v>
      </c>
      <c r="E92" s="785" t="s">
        <v>13</v>
      </c>
      <c r="F92" s="2">
        <v>396</v>
      </c>
      <c r="G92" s="39">
        <v>13.5</v>
      </c>
      <c r="H92" s="4">
        <v>0.97</v>
      </c>
      <c r="I92" t="str">
        <f>VLOOKUP(A92,Schools!A:I,7,0)</f>
        <v>No</v>
      </c>
      <c r="J92" t="str">
        <f>VLOOKUP(A92,Schools!A:I,8,0)</f>
        <v>No</v>
      </c>
      <c r="K92" t="str">
        <f>VLOOKUP(A92,Schools!A:I,9,0)</f>
        <v>Yes</v>
      </c>
      <c r="L92">
        <f>VLOOKUP(A92,StudentsTeachers!A:S,7,0)</f>
        <v>3.5000000000000003E-2</v>
      </c>
      <c r="M92">
        <f>VLOOKUP(A92,StudentsTeachers!A:S,9,0)</f>
        <v>0.154</v>
      </c>
      <c r="N92">
        <f>VLOOKUP(A92,StudentsTeachers!A:S,11,0)</f>
        <v>0.76800000000000002</v>
      </c>
      <c r="O92">
        <f>VLOOKUP(A92,StudentsTeachers!A:S,13,0)</f>
        <v>5.0000000000000001E-3</v>
      </c>
      <c r="P92">
        <f>VLOOKUP(A92,StudentsTeachers!A:S,15,0)</f>
        <v>5.0000000000000001E-3</v>
      </c>
      <c r="Q92">
        <f>VLOOKUP(A92,StudentsTeachers!A:S,17,0)</f>
        <v>5.0000000000000001E-3</v>
      </c>
      <c r="R92">
        <f>VLOOKUP(A92,StudentsTeachers!A:S,19,0)</f>
        <v>2.8000000000000001E-2</v>
      </c>
      <c r="S92">
        <f>VLOOKUP(A92,TestScores!A:Y,14,0)</f>
        <v>20.399999999999999</v>
      </c>
      <c r="T92">
        <f>VLOOKUP(A92,TestScores!A:Y,21,0)</f>
        <v>16</v>
      </c>
      <c r="U92">
        <f>VLOOKUP(A92,TestScores!A:Y,25,0)</f>
        <v>0</v>
      </c>
    </row>
    <row r="93" spans="1:21" ht="15" thickBot="1" x14ac:dyDescent="0.35">
      <c r="A93" s="785" t="s">
        <v>114</v>
      </c>
      <c r="B93" s="788">
        <f>VLOOKUP(A93,Rankings!A:B,2,0)</f>
        <v>14.7</v>
      </c>
      <c r="C93" s="5" t="s">
        <v>92</v>
      </c>
      <c r="D93" s="5" t="s">
        <v>23</v>
      </c>
      <c r="E93" s="785" t="s">
        <v>115</v>
      </c>
      <c r="F93" s="5">
        <v>340</v>
      </c>
      <c r="G93" s="65">
        <v>18.7</v>
      </c>
      <c r="H93" s="7">
        <v>0.83</v>
      </c>
      <c r="I93" t="str">
        <f>VLOOKUP(A93,Schools!A:I,7,0)</f>
        <v>No</v>
      </c>
      <c r="J93" t="str">
        <f>VLOOKUP(A93,Schools!A:I,8,0)</f>
        <v>No</v>
      </c>
      <c r="K93" t="str">
        <f>VLOOKUP(A93,Schools!A:I,9,0)</f>
        <v>Yes</v>
      </c>
      <c r="L93">
        <f>VLOOKUP(A93,StudentsTeachers!A:S,7,0)</f>
        <v>0.11799999999999999</v>
      </c>
      <c r="M93">
        <f>VLOOKUP(A93,StudentsTeachers!A:S,9,0)</f>
        <v>1.2E-2</v>
      </c>
      <c r="N93">
        <f>VLOOKUP(A93,StudentsTeachers!A:S,11,0)</f>
        <v>0.82099999999999995</v>
      </c>
      <c r="O93">
        <f>VLOOKUP(A93,StudentsTeachers!A:S,13,0)</f>
        <v>2.9000000000000001E-2</v>
      </c>
      <c r="P93">
        <f>VLOOKUP(A93,StudentsTeachers!A:S,15,0)</f>
        <v>8.9999999999999993E-3</v>
      </c>
      <c r="Q93">
        <f>VLOOKUP(A93,StudentsTeachers!A:S,17,0)</f>
        <v>0</v>
      </c>
      <c r="R93">
        <f>VLOOKUP(A93,StudentsTeachers!A:S,19,0)</f>
        <v>1.2E-2</v>
      </c>
      <c r="S93">
        <f>VLOOKUP(A93,TestScores!A:Y,14,0)</f>
        <v>22.6</v>
      </c>
      <c r="T93">
        <f>VLOOKUP(A93,TestScores!A:Y,21,0)</f>
        <v>21.4</v>
      </c>
      <c r="U93">
        <f>VLOOKUP(A93,TestScores!A:Y,25,0)</f>
        <v>6.8</v>
      </c>
    </row>
    <row r="94" spans="1:21" ht="15" thickBot="1" x14ac:dyDescent="0.35">
      <c r="A94" s="785" t="s">
        <v>116</v>
      </c>
      <c r="B94" s="788">
        <f>VLOOKUP(A94,Rankings!A:B,2,0)</f>
        <v>4.5</v>
      </c>
      <c r="C94" s="2" t="s">
        <v>92</v>
      </c>
      <c r="D94" s="2" t="s">
        <v>23</v>
      </c>
      <c r="E94" s="785" t="s">
        <v>13</v>
      </c>
      <c r="F94" s="2">
        <v>527</v>
      </c>
      <c r="G94" s="39">
        <v>13.5</v>
      </c>
      <c r="H94" s="4">
        <v>0.9</v>
      </c>
      <c r="I94" t="str">
        <f>VLOOKUP(A94,Schools!A:I,7,0)</f>
        <v>No</v>
      </c>
      <c r="J94" t="str">
        <f>VLOOKUP(A94,Schools!A:I,8,0)</f>
        <v>No</v>
      </c>
      <c r="K94" t="str">
        <f>VLOOKUP(A94,Schools!A:I,9,0)</f>
        <v>Yes</v>
      </c>
      <c r="L94">
        <f>VLOOKUP(A94,StudentsTeachers!A:S,7,0)</f>
        <v>6.5000000000000002E-2</v>
      </c>
      <c r="M94">
        <f>VLOOKUP(A94,StudentsTeachers!A:S,9,0)</f>
        <v>0.17299999999999999</v>
      </c>
      <c r="N94">
        <f>VLOOKUP(A94,StudentsTeachers!A:S,11,0)</f>
        <v>0.70399999999999996</v>
      </c>
      <c r="O94">
        <f>VLOOKUP(A94,StudentsTeachers!A:S,13,0)</f>
        <v>6.0000000000000001E-3</v>
      </c>
      <c r="P94">
        <f>VLOOKUP(A94,StudentsTeachers!A:S,15,0)</f>
        <v>2E-3</v>
      </c>
      <c r="Q94">
        <f>VLOOKUP(A94,StudentsTeachers!A:S,17,0)</f>
        <v>6.0000000000000001E-3</v>
      </c>
      <c r="R94">
        <f>VLOOKUP(A94,StudentsTeachers!A:S,19,0)</f>
        <v>4.5999999999999999E-2</v>
      </c>
      <c r="S94">
        <f>VLOOKUP(A94,TestScores!A:Y,14,0)</f>
        <v>11.2</v>
      </c>
      <c r="T94">
        <f>VLOOKUP(A94,TestScores!A:Y,21,0)</f>
        <v>4.2</v>
      </c>
      <c r="U94">
        <f>VLOOKUP(A94,TestScores!A:Y,25,0)</f>
        <v>5.6</v>
      </c>
    </row>
    <row r="95" spans="1:21" ht="15" thickBot="1" x14ac:dyDescent="0.35">
      <c r="A95" s="785" t="s">
        <v>117</v>
      </c>
      <c r="B95" s="788">
        <f>VLOOKUP(A95,Rankings!A:B,2,0)</f>
        <v>15.8</v>
      </c>
      <c r="C95" s="5" t="s">
        <v>92</v>
      </c>
      <c r="D95" s="5" t="s">
        <v>23</v>
      </c>
      <c r="E95" s="785" t="s">
        <v>13</v>
      </c>
      <c r="F95" s="5">
        <v>319</v>
      </c>
      <c r="G95" s="19">
        <v>15</v>
      </c>
      <c r="H95" s="7">
        <v>0.95</v>
      </c>
      <c r="I95" t="str">
        <f>VLOOKUP(A95,Schools!A:I,7,0)</f>
        <v>No</v>
      </c>
      <c r="J95" t="str">
        <f>VLOOKUP(A95,Schools!A:I,8,0)</f>
        <v>No</v>
      </c>
      <c r="K95" t="str">
        <f>VLOOKUP(A95,Schools!A:I,9,0)</f>
        <v>Yes</v>
      </c>
      <c r="L95">
        <f>VLOOKUP(A95,StudentsTeachers!A:S,7,0)</f>
        <v>8.7999999999999995E-2</v>
      </c>
      <c r="M95">
        <f>VLOOKUP(A95,StudentsTeachers!A:S,9,0)</f>
        <v>7.1999999999999995E-2</v>
      </c>
      <c r="N95">
        <f>VLOOKUP(A95,StudentsTeachers!A:S,11,0)</f>
        <v>0.80300000000000005</v>
      </c>
      <c r="O95">
        <f>VLOOKUP(A95,StudentsTeachers!A:S,13,0)</f>
        <v>8.9999999999999993E-3</v>
      </c>
      <c r="P95">
        <f>VLOOKUP(A95,StudentsTeachers!A:S,15,0)</f>
        <v>2.1999999999999999E-2</v>
      </c>
      <c r="Q95">
        <f>VLOOKUP(A95,StudentsTeachers!A:S,17,0)</f>
        <v>0</v>
      </c>
      <c r="R95">
        <f>VLOOKUP(A95,StudentsTeachers!A:S,19,0)</f>
        <v>6.0000000000000001E-3</v>
      </c>
      <c r="S95">
        <f>VLOOKUP(A95,TestScores!A:Y,14,0)</f>
        <v>20.9</v>
      </c>
      <c r="T95">
        <f>VLOOKUP(A95,TestScores!A:Y,21,0)</f>
        <v>22</v>
      </c>
      <c r="U95">
        <f>VLOOKUP(A95,TestScores!A:Y,25,0)</f>
        <v>9.4</v>
      </c>
    </row>
    <row r="96" spans="1:21" ht="15" thickBot="1" x14ac:dyDescent="0.35">
      <c r="A96" s="785" t="s">
        <v>118</v>
      </c>
      <c r="B96" s="788">
        <f>VLOOKUP(A96,Rankings!A:B,2,0)</f>
        <v>5.9</v>
      </c>
      <c r="C96" s="2" t="s">
        <v>92</v>
      </c>
      <c r="D96" s="2" t="s">
        <v>23</v>
      </c>
      <c r="E96" s="785" t="s">
        <v>13</v>
      </c>
      <c r="F96" s="2">
        <v>476</v>
      </c>
      <c r="G96" s="66">
        <v>17.3</v>
      </c>
      <c r="H96" s="4">
        <v>0.92</v>
      </c>
      <c r="I96" t="str">
        <f>VLOOKUP(A96,Schools!A:I,7,0)</f>
        <v>No</v>
      </c>
      <c r="J96" t="str">
        <f>VLOOKUP(A96,Schools!A:I,8,0)</f>
        <v>No</v>
      </c>
      <c r="K96" t="str">
        <f>VLOOKUP(A96,Schools!A:I,9,0)</f>
        <v>Yes</v>
      </c>
      <c r="L96">
        <f>VLOOKUP(A96,StudentsTeachers!A:S,7,0)</f>
        <v>0.04</v>
      </c>
      <c r="M96">
        <f>VLOOKUP(A96,StudentsTeachers!A:S,9,0)</f>
        <v>7.0999999999999994E-2</v>
      </c>
      <c r="N96">
        <f>VLOOKUP(A96,StudentsTeachers!A:S,11,0)</f>
        <v>0.79600000000000004</v>
      </c>
      <c r="O96">
        <f>VLOOKUP(A96,StudentsTeachers!A:S,13,0)</f>
        <v>7.3999999999999996E-2</v>
      </c>
      <c r="P96">
        <f>VLOOKUP(A96,StudentsTeachers!A:S,15,0)</f>
        <v>1.2999999999999999E-2</v>
      </c>
      <c r="Q96">
        <f>VLOOKUP(A96,StudentsTeachers!A:S,17,0)</f>
        <v>0</v>
      </c>
      <c r="R96">
        <f>VLOOKUP(A96,StudentsTeachers!A:S,19,0)</f>
        <v>6.0000000000000001E-3</v>
      </c>
      <c r="S96">
        <f>VLOOKUP(A96,TestScores!A:Y,14,0)</f>
        <v>16.5</v>
      </c>
      <c r="T96">
        <f>VLOOKUP(A96,TestScores!A:Y,21,0)</f>
        <v>8.1</v>
      </c>
      <c r="U96">
        <f>VLOOKUP(A96,TestScores!A:Y,25,0)</f>
        <v>4.8</v>
      </c>
    </row>
    <row r="97" spans="1:21" ht="15" thickBot="1" x14ac:dyDescent="0.35">
      <c r="A97" s="785" t="s">
        <v>119</v>
      </c>
      <c r="B97" s="788">
        <f>VLOOKUP(A97,Rankings!A:B,2,0)</f>
        <v>17.3</v>
      </c>
      <c r="C97" s="5" t="s">
        <v>92</v>
      </c>
      <c r="D97" s="14">
        <v>44086</v>
      </c>
      <c r="E97" s="785" t="s">
        <v>13</v>
      </c>
      <c r="F97" s="5">
        <v>449</v>
      </c>
      <c r="G97" s="59">
        <v>20.399999999999999</v>
      </c>
      <c r="H97" s="7">
        <v>0.78</v>
      </c>
      <c r="I97" t="str">
        <f>VLOOKUP(A97,Schools!A:I,7,0)</f>
        <v>No</v>
      </c>
      <c r="J97" t="str">
        <f>VLOOKUP(A97,Schools!A:I,8,0)</f>
        <v>No</v>
      </c>
      <c r="K97" t="str">
        <f>VLOOKUP(A97,Schools!A:I,9,0)</f>
        <v>Yes</v>
      </c>
      <c r="L97">
        <f>VLOOKUP(A97,StudentsTeachers!A:S,7,0)</f>
        <v>4.4999999999999998E-2</v>
      </c>
      <c r="M97">
        <f>VLOOKUP(A97,StudentsTeachers!A:S,9,0)</f>
        <v>0.29199999999999998</v>
      </c>
      <c r="N97">
        <f>VLOOKUP(A97,StudentsTeachers!A:S,11,0)</f>
        <v>0.57499999999999996</v>
      </c>
      <c r="O97">
        <f>VLOOKUP(A97,StudentsTeachers!A:S,13,0)</f>
        <v>3.3000000000000002E-2</v>
      </c>
      <c r="P97">
        <f>VLOOKUP(A97,StudentsTeachers!A:S,15,0)</f>
        <v>1.0999999999999999E-2</v>
      </c>
      <c r="Q97">
        <f>VLOOKUP(A97,StudentsTeachers!A:S,17,0)</f>
        <v>1.2999999999999999E-2</v>
      </c>
      <c r="R97">
        <f>VLOOKUP(A97,StudentsTeachers!A:S,19,0)</f>
        <v>3.1E-2</v>
      </c>
      <c r="S97">
        <f>VLOOKUP(A97,TestScores!A:Y,14,0)</f>
        <v>0</v>
      </c>
      <c r="T97">
        <f>VLOOKUP(A97,TestScores!A:Y,21,0)</f>
        <v>0</v>
      </c>
      <c r="U97">
        <f>VLOOKUP(A97,TestScores!A:Y,25,0)</f>
        <v>4.3</v>
      </c>
    </row>
    <row r="98" spans="1:21" ht="15" thickBot="1" x14ac:dyDescent="0.35">
      <c r="A98" s="785" t="s">
        <v>120</v>
      </c>
      <c r="B98" s="788">
        <f>VLOOKUP(A98,Rankings!A:B,2,0)</f>
        <v>19.899999999999999</v>
      </c>
      <c r="C98" s="2" t="s">
        <v>92</v>
      </c>
      <c r="D98" s="2" t="s">
        <v>23</v>
      </c>
      <c r="E98" s="785" t="s">
        <v>13</v>
      </c>
      <c r="F98" s="2">
        <v>289</v>
      </c>
      <c r="G98" s="26">
        <v>12.8</v>
      </c>
      <c r="H98" s="4">
        <v>0.84</v>
      </c>
      <c r="I98" t="str">
        <f>VLOOKUP(A98,Schools!A:I,7,0)</f>
        <v>No</v>
      </c>
      <c r="J98" t="str">
        <f>VLOOKUP(A98,Schools!A:I,8,0)</f>
        <v>No</v>
      </c>
      <c r="K98" t="str">
        <f>VLOOKUP(A98,Schools!A:I,9,0)</f>
        <v>Yes</v>
      </c>
      <c r="L98">
        <f>VLOOKUP(A98,StudentsTeachers!A:S,7,0)</f>
        <v>0.09</v>
      </c>
      <c r="M98">
        <f>VLOOKUP(A98,StudentsTeachers!A:S,9,0)</f>
        <v>0.01</v>
      </c>
      <c r="N98">
        <f>VLOOKUP(A98,StudentsTeachers!A:S,11,0)</f>
        <v>0.875</v>
      </c>
      <c r="O98">
        <f>VLOOKUP(A98,StudentsTeachers!A:S,13,0)</f>
        <v>0</v>
      </c>
      <c r="P98">
        <f>VLOOKUP(A98,StudentsTeachers!A:S,15,0)</f>
        <v>1.4E-2</v>
      </c>
      <c r="Q98">
        <f>VLOOKUP(A98,StudentsTeachers!A:S,17,0)</f>
        <v>3.0000000000000001E-3</v>
      </c>
      <c r="R98">
        <f>VLOOKUP(A98,StudentsTeachers!A:S,19,0)</f>
        <v>7.0000000000000001E-3</v>
      </c>
      <c r="S98">
        <f>VLOOKUP(A98,TestScores!A:Y,14,0)</f>
        <v>32</v>
      </c>
      <c r="T98">
        <f>VLOOKUP(A98,TestScores!A:Y,21,0)</f>
        <v>9.4</v>
      </c>
      <c r="U98">
        <f>VLOOKUP(A98,TestScores!A:Y,25,0)</f>
        <v>0</v>
      </c>
    </row>
    <row r="99" spans="1:21" ht="15" thickBot="1" x14ac:dyDescent="0.35">
      <c r="A99" s="785" t="s">
        <v>121</v>
      </c>
      <c r="B99" s="788">
        <f>VLOOKUP(A99,Rankings!A:B,2,0)</f>
        <v>11.7</v>
      </c>
      <c r="C99" s="5" t="s">
        <v>92</v>
      </c>
      <c r="D99" s="5" t="s">
        <v>23</v>
      </c>
      <c r="E99" s="785" t="s">
        <v>13</v>
      </c>
      <c r="F99" s="5">
        <v>262</v>
      </c>
      <c r="G99" s="33">
        <v>11.7</v>
      </c>
      <c r="H99" s="7">
        <v>0.9</v>
      </c>
      <c r="I99" t="str">
        <f>VLOOKUP(A99,Schools!A:I,7,0)</f>
        <v>No</v>
      </c>
      <c r="J99" t="str">
        <f>VLOOKUP(A99,Schools!A:I,8,0)</f>
        <v>No</v>
      </c>
      <c r="K99" t="str">
        <f>VLOOKUP(A99,Schools!A:I,9,0)</f>
        <v>Yes</v>
      </c>
      <c r="L99">
        <f>VLOOKUP(A99,StudentsTeachers!A:S,7,0)</f>
        <v>9.1999999999999998E-2</v>
      </c>
      <c r="M99">
        <f>VLOOKUP(A99,StudentsTeachers!A:S,9,0)</f>
        <v>0.42699999999999999</v>
      </c>
      <c r="N99">
        <f>VLOOKUP(A99,StudentsTeachers!A:S,11,0)</f>
        <v>0.42699999999999999</v>
      </c>
      <c r="O99">
        <f>VLOOKUP(A99,StudentsTeachers!A:S,13,0)</f>
        <v>1.0999999999999999E-2</v>
      </c>
      <c r="P99">
        <f>VLOOKUP(A99,StudentsTeachers!A:S,15,0)</f>
        <v>1.4999999999999999E-2</v>
      </c>
      <c r="Q99">
        <f>VLOOKUP(A99,StudentsTeachers!A:S,17,0)</f>
        <v>0</v>
      </c>
      <c r="R99">
        <f>VLOOKUP(A99,StudentsTeachers!A:S,19,0)</f>
        <v>2.7E-2</v>
      </c>
      <c r="S99">
        <f>VLOOKUP(A99,TestScores!A:Y,14,0)</f>
        <v>12.6</v>
      </c>
      <c r="T99">
        <f>VLOOKUP(A99,TestScores!A:Y,21,0)</f>
        <v>20</v>
      </c>
      <c r="U99">
        <f>VLOOKUP(A99,TestScores!A:Y,25,0)</f>
        <v>0</v>
      </c>
    </row>
    <row r="100" spans="1:21" ht="15" thickBot="1" x14ac:dyDescent="0.35">
      <c r="A100" s="785" t="s">
        <v>122</v>
      </c>
      <c r="B100" s="788">
        <f>VLOOKUP(A100,Rankings!A:B,2,0)</f>
        <v>13.2</v>
      </c>
      <c r="C100" s="2" t="s">
        <v>92</v>
      </c>
      <c r="D100" s="8">
        <v>44086</v>
      </c>
      <c r="E100" s="785" t="s">
        <v>13</v>
      </c>
      <c r="F100" s="2">
        <v>172</v>
      </c>
      <c r="G100" s="24">
        <v>14.3</v>
      </c>
      <c r="H100" s="4">
        <v>0.81</v>
      </c>
      <c r="I100" t="str">
        <f>VLOOKUP(A100,Schools!A:I,7,0)</f>
        <v>No</v>
      </c>
      <c r="J100" t="str">
        <f>VLOOKUP(A100,Schools!A:I,8,0)</f>
        <v>No</v>
      </c>
      <c r="K100" t="str">
        <f>VLOOKUP(A100,Schools!A:I,9,0)</f>
        <v>Yes</v>
      </c>
      <c r="L100">
        <f>VLOOKUP(A100,StudentsTeachers!A:S,7,0)</f>
        <v>0.18</v>
      </c>
      <c r="M100">
        <f>VLOOKUP(A100,StudentsTeachers!A:S,9,0)</f>
        <v>0.23799999999999999</v>
      </c>
      <c r="N100">
        <f>VLOOKUP(A100,StudentsTeachers!A:S,11,0)</f>
        <v>0.52300000000000002</v>
      </c>
      <c r="O100">
        <f>VLOOKUP(A100,StudentsTeachers!A:S,13,0)</f>
        <v>6.0000000000000001E-3</v>
      </c>
      <c r="P100">
        <f>VLOOKUP(A100,StudentsTeachers!A:S,15,0)</f>
        <v>2.3E-2</v>
      </c>
      <c r="Q100">
        <f>VLOOKUP(A100,StudentsTeachers!A:S,17,0)</f>
        <v>1.7000000000000001E-2</v>
      </c>
      <c r="R100">
        <f>VLOOKUP(A100,StudentsTeachers!A:S,19,0)</f>
        <v>1.7000000000000001E-2</v>
      </c>
      <c r="S100">
        <f>VLOOKUP(A100,TestScores!A:Y,14,0)</f>
        <v>0</v>
      </c>
      <c r="T100">
        <f>VLOOKUP(A100,TestScores!A:Y,21,0)</f>
        <v>0</v>
      </c>
      <c r="U100">
        <f>VLOOKUP(A100,TestScores!A:Y,25,0)</f>
        <v>0</v>
      </c>
    </row>
    <row r="101" spans="1:21" ht="15" thickBot="1" x14ac:dyDescent="0.35">
      <c r="A101" s="785" t="s">
        <v>123</v>
      </c>
      <c r="B101" s="788">
        <f>VLOOKUP(A101,Rankings!A:B,2,0)</f>
        <v>5.5</v>
      </c>
      <c r="C101" s="5" t="s">
        <v>92</v>
      </c>
      <c r="D101" s="14">
        <v>44086</v>
      </c>
      <c r="E101" s="785" t="s">
        <v>13</v>
      </c>
      <c r="F101" s="5">
        <v>131</v>
      </c>
      <c r="G101" s="67">
        <v>7.4</v>
      </c>
      <c r="H101" s="7">
        <v>0.87</v>
      </c>
      <c r="I101" t="str">
        <f>VLOOKUP(A101,Schools!A:I,7,0)</f>
        <v>No</v>
      </c>
      <c r="J101" t="str">
        <f>VLOOKUP(A101,Schools!A:I,8,0)</f>
        <v>No</v>
      </c>
      <c r="K101" t="str">
        <f>VLOOKUP(A101,Schools!A:I,9,0)</f>
        <v>Yes</v>
      </c>
      <c r="L101">
        <f>VLOOKUP(A101,StudentsTeachers!A:S,7,0)</f>
        <v>0.107</v>
      </c>
      <c r="M101">
        <f>VLOOKUP(A101,StudentsTeachers!A:S,9,0)</f>
        <v>0.32800000000000001</v>
      </c>
      <c r="N101">
        <f>VLOOKUP(A101,StudentsTeachers!A:S,11,0)</f>
        <v>0.51100000000000001</v>
      </c>
      <c r="O101">
        <f>VLOOKUP(A101,StudentsTeachers!A:S,13,0)</f>
        <v>8.0000000000000002E-3</v>
      </c>
      <c r="P101">
        <f>VLOOKUP(A101,StudentsTeachers!A:S,15,0)</f>
        <v>2.3E-2</v>
      </c>
      <c r="Q101">
        <f>VLOOKUP(A101,StudentsTeachers!A:S,17,0)</f>
        <v>0</v>
      </c>
      <c r="R101">
        <f>VLOOKUP(A101,StudentsTeachers!A:S,19,0)</f>
        <v>3.1E-2</v>
      </c>
      <c r="S101">
        <f>VLOOKUP(A101,TestScores!A:Y,14,0)</f>
        <v>0</v>
      </c>
      <c r="T101">
        <f>VLOOKUP(A101,TestScores!A:Y,21,0)</f>
        <v>0</v>
      </c>
      <c r="U101">
        <f>VLOOKUP(A101,TestScores!A:Y,25,0)</f>
        <v>0</v>
      </c>
    </row>
    <row r="102" spans="1:21" ht="15" thickBot="1" x14ac:dyDescent="0.35">
      <c r="A102" s="785" t="s">
        <v>124</v>
      </c>
      <c r="B102" s="788">
        <f>VLOOKUP(A102,Rankings!A:B,2,0)</f>
        <v>98.6</v>
      </c>
      <c r="C102" s="2" t="s">
        <v>92</v>
      </c>
      <c r="D102" s="8">
        <v>43835</v>
      </c>
      <c r="E102" s="785" t="s">
        <v>13</v>
      </c>
      <c r="F102" s="2">
        <v>371</v>
      </c>
      <c r="G102" s="68">
        <v>16.600000000000001</v>
      </c>
      <c r="H102" s="4">
        <v>0.13</v>
      </c>
      <c r="I102" t="str">
        <f>VLOOKUP(A102,Schools!A:I,7,0)</f>
        <v>No</v>
      </c>
      <c r="J102" t="str">
        <f>VLOOKUP(A102,Schools!A:I,8,0)</f>
        <v>No</v>
      </c>
      <c r="K102" t="str">
        <f>VLOOKUP(A102,Schools!A:I,9,0)</f>
        <v>No</v>
      </c>
      <c r="L102">
        <f>VLOOKUP(A102,StudentsTeachers!A:S,7,0)</f>
        <v>0.76500000000000001</v>
      </c>
      <c r="M102">
        <f>VLOOKUP(A102,StudentsTeachers!A:S,9,0)</f>
        <v>1.0999999999999999E-2</v>
      </c>
      <c r="N102">
        <f>VLOOKUP(A102,StudentsTeachers!A:S,11,0)</f>
        <v>8.8999999999999996E-2</v>
      </c>
      <c r="O102">
        <f>VLOOKUP(A102,StudentsTeachers!A:S,13,0)</f>
        <v>4.2999999999999997E-2</v>
      </c>
      <c r="P102">
        <f>VLOOKUP(A102,StudentsTeachers!A:S,15,0)</f>
        <v>3.0000000000000001E-3</v>
      </c>
      <c r="Q102">
        <f>VLOOKUP(A102,StudentsTeachers!A:S,17,0)</f>
        <v>0</v>
      </c>
      <c r="R102">
        <f>VLOOKUP(A102,StudentsTeachers!A:S,19,0)</f>
        <v>8.8999999999999996E-2</v>
      </c>
      <c r="S102">
        <f>VLOOKUP(A102,TestScores!A:Y,14,0)</f>
        <v>86.6</v>
      </c>
      <c r="T102">
        <f>VLOOKUP(A102,TestScores!A:Y,21,0)</f>
        <v>83.3</v>
      </c>
      <c r="U102">
        <f>VLOOKUP(A102,TestScores!A:Y,25,0)</f>
        <v>78.8</v>
      </c>
    </row>
    <row r="103" spans="1:21" ht="15" thickBot="1" x14ac:dyDescent="0.35">
      <c r="A103" s="785" t="s">
        <v>125</v>
      </c>
      <c r="B103" s="788">
        <f>VLOOKUP(A103,Rankings!A:B,2,0)</f>
        <v>27.2</v>
      </c>
      <c r="C103" s="5" t="s">
        <v>92</v>
      </c>
      <c r="D103" s="5" t="s">
        <v>23</v>
      </c>
      <c r="E103" s="785" t="s">
        <v>13</v>
      </c>
      <c r="F103" s="5">
        <v>421</v>
      </c>
      <c r="G103" s="69">
        <v>15.8</v>
      </c>
      <c r="H103" s="7">
        <v>0.94</v>
      </c>
      <c r="I103" t="str">
        <f>VLOOKUP(A103,Schools!A:I,7,0)</f>
        <v>No</v>
      </c>
      <c r="J103" t="str">
        <f>VLOOKUP(A103,Schools!A:I,8,0)</f>
        <v>No</v>
      </c>
      <c r="K103" t="str">
        <f>VLOOKUP(A103,Schools!A:I,9,0)</f>
        <v>Yes</v>
      </c>
      <c r="L103">
        <f>VLOOKUP(A103,StudentsTeachers!A:S,7,0)</f>
        <v>3.5999999999999997E-2</v>
      </c>
      <c r="M103">
        <f>VLOOKUP(A103,StudentsTeachers!A:S,9,0)</f>
        <v>1.9E-2</v>
      </c>
      <c r="N103">
        <f>VLOOKUP(A103,StudentsTeachers!A:S,11,0)</f>
        <v>0.92200000000000004</v>
      </c>
      <c r="O103">
        <f>VLOOKUP(A103,StudentsTeachers!A:S,13,0)</f>
        <v>7.0000000000000001E-3</v>
      </c>
      <c r="P103">
        <f>VLOOKUP(A103,StudentsTeachers!A:S,15,0)</f>
        <v>7.0000000000000001E-3</v>
      </c>
      <c r="Q103">
        <f>VLOOKUP(A103,StudentsTeachers!A:S,17,0)</f>
        <v>0</v>
      </c>
      <c r="R103">
        <f>VLOOKUP(A103,StudentsTeachers!A:S,19,0)</f>
        <v>0.01</v>
      </c>
      <c r="S103">
        <f>VLOOKUP(A103,TestScores!A:Y,14,0)</f>
        <v>25.4</v>
      </c>
      <c r="T103">
        <f>VLOOKUP(A103,TestScores!A:Y,21,0)</f>
        <v>30.7</v>
      </c>
      <c r="U103">
        <f>VLOOKUP(A103,TestScores!A:Y,25,0)</f>
        <v>0</v>
      </c>
    </row>
    <row r="104" spans="1:21" ht="15" thickBot="1" x14ac:dyDescent="0.35">
      <c r="A104" s="785" t="s">
        <v>126</v>
      </c>
      <c r="B104" s="788">
        <f>VLOOKUP(A104,Rankings!A:B,2,0)</f>
        <v>90.4</v>
      </c>
      <c r="C104" s="2" t="s">
        <v>92</v>
      </c>
      <c r="D104" s="2" t="s">
        <v>31</v>
      </c>
      <c r="E104" s="785" t="s">
        <v>13</v>
      </c>
      <c r="F104" s="2">
        <v>283</v>
      </c>
      <c r="G104" s="68">
        <v>16.600000000000001</v>
      </c>
      <c r="H104" s="4">
        <v>0.1</v>
      </c>
      <c r="I104" t="str">
        <f>VLOOKUP(A104,Schools!A:I,7,0)</f>
        <v>No</v>
      </c>
      <c r="J104" t="str">
        <f>VLOOKUP(A104,Schools!A:I,8,0)</f>
        <v>No</v>
      </c>
      <c r="K104" t="str">
        <f>VLOOKUP(A104,Schools!A:I,9,0)</f>
        <v>No</v>
      </c>
      <c r="L104">
        <f>VLOOKUP(A104,StudentsTeachers!A:S,7,0)</f>
        <v>0.82699999999999996</v>
      </c>
      <c r="M104">
        <f>VLOOKUP(A104,StudentsTeachers!A:S,9,0)</f>
        <v>1.7999999999999999E-2</v>
      </c>
      <c r="N104">
        <f>VLOOKUP(A104,StudentsTeachers!A:S,11,0)</f>
        <v>8.7999999999999995E-2</v>
      </c>
      <c r="O104">
        <f>VLOOKUP(A104,StudentsTeachers!A:S,13,0)</f>
        <v>1.7999999999999999E-2</v>
      </c>
      <c r="P104">
        <f>VLOOKUP(A104,StudentsTeachers!A:S,15,0)</f>
        <v>4.0000000000000001E-3</v>
      </c>
      <c r="Q104">
        <f>VLOOKUP(A104,StudentsTeachers!A:S,17,0)</f>
        <v>0</v>
      </c>
      <c r="R104">
        <f>VLOOKUP(A104,StudentsTeachers!A:S,19,0)</f>
        <v>4.5999999999999999E-2</v>
      </c>
      <c r="S104">
        <f>VLOOKUP(A104,TestScores!A:Y,14,0)</f>
        <v>70.8</v>
      </c>
      <c r="T104">
        <f>VLOOKUP(A104,TestScores!A:Y,21,0)</f>
        <v>61.1</v>
      </c>
      <c r="U104">
        <f>VLOOKUP(A104,TestScores!A:Y,25,0)</f>
        <v>71.7</v>
      </c>
    </row>
    <row r="105" spans="1:21" ht="15" thickBot="1" x14ac:dyDescent="0.35">
      <c r="A105" s="785" t="s">
        <v>127</v>
      </c>
      <c r="B105" s="788">
        <f>VLOOKUP(A105,Rankings!A:B,2,0)</f>
        <v>99.6</v>
      </c>
      <c r="C105" s="5" t="s">
        <v>92</v>
      </c>
      <c r="D105" s="14">
        <v>44024</v>
      </c>
      <c r="E105" s="785" t="s">
        <v>128</v>
      </c>
      <c r="F105" s="70">
        <v>1025</v>
      </c>
      <c r="G105" s="71">
        <v>21.2</v>
      </c>
      <c r="H105" s="7">
        <v>0.05</v>
      </c>
      <c r="I105" t="str">
        <f>VLOOKUP(A105,Schools!A:I,7,0)</f>
        <v>No</v>
      </c>
      <c r="J105" t="str">
        <f>VLOOKUP(A105,Schools!A:I,8,0)</f>
        <v>No</v>
      </c>
      <c r="K105" t="str">
        <f>VLOOKUP(A105,Schools!A:I,9,0)</f>
        <v>No</v>
      </c>
      <c r="L105">
        <f>VLOOKUP(A105,StudentsTeachers!A:S,7,0)</f>
        <v>0.77100000000000002</v>
      </c>
      <c r="M105">
        <f>VLOOKUP(A105,StudentsTeachers!A:S,9,0)</f>
        <v>7.0000000000000001E-3</v>
      </c>
      <c r="N105">
        <f>VLOOKUP(A105,StudentsTeachers!A:S,11,0)</f>
        <v>0.108</v>
      </c>
      <c r="O105">
        <f>VLOOKUP(A105,StudentsTeachers!A:S,13,0)</f>
        <v>7.4999999999999997E-2</v>
      </c>
      <c r="P105">
        <f>VLOOKUP(A105,StudentsTeachers!A:S,15,0)</f>
        <v>2E-3</v>
      </c>
      <c r="Q105">
        <f>VLOOKUP(A105,StudentsTeachers!A:S,17,0)</f>
        <v>2E-3</v>
      </c>
      <c r="R105">
        <f>VLOOKUP(A105,StudentsTeachers!A:S,19,0)</f>
        <v>3.5000000000000003E-2</v>
      </c>
      <c r="S105">
        <f>VLOOKUP(A105,TestScores!A:Y,14,0)</f>
        <v>77.400000000000006</v>
      </c>
      <c r="T105">
        <f>VLOOKUP(A105,TestScores!A:Y,21,0)</f>
        <v>73.3</v>
      </c>
      <c r="U105">
        <f>VLOOKUP(A105,TestScores!A:Y,25,0)</f>
        <v>64.099999999999994</v>
      </c>
    </row>
    <row r="106" spans="1:21" ht="15" thickBot="1" x14ac:dyDescent="0.35">
      <c r="A106" s="785" t="s">
        <v>129</v>
      </c>
      <c r="B106" s="788">
        <f>VLOOKUP(A106,Rankings!A:B,2,0)</f>
        <v>18.3</v>
      </c>
      <c r="C106" s="2" t="s">
        <v>92</v>
      </c>
      <c r="D106" s="2" t="s">
        <v>23</v>
      </c>
      <c r="E106" s="785" t="s">
        <v>13</v>
      </c>
      <c r="F106" s="2">
        <v>472</v>
      </c>
      <c r="G106" s="72">
        <v>17.5</v>
      </c>
      <c r="H106" s="4">
        <v>0.91</v>
      </c>
      <c r="I106" t="str">
        <f>VLOOKUP(A106,Schools!A:I,7,0)</f>
        <v>No</v>
      </c>
      <c r="J106" t="str">
        <f>VLOOKUP(A106,Schools!A:I,8,0)</f>
        <v>No</v>
      </c>
      <c r="K106" t="str">
        <f>VLOOKUP(A106,Schools!A:I,9,0)</f>
        <v>Yes</v>
      </c>
      <c r="L106">
        <f>VLOOKUP(A106,StudentsTeachers!A:S,7,0)</f>
        <v>2.5000000000000001E-2</v>
      </c>
      <c r="M106">
        <f>VLOOKUP(A106,StudentsTeachers!A:S,9,0)</f>
        <v>0.129</v>
      </c>
      <c r="N106">
        <f>VLOOKUP(A106,StudentsTeachers!A:S,11,0)</f>
        <v>0.81799999999999995</v>
      </c>
      <c r="O106">
        <f>VLOOKUP(A106,StudentsTeachers!A:S,13,0)</f>
        <v>2E-3</v>
      </c>
      <c r="P106">
        <f>VLOOKUP(A106,StudentsTeachers!A:S,15,0)</f>
        <v>2E-3</v>
      </c>
      <c r="Q106">
        <f>VLOOKUP(A106,StudentsTeachers!A:S,17,0)</f>
        <v>1.7000000000000001E-2</v>
      </c>
      <c r="R106">
        <f>VLOOKUP(A106,StudentsTeachers!A:S,19,0)</f>
        <v>6.0000000000000001E-3</v>
      </c>
      <c r="S106">
        <f>VLOOKUP(A106,TestScores!A:Y,14,0)</f>
        <v>30.5</v>
      </c>
      <c r="T106">
        <f>VLOOKUP(A106,TestScores!A:Y,21,0)</f>
        <v>20.6</v>
      </c>
      <c r="U106">
        <f>VLOOKUP(A106,TestScores!A:Y,25,0)</f>
        <v>9.6</v>
      </c>
    </row>
    <row r="107" spans="1:21" ht="15" thickBot="1" x14ac:dyDescent="0.35">
      <c r="A107" s="785" t="s">
        <v>130</v>
      </c>
      <c r="B107" s="788">
        <f>VLOOKUP(A107,Rankings!A:B,2,0)</f>
        <v>10.4</v>
      </c>
      <c r="C107" s="5" t="s">
        <v>92</v>
      </c>
      <c r="D107" s="14">
        <v>43994</v>
      </c>
      <c r="E107" s="785" t="s">
        <v>13</v>
      </c>
      <c r="F107" s="5">
        <v>924</v>
      </c>
      <c r="G107" s="73">
        <v>14.1</v>
      </c>
      <c r="H107" s="7">
        <v>0.91</v>
      </c>
      <c r="I107" t="str">
        <f>VLOOKUP(A107,Schools!A:I,7,0)</f>
        <v>No</v>
      </c>
      <c r="J107" t="str">
        <f>VLOOKUP(A107,Schools!A:I,8,0)</f>
        <v>No</v>
      </c>
      <c r="K107" t="str">
        <f>VLOOKUP(A107,Schools!A:I,9,0)</f>
        <v>Yes</v>
      </c>
      <c r="L107">
        <f>VLOOKUP(A107,StudentsTeachers!A:S,7,0)</f>
        <v>0.03</v>
      </c>
      <c r="M107">
        <f>VLOOKUP(A107,StudentsTeachers!A:S,9,0)</f>
        <v>0.129</v>
      </c>
      <c r="N107">
        <f>VLOOKUP(A107,StudentsTeachers!A:S,11,0)</f>
        <v>0.80800000000000005</v>
      </c>
      <c r="O107">
        <f>VLOOKUP(A107,StudentsTeachers!A:S,13,0)</f>
        <v>1.4E-2</v>
      </c>
      <c r="P107">
        <f>VLOOKUP(A107,StudentsTeachers!A:S,15,0)</f>
        <v>3.0000000000000001E-3</v>
      </c>
      <c r="Q107">
        <f>VLOOKUP(A107,StudentsTeachers!A:S,17,0)</f>
        <v>3.0000000000000001E-3</v>
      </c>
      <c r="R107">
        <f>VLOOKUP(A107,StudentsTeachers!A:S,19,0)</f>
        <v>1.2E-2</v>
      </c>
      <c r="S107">
        <f>VLOOKUP(A107,TestScores!A:Y,14,0)</f>
        <v>9.6999999999999993</v>
      </c>
      <c r="T107">
        <f>VLOOKUP(A107,TestScores!A:Y,21,0)</f>
        <v>4.2</v>
      </c>
      <c r="U107">
        <f>VLOOKUP(A107,TestScores!A:Y,25,0)</f>
        <v>0</v>
      </c>
    </row>
    <row r="108" spans="1:21" ht="15" thickBot="1" x14ac:dyDescent="0.35">
      <c r="A108" s="785" t="s">
        <v>131</v>
      </c>
      <c r="B108" s="788">
        <f>VLOOKUP(A108,Rankings!A:B,2,0)</f>
        <v>6.4</v>
      </c>
      <c r="C108" s="2" t="s">
        <v>92</v>
      </c>
      <c r="D108" s="8">
        <v>44086</v>
      </c>
      <c r="E108" s="785" t="s">
        <v>13</v>
      </c>
      <c r="F108" s="2"/>
      <c r="G108" s="2"/>
      <c r="H108" s="2"/>
      <c r="I108" t="str">
        <f>VLOOKUP(A108,Schools!A:I,7,0)</f>
        <v>No</v>
      </c>
      <c r="J108" t="str">
        <f>VLOOKUP(A108,Schools!A:I,8,0)</f>
        <v>No</v>
      </c>
      <c r="K108" t="str">
        <f>VLOOKUP(A108,Schools!A:I,9,0)</f>
        <v>No</v>
      </c>
      <c r="L108">
        <f>VLOOKUP(A108,StudentsTeachers!A:S,7,0)</f>
        <v>0</v>
      </c>
      <c r="M108">
        <f>VLOOKUP(A108,StudentsTeachers!A:S,9,0)</f>
        <v>0</v>
      </c>
      <c r="N108">
        <f>VLOOKUP(A108,StudentsTeachers!A:S,11,0)</f>
        <v>0</v>
      </c>
      <c r="O108">
        <f>VLOOKUP(A108,StudentsTeachers!A:S,13,0)</f>
        <v>0</v>
      </c>
      <c r="P108">
        <f>VLOOKUP(A108,StudentsTeachers!A:S,15,0)</f>
        <v>0</v>
      </c>
      <c r="Q108">
        <f>VLOOKUP(A108,StudentsTeachers!A:S,17,0)</f>
        <v>0</v>
      </c>
      <c r="R108">
        <f>VLOOKUP(A108,StudentsTeachers!A:S,19,0)</f>
        <v>0</v>
      </c>
      <c r="S108">
        <f>VLOOKUP(A108,TestScores!A:Y,14,0)</f>
        <v>0</v>
      </c>
      <c r="T108">
        <f>VLOOKUP(A108,TestScores!A:Y,21,0)</f>
        <v>0</v>
      </c>
      <c r="U108">
        <f>VLOOKUP(A108,TestScores!A:Y,25,0)</f>
        <v>0</v>
      </c>
    </row>
    <row r="109" spans="1:21" ht="15" thickBot="1" x14ac:dyDescent="0.35">
      <c r="A109" s="785" t="s">
        <v>132</v>
      </c>
      <c r="B109" s="788">
        <f>VLOOKUP(A109,Rankings!A:B,2,0)</f>
        <v>34</v>
      </c>
      <c r="C109" s="5" t="s">
        <v>92</v>
      </c>
      <c r="D109" s="5" t="s">
        <v>7</v>
      </c>
      <c r="E109" s="785" t="s">
        <v>13</v>
      </c>
      <c r="F109" s="5">
        <v>408</v>
      </c>
      <c r="G109" s="62">
        <v>16.8</v>
      </c>
      <c r="H109" s="7">
        <v>0.59</v>
      </c>
      <c r="I109" t="str">
        <f>VLOOKUP(A109,Schools!A:I,7,0)</f>
        <v>No</v>
      </c>
      <c r="J109" t="str">
        <f>VLOOKUP(A109,Schools!A:I,8,0)</f>
        <v>No</v>
      </c>
      <c r="K109" t="str">
        <f>VLOOKUP(A109,Schools!A:I,9,0)</f>
        <v>Yes</v>
      </c>
      <c r="L109">
        <f>VLOOKUP(A109,StudentsTeachers!A:S,7,0)</f>
        <v>0.27500000000000002</v>
      </c>
      <c r="M109">
        <f>VLOOKUP(A109,StudentsTeachers!A:S,9,0)</f>
        <v>5.0000000000000001E-3</v>
      </c>
      <c r="N109">
        <f>VLOOKUP(A109,StudentsTeachers!A:S,11,0)</f>
        <v>0.63</v>
      </c>
      <c r="O109">
        <f>VLOOKUP(A109,StudentsTeachers!A:S,13,0)</f>
        <v>5.8999999999999997E-2</v>
      </c>
      <c r="P109">
        <f>VLOOKUP(A109,StudentsTeachers!A:S,15,0)</f>
        <v>0.01</v>
      </c>
      <c r="Q109">
        <f>VLOOKUP(A109,StudentsTeachers!A:S,17,0)</f>
        <v>0</v>
      </c>
      <c r="R109">
        <f>VLOOKUP(A109,StudentsTeachers!A:S,19,0)</f>
        <v>2.1999999999999999E-2</v>
      </c>
      <c r="S109">
        <f>VLOOKUP(A109,TestScores!A:Y,14,0)</f>
        <v>43.4</v>
      </c>
      <c r="T109">
        <f>VLOOKUP(A109,TestScores!A:Y,21,0)</f>
        <v>22.1</v>
      </c>
      <c r="U109">
        <f>VLOOKUP(A109,TestScores!A:Y,25,0)</f>
        <v>27</v>
      </c>
    </row>
    <row r="110" spans="1:21" ht="15" thickBot="1" x14ac:dyDescent="0.35">
      <c r="A110" s="785" t="s">
        <v>133</v>
      </c>
      <c r="B110" s="788">
        <f>VLOOKUP(A110,Rankings!A:B,2,0)</f>
        <v>3.5</v>
      </c>
      <c r="C110" s="2" t="s">
        <v>92</v>
      </c>
      <c r="D110" s="8">
        <v>43994</v>
      </c>
      <c r="E110" s="785" t="s">
        <v>13</v>
      </c>
      <c r="F110" s="2">
        <v>220</v>
      </c>
      <c r="G110" s="74">
        <v>11</v>
      </c>
      <c r="H110" s="4">
        <v>0.84</v>
      </c>
      <c r="I110" t="str">
        <f>VLOOKUP(A110,Schools!A:I,7,0)</f>
        <v>No</v>
      </c>
      <c r="J110" t="str">
        <f>VLOOKUP(A110,Schools!A:I,8,0)</f>
        <v>No</v>
      </c>
      <c r="K110" t="str">
        <f>VLOOKUP(A110,Schools!A:I,9,0)</f>
        <v>Yes</v>
      </c>
      <c r="L110">
        <f>VLOOKUP(A110,StudentsTeachers!A:S,7,0)</f>
        <v>0.05</v>
      </c>
      <c r="M110">
        <f>VLOOKUP(A110,StudentsTeachers!A:S,9,0)</f>
        <v>0.35899999999999999</v>
      </c>
      <c r="N110">
        <f>VLOOKUP(A110,StudentsTeachers!A:S,11,0)</f>
        <v>0.54500000000000004</v>
      </c>
      <c r="O110">
        <f>VLOOKUP(A110,StudentsTeachers!A:S,13,0)</f>
        <v>0</v>
      </c>
      <c r="P110">
        <f>VLOOKUP(A110,StudentsTeachers!A:S,15,0)</f>
        <v>5.0000000000000001E-3</v>
      </c>
      <c r="Q110">
        <f>VLOOKUP(A110,StudentsTeachers!A:S,17,0)</f>
        <v>5.0000000000000001E-3</v>
      </c>
      <c r="R110">
        <f>VLOOKUP(A110,StudentsTeachers!A:S,19,0)</f>
        <v>4.1000000000000002E-2</v>
      </c>
      <c r="S110">
        <f>VLOOKUP(A110,TestScores!A:Y,14,0)</f>
        <v>0</v>
      </c>
      <c r="T110">
        <f>VLOOKUP(A110,TestScores!A:Y,21,0)</f>
        <v>0</v>
      </c>
      <c r="U110">
        <f>VLOOKUP(A110,TestScores!A:Y,25,0)</f>
        <v>0</v>
      </c>
    </row>
    <row r="111" spans="1:21" ht="15" thickBot="1" x14ac:dyDescent="0.35">
      <c r="A111" s="785" t="s">
        <v>134</v>
      </c>
      <c r="B111" s="788">
        <f>VLOOKUP(A111,Rankings!A:B,2,0)</f>
        <v>26</v>
      </c>
      <c r="C111" s="5" t="s">
        <v>92</v>
      </c>
      <c r="D111" s="5" t="s">
        <v>23</v>
      </c>
      <c r="E111" s="785" t="s">
        <v>13</v>
      </c>
      <c r="F111" s="5">
        <v>464</v>
      </c>
      <c r="G111" s="32">
        <v>14.2</v>
      </c>
      <c r="H111" s="7">
        <v>0.66</v>
      </c>
      <c r="I111" t="str">
        <f>VLOOKUP(A111,Schools!A:I,7,0)</f>
        <v>No</v>
      </c>
      <c r="J111" t="str">
        <f>VLOOKUP(A111,Schools!A:I,8,0)</f>
        <v>No</v>
      </c>
      <c r="K111" t="str">
        <f>VLOOKUP(A111,Schools!A:I,9,0)</f>
        <v>Yes</v>
      </c>
      <c r="L111">
        <f>VLOOKUP(A111,StudentsTeachers!A:S,7,0)</f>
        <v>0.23899999999999999</v>
      </c>
      <c r="M111">
        <f>VLOOKUP(A111,StudentsTeachers!A:S,9,0)</f>
        <v>5.1999999999999998E-2</v>
      </c>
      <c r="N111">
        <f>VLOOKUP(A111,StudentsTeachers!A:S,11,0)</f>
        <v>0.63800000000000001</v>
      </c>
      <c r="O111">
        <f>VLOOKUP(A111,StudentsTeachers!A:S,13,0)</f>
        <v>8.9999999999999993E-3</v>
      </c>
      <c r="P111">
        <f>VLOOKUP(A111,StudentsTeachers!A:S,15,0)</f>
        <v>2.5999999999999999E-2</v>
      </c>
      <c r="Q111">
        <f>VLOOKUP(A111,StudentsTeachers!A:S,17,0)</f>
        <v>0</v>
      </c>
      <c r="R111">
        <f>VLOOKUP(A111,StudentsTeachers!A:S,19,0)</f>
        <v>3.6999999999999998E-2</v>
      </c>
      <c r="S111">
        <f>VLOOKUP(A111,TestScores!A:Y,14,0)</f>
        <v>36.700000000000003</v>
      </c>
      <c r="T111">
        <f>VLOOKUP(A111,TestScores!A:Y,21,0)</f>
        <v>21.2</v>
      </c>
      <c r="U111">
        <f>VLOOKUP(A111,TestScores!A:Y,25,0)</f>
        <v>26.3</v>
      </c>
    </row>
    <row r="112" spans="1:21" ht="15" thickBot="1" x14ac:dyDescent="0.35">
      <c r="A112" s="785" t="s">
        <v>135</v>
      </c>
      <c r="B112" s="788">
        <f>VLOOKUP(A112,Rankings!A:B,2,0)</f>
        <v>47.8</v>
      </c>
      <c r="C112" s="2" t="s">
        <v>92</v>
      </c>
      <c r="D112" s="8">
        <v>43990</v>
      </c>
      <c r="E112" s="785" t="s">
        <v>13</v>
      </c>
      <c r="F112" s="2">
        <v>417</v>
      </c>
      <c r="G112" s="75">
        <v>16</v>
      </c>
      <c r="H112" s="4">
        <v>0.33</v>
      </c>
      <c r="I112" t="str">
        <f>VLOOKUP(A112,Schools!A:I,7,0)</f>
        <v>No</v>
      </c>
      <c r="J112" t="str">
        <f>VLOOKUP(A112,Schools!A:I,8,0)</f>
        <v>No</v>
      </c>
      <c r="K112" t="str">
        <f>VLOOKUP(A112,Schools!A:I,9,0)</f>
        <v>No</v>
      </c>
      <c r="L112">
        <f>VLOOKUP(A112,StudentsTeachers!A:S,7,0)</f>
        <v>0.52800000000000002</v>
      </c>
      <c r="M112">
        <f>VLOOKUP(A112,StudentsTeachers!A:S,9,0)</f>
        <v>0.20399999999999999</v>
      </c>
      <c r="N112">
        <f>VLOOKUP(A112,StudentsTeachers!A:S,11,0)</f>
        <v>0.182</v>
      </c>
      <c r="O112">
        <f>VLOOKUP(A112,StudentsTeachers!A:S,13,0)</f>
        <v>1.7000000000000001E-2</v>
      </c>
      <c r="P112">
        <f>VLOOKUP(A112,StudentsTeachers!A:S,15,0)</f>
        <v>0</v>
      </c>
      <c r="Q112">
        <f>VLOOKUP(A112,StudentsTeachers!A:S,17,0)</f>
        <v>5.0000000000000001E-3</v>
      </c>
      <c r="R112">
        <f>VLOOKUP(A112,StudentsTeachers!A:S,19,0)</f>
        <v>6.5000000000000002E-2</v>
      </c>
      <c r="S112">
        <f>VLOOKUP(A112,TestScores!A:Y,14,0)</f>
        <v>45.3</v>
      </c>
      <c r="T112">
        <f>VLOOKUP(A112,TestScores!A:Y,21,0)</f>
        <v>23.9</v>
      </c>
      <c r="U112">
        <f>VLOOKUP(A112,TestScores!A:Y,25,0)</f>
        <v>30.9</v>
      </c>
    </row>
    <row r="113" spans="1:21" ht="15" thickBot="1" x14ac:dyDescent="0.35">
      <c r="A113" s="785" t="s">
        <v>136</v>
      </c>
      <c r="B113" s="788">
        <f>VLOOKUP(A113,Rankings!A:B,2,0)</f>
        <v>43.4</v>
      </c>
      <c r="C113" s="5" t="s">
        <v>92</v>
      </c>
      <c r="D113" s="5" t="s">
        <v>10</v>
      </c>
      <c r="E113" s="785" t="s">
        <v>13</v>
      </c>
      <c r="F113" s="5">
        <v>538</v>
      </c>
      <c r="G113" s="69">
        <v>15.8</v>
      </c>
      <c r="H113" s="7">
        <v>0.64</v>
      </c>
      <c r="I113" t="str">
        <f>VLOOKUP(A113,Schools!A:I,7,0)</f>
        <v>No</v>
      </c>
      <c r="J113" t="str">
        <f>VLOOKUP(A113,Schools!A:I,8,0)</f>
        <v>No</v>
      </c>
      <c r="K113" t="str">
        <f>VLOOKUP(A113,Schools!A:I,9,0)</f>
        <v>Yes</v>
      </c>
      <c r="L113">
        <f>VLOOKUP(A113,StudentsTeachers!A:S,7,0)</f>
        <v>0.36399999999999999</v>
      </c>
      <c r="M113">
        <f>VLOOKUP(A113,StudentsTeachers!A:S,9,0)</f>
        <v>0.23599999999999999</v>
      </c>
      <c r="N113">
        <f>VLOOKUP(A113,StudentsTeachers!A:S,11,0)</f>
        <v>0.26600000000000001</v>
      </c>
      <c r="O113">
        <f>VLOOKUP(A113,StudentsTeachers!A:S,13,0)</f>
        <v>3.9E-2</v>
      </c>
      <c r="P113">
        <f>VLOOKUP(A113,StudentsTeachers!A:S,15,0)</f>
        <v>7.0000000000000001E-3</v>
      </c>
      <c r="Q113">
        <f>VLOOKUP(A113,StudentsTeachers!A:S,17,0)</f>
        <v>7.0000000000000001E-3</v>
      </c>
      <c r="R113">
        <f>VLOOKUP(A113,StudentsTeachers!A:S,19,0)</f>
        <v>0.08</v>
      </c>
      <c r="S113">
        <f>VLOOKUP(A113,TestScores!A:Y,14,0)</f>
        <v>49.6</v>
      </c>
      <c r="T113">
        <f>VLOOKUP(A113,TestScores!A:Y,21,0)</f>
        <v>33.700000000000003</v>
      </c>
      <c r="U113">
        <f>VLOOKUP(A113,TestScores!A:Y,25,0)</f>
        <v>26.6</v>
      </c>
    </row>
    <row r="114" spans="1:21" ht="15" thickBot="1" x14ac:dyDescent="0.35">
      <c r="A114" s="785" t="s">
        <v>137</v>
      </c>
      <c r="B114" s="788">
        <f>VLOOKUP(A114,Rankings!A:B,2,0)</f>
        <v>34</v>
      </c>
      <c r="C114" s="2" t="s">
        <v>92</v>
      </c>
      <c r="D114" s="8">
        <v>44024</v>
      </c>
      <c r="E114" s="785" t="s">
        <v>13</v>
      </c>
      <c r="F114" s="2">
        <v>155</v>
      </c>
      <c r="G114" s="29">
        <v>12.9</v>
      </c>
      <c r="H114" s="4">
        <v>0.5</v>
      </c>
      <c r="I114" t="str">
        <f>VLOOKUP(A114,Schools!A:I,7,0)</f>
        <v>No</v>
      </c>
      <c r="J114" t="str">
        <f>VLOOKUP(A114,Schools!A:I,8,0)</f>
        <v>No</v>
      </c>
      <c r="K114" t="str">
        <f>VLOOKUP(A114,Schools!A:I,9,0)</f>
        <v>No</v>
      </c>
      <c r="L114">
        <f>VLOOKUP(A114,StudentsTeachers!A:S,7,0)</f>
        <v>0.26500000000000001</v>
      </c>
      <c r="M114">
        <f>VLOOKUP(A114,StudentsTeachers!A:S,9,0)</f>
        <v>4.4999999999999998E-2</v>
      </c>
      <c r="N114">
        <f>VLOOKUP(A114,StudentsTeachers!A:S,11,0)</f>
        <v>0.63200000000000001</v>
      </c>
      <c r="O114">
        <f>VLOOKUP(A114,StudentsTeachers!A:S,13,0)</f>
        <v>1.2999999999999999E-2</v>
      </c>
      <c r="P114">
        <f>VLOOKUP(A114,StudentsTeachers!A:S,15,0)</f>
        <v>0</v>
      </c>
      <c r="Q114">
        <f>VLOOKUP(A114,StudentsTeachers!A:S,17,0)</f>
        <v>0</v>
      </c>
      <c r="R114">
        <f>VLOOKUP(A114,StudentsTeachers!A:S,19,0)</f>
        <v>4.4999999999999998E-2</v>
      </c>
      <c r="S114">
        <f>VLOOKUP(A114,TestScores!A:Y,14,0)</f>
        <v>51.2</v>
      </c>
      <c r="T114">
        <f>VLOOKUP(A114,TestScores!A:Y,21,0)</f>
        <v>19.8</v>
      </c>
      <c r="U114">
        <f>VLOOKUP(A114,TestScores!A:Y,25,0)</f>
        <v>23.9</v>
      </c>
    </row>
    <row r="115" spans="1:21" ht="15" thickBot="1" x14ac:dyDescent="0.35">
      <c r="A115" s="785" t="s">
        <v>138</v>
      </c>
      <c r="B115" s="788">
        <f>VLOOKUP(A115,Rankings!A:B,2,0)</f>
        <v>56</v>
      </c>
      <c r="C115" s="5" t="s">
        <v>92</v>
      </c>
      <c r="D115" s="14">
        <v>44086</v>
      </c>
      <c r="E115" s="785" t="s">
        <v>13</v>
      </c>
      <c r="F115" s="5">
        <v>243</v>
      </c>
      <c r="G115" s="76">
        <v>22.8</v>
      </c>
      <c r="H115" s="7">
        <v>0.31</v>
      </c>
      <c r="I115" t="str">
        <f>VLOOKUP(A115,Schools!A:I,7,0)</f>
        <v>No</v>
      </c>
      <c r="J115" t="str">
        <f>VLOOKUP(A115,Schools!A:I,8,0)</f>
        <v>No</v>
      </c>
      <c r="K115" t="str">
        <f>VLOOKUP(A115,Schools!A:I,9,0)</f>
        <v>No</v>
      </c>
      <c r="L115">
        <f>VLOOKUP(A115,StudentsTeachers!A:S,7,0)</f>
        <v>0.45700000000000002</v>
      </c>
      <c r="M115">
        <f>VLOOKUP(A115,StudentsTeachers!A:S,9,0)</f>
        <v>0.107</v>
      </c>
      <c r="N115">
        <f>VLOOKUP(A115,StudentsTeachers!A:S,11,0)</f>
        <v>0.35399999999999998</v>
      </c>
      <c r="O115">
        <f>VLOOKUP(A115,StudentsTeachers!A:S,13,0)</f>
        <v>8.0000000000000002E-3</v>
      </c>
      <c r="P115">
        <f>VLOOKUP(A115,StudentsTeachers!A:S,15,0)</f>
        <v>1.2E-2</v>
      </c>
      <c r="Q115">
        <f>VLOOKUP(A115,StudentsTeachers!A:S,17,0)</f>
        <v>0</v>
      </c>
      <c r="R115">
        <f>VLOOKUP(A115,StudentsTeachers!A:S,19,0)</f>
        <v>6.2E-2</v>
      </c>
      <c r="S115">
        <f>VLOOKUP(A115,TestScores!A:Y,14,0)</f>
        <v>0</v>
      </c>
      <c r="T115">
        <f>VLOOKUP(A115,TestScores!A:Y,21,0)</f>
        <v>0</v>
      </c>
      <c r="U115">
        <f>VLOOKUP(A115,TestScores!A:Y,25,0)</f>
        <v>25.6</v>
      </c>
    </row>
    <row r="116" spans="1:21" ht="15" thickBot="1" x14ac:dyDescent="0.35">
      <c r="A116" s="785" t="s">
        <v>139</v>
      </c>
      <c r="B116" s="788">
        <f>VLOOKUP(A116,Rankings!A:B,2,0)</f>
        <v>54.7</v>
      </c>
      <c r="C116" s="2" t="s">
        <v>92</v>
      </c>
      <c r="D116" s="8">
        <v>44086</v>
      </c>
      <c r="E116" s="785" t="s">
        <v>13</v>
      </c>
      <c r="F116" s="2">
        <v>169</v>
      </c>
      <c r="G116" s="47">
        <v>12.6</v>
      </c>
      <c r="H116" s="4">
        <v>0.46</v>
      </c>
      <c r="I116" t="str">
        <f>VLOOKUP(A116,Schools!A:I,7,0)</f>
        <v>No</v>
      </c>
      <c r="J116" t="str">
        <f>VLOOKUP(A116,Schools!A:I,8,0)</f>
        <v>No</v>
      </c>
      <c r="K116" t="str">
        <f>VLOOKUP(A116,Schools!A:I,9,0)</f>
        <v>No</v>
      </c>
      <c r="L116">
        <f>VLOOKUP(A116,StudentsTeachers!A:S,7,0)</f>
        <v>0.45600000000000002</v>
      </c>
      <c r="M116">
        <f>VLOOKUP(A116,StudentsTeachers!A:S,9,0)</f>
        <v>0.11799999999999999</v>
      </c>
      <c r="N116">
        <f>VLOOKUP(A116,StudentsTeachers!A:S,11,0)</f>
        <v>0.28399999999999997</v>
      </c>
      <c r="O116">
        <f>VLOOKUP(A116,StudentsTeachers!A:S,13,0)</f>
        <v>6.5000000000000002E-2</v>
      </c>
      <c r="P116">
        <f>VLOOKUP(A116,StudentsTeachers!A:S,15,0)</f>
        <v>6.0000000000000001E-3</v>
      </c>
      <c r="Q116">
        <f>VLOOKUP(A116,StudentsTeachers!A:S,17,0)</f>
        <v>6.0000000000000001E-3</v>
      </c>
      <c r="R116">
        <f>VLOOKUP(A116,StudentsTeachers!A:S,19,0)</f>
        <v>6.5000000000000002E-2</v>
      </c>
      <c r="S116">
        <f>VLOOKUP(A116,TestScores!A:Y,14,0)</f>
        <v>0</v>
      </c>
      <c r="T116">
        <f>VLOOKUP(A116,TestScores!A:Y,21,0)</f>
        <v>0</v>
      </c>
      <c r="U116">
        <f>VLOOKUP(A116,TestScores!A:Y,25,0)</f>
        <v>22.2</v>
      </c>
    </row>
    <row r="117" spans="1:21" ht="15" thickBot="1" x14ac:dyDescent="0.35">
      <c r="A117" s="785" t="s">
        <v>140</v>
      </c>
      <c r="B117" s="788">
        <f>VLOOKUP(A117,Rankings!A:B,2,0)</f>
        <v>97.2</v>
      </c>
      <c r="C117" s="5" t="s">
        <v>92</v>
      </c>
      <c r="D117" s="14">
        <v>43994</v>
      </c>
      <c r="E117" s="785" t="s">
        <v>13</v>
      </c>
      <c r="F117" s="70">
        <v>1088</v>
      </c>
      <c r="G117" s="77">
        <v>21.7</v>
      </c>
      <c r="H117" s="7">
        <v>0.1</v>
      </c>
      <c r="I117" t="str">
        <f>VLOOKUP(A117,Schools!A:I,7,0)</f>
        <v>No</v>
      </c>
      <c r="J117" t="str">
        <f>VLOOKUP(A117,Schools!A:I,8,0)</f>
        <v>No</v>
      </c>
      <c r="K117" t="str">
        <f>VLOOKUP(A117,Schools!A:I,9,0)</f>
        <v>No</v>
      </c>
      <c r="L117">
        <f>VLOOKUP(A117,StudentsTeachers!A:S,7,0)</f>
        <v>0.69699999999999995</v>
      </c>
      <c r="M117">
        <f>VLOOKUP(A117,StudentsTeachers!A:S,9,0)</f>
        <v>4.7E-2</v>
      </c>
      <c r="N117">
        <f>VLOOKUP(A117,StudentsTeachers!A:S,11,0)</f>
        <v>0.14399999999999999</v>
      </c>
      <c r="O117">
        <f>VLOOKUP(A117,StudentsTeachers!A:S,13,0)</f>
        <v>4.3999999999999997E-2</v>
      </c>
      <c r="P117">
        <f>VLOOKUP(A117,StudentsTeachers!A:S,15,0)</f>
        <v>3.0000000000000001E-3</v>
      </c>
      <c r="Q117">
        <f>VLOOKUP(A117,StudentsTeachers!A:S,17,0)</f>
        <v>1E-3</v>
      </c>
      <c r="R117">
        <f>VLOOKUP(A117,StudentsTeachers!A:S,19,0)</f>
        <v>6.4000000000000001E-2</v>
      </c>
      <c r="S117">
        <f>VLOOKUP(A117,TestScores!A:Y,14,0)</f>
        <v>85.4</v>
      </c>
      <c r="T117">
        <f>VLOOKUP(A117,TestScores!A:Y,21,0)</f>
        <v>71</v>
      </c>
      <c r="U117">
        <f>VLOOKUP(A117,TestScores!A:Y,25,0)</f>
        <v>56.8</v>
      </c>
    </row>
    <row r="118" spans="1:21" ht="15" thickBot="1" x14ac:dyDescent="0.35">
      <c r="A118" s="785" t="s">
        <v>141</v>
      </c>
      <c r="B118" s="788">
        <f>VLOOKUP(A118,Rankings!A:B,2,0)</f>
        <v>30.2</v>
      </c>
      <c r="C118" s="2" t="s">
        <v>92</v>
      </c>
      <c r="D118" s="2" t="s">
        <v>10</v>
      </c>
      <c r="E118" s="785" t="s">
        <v>13</v>
      </c>
      <c r="F118" s="2">
        <v>355</v>
      </c>
      <c r="G118" s="12">
        <v>13.1</v>
      </c>
      <c r="H118" s="4">
        <v>0.76</v>
      </c>
      <c r="I118" t="str">
        <f>VLOOKUP(A118,Schools!A:I,7,0)</f>
        <v>No</v>
      </c>
      <c r="J118" t="str">
        <f>VLOOKUP(A118,Schools!A:I,8,0)</f>
        <v>No</v>
      </c>
      <c r="K118" t="str">
        <f>VLOOKUP(A118,Schools!A:I,9,0)</f>
        <v>Yes</v>
      </c>
      <c r="L118">
        <f>VLOOKUP(A118,StudentsTeachers!A:S,7,0)</f>
        <v>0.22800000000000001</v>
      </c>
      <c r="M118">
        <f>VLOOKUP(A118,StudentsTeachers!A:S,9,0)</f>
        <v>0.23100000000000001</v>
      </c>
      <c r="N118">
        <f>VLOOKUP(A118,StudentsTeachers!A:S,11,0)</f>
        <v>0.40799999999999997</v>
      </c>
      <c r="O118">
        <f>VLOOKUP(A118,StudentsTeachers!A:S,13,0)</f>
        <v>3.9E-2</v>
      </c>
      <c r="P118">
        <f>VLOOKUP(A118,StudentsTeachers!A:S,15,0)</f>
        <v>1.7000000000000001E-2</v>
      </c>
      <c r="Q118">
        <f>VLOOKUP(A118,StudentsTeachers!A:S,17,0)</f>
        <v>0</v>
      </c>
      <c r="R118">
        <f>VLOOKUP(A118,StudentsTeachers!A:S,19,0)</f>
        <v>7.5999999999999998E-2</v>
      </c>
      <c r="S118">
        <f>VLOOKUP(A118,TestScores!A:Y,14,0)</f>
        <v>38.200000000000003</v>
      </c>
      <c r="T118">
        <f>VLOOKUP(A118,TestScores!A:Y,21,0)</f>
        <v>22.9</v>
      </c>
      <c r="U118">
        <f>VLOOKUP(A118,TestScores!A:Y,25,0)</f>
        <v>28.1</v>
      </c>
    </row>
    <row r="119" spans="1:21" ht="15" thickBot="1" x14ac:dyDescent="0.35">
      <c r="A119" s="785" t="s">
        <v>142</v>
      </c>
      <c r="B119" s="788">
        <f>VLOOKUP(A119,Rankings!A:B,2,0)</f>
        <v>15.2</v>
      </c>
      <c r="C119" s="5" t="s">
        <v>92</v>
      </c>
      <c r="D119" s="5" t="s">
        <v>23</v>
      </c>
      <c r="E119" s="785" t="s">
        <v>13</v>
      </c>
      <c r="F119" s="5">
        <v>480</v>
      </c>
      <c r="G119" s="19">
        <v>15</v>
      </c>
      <c r="H119" s="7">
        <v>0.9</v>
      </c>
      <c r="I119" t="str">
        <f>VLOOKUP(A119,Schools!A:I,7,0)</f>
        <v>No</v>
      </c>
      <c r="J119" t="str">
        <f>VLOOKUP(A119,Schools!A:I,8,0)</f>
        <v>No</v>
      </c>
      <c r="K119" t="str">
        <f>VLOOKUP(A119,Schools!A:I,9,0)</f>
        <v>Yes</v>
      </c>
      <c r="L119">
        <f>VLOOKUP(A119,StudentsTeachers!A:S,7,0)</f>
        <v>8.3000000000000004E-2</v>
      </c>
      <c r="M119">
        <f>VLOOKUP(A119,StudentsTeachers!A:S,9,0)</f>
        <v>6.0000000000000001E-3</v>
      </c>
      <c r="N119">
        <f>VLOOKUP(A119,StudentsTeachers!A:S,11,0)</f>
        <v>0.86499999999999999</v>
      </c>
      <c r="O119">
        <f>VLOOKUP(A119,StudentsTeachers!A:S,13,0)</f>
        <v>2.7E-2</v>
      </c>
      <c r="P119">
        <f>VLOOKUP(A119,StudentsTeachers!A:S,15,0)</f>
        <v>6.0000000000000001E-3</v>
      </c>
      <c r="Q119">
        <f>VLOOKUP(A119,StudentsTeachers!A:S,17,0)</f>
        <v>0</v>
      </c>
      <c r="R119">
        <f>VLOOKUP(A119,StudentsTeachers!A:S,19,0)</f>
        <v>1.2999999999999999E-2</v>
      </c>
      <c r="S119">
        <f>VLOOKUP(A119,TestScores!A:Y,14,0)</f>
        <v>29</v>
      </c>
      <c r="T119">
        <f>VLOOKUP(A119,TestScores!A:Y,21,0)</f>
        <v>18.2</v>
      </c>
      <c r="U119">
        <f>VLOOKUP(A119,TestScores!A:Y,25,0)</f>
        <v>6.9</v>
      </c>
    </row>
    <row r="120" spans="1:21" ht="15" thickBot="1" x14ac:dyDescent="0.35">
      <c r="A120" s="785" t="s">
        <v>143</v>
      </c>
      <c r="B120" s="788">
        <f>VLOOKUP(A120,Rankings!A:B,2,0)</f>
        <v>16.399999999999999</v>
      </c>
      <c r="C120" s="2" t="s">
        <v>92</v>
      </c>
      <c r="D120" s="8">
        <v>43994</v>
      </c>
      <c r="E120" s="785" t="s">
        <v>13</v>
      </c>
      <c r="F120" s="54">
        <v>1115</v>
      </c>
      <c r="G120" s="35">
        <v>16.5</v>
      </c>
      <c r="H120" s="4">
        <v>0.81</v>
      </c>
      <c r="I120" t="str">
        <f>VLOOKUP(A120,Schools!A:I,7,0)</f>
        <v>No</v>
      </c>
      <c r="J120" t="str">
        <f>VLOOKUP(A120,Schools!A:I,8,0)</f>
        <v>No</v>
      </c>
      <c r="K120" t="str">
        <f>VLOOKUP(A120,Schools!A:I,9,0)</f>
        <v>Yes</v>
      </c>
      <c r="L120">
        <f>VLOOKUP(A120,StudentsTeachers!A:S,7,0)</f>
        <v>4.2999999999999997E-2</v>
      </c>
      <c r="M120">
        <f>VLOOKUP(A120,StudentsTeachers!A:S,9,0)</f>
        <v>0.216</v>
      </c>
      <c r="N120">
        <f>VLOOKUP(A120,StudentsTeachers!A:S,11,0)</f>
        <v>0.65600000000000003</v>
      </c>
      <c r="O120">
        <f>VLOOKUP(A120,StudentsTeachers!A:S,13,0)</f>
        <v>4.7E-2</v>
      </c>
      <c r="P120">
        <f>VLOOKUP(A120,StudentsTeachers!A:S,15,0)</f>
        <v>4.0000000000000001E-3</v>
      </c>
      <c r="Q120">
        <f>VLOOKUP(A120,StudentsTeachers!A:S,17,0)</f>
        <v>0.01</v>
      </c>
      <c r="R120">
        <f>VLOOKUP(A120,StudentsTeachers!A:S,19,0)</f>
        <v>2.5000000000000001E-2</v>
      </c>
      <c r="S120">
        <f>VLOOKUP(A120,TestScores!A:Y,14,0)</f>
        <v>27.5</v>
      </c>
      <c r="T120">
        <f>VLOOKUP(A120,TestScores!A:Y,21,0)</f>
        <v>13.5</v>
      </c>
      <c r="U120">
        <f>VLOOKUP(A120,TestScores!A:Y,25,0)</f>
        <v>4.5999999999999996</v>
      </c>
    </row>
    <row r="121" spans="1:21" ht="15" thickBot="1" x14ac:dyDescent="0.35">
      <c r="A121" s="785" t="s">
        <v>144</v>
      </c>
      <c r="B121" s="788">
        <f>VLOOKUP(A121,Rankings!A:B,2,0)</f>
        <v>16.899999999999999</v>
      </c>
      <c r="C121" s="5" t="s">
        <v>92</v>
      </c>
      <c r="D121" s="5" t="s">
        <v>23</v>
      </c>
      <c r="E121" s="785" t="s">
        <v>13</v>
      </c>
      <c r="F121" s="5">
        <v>415</v>
      </c>
      <c r="G121" s="23">
        <v>16.2</v>
      </c>
      <c r="H121" s="7">
        <v>0.95</v>
      </c>
      <c r="I121" t="str">
        <f>VLOOKUP(A121,Schools!A:I,7,0)</f>
        <v>No</v>
      </c>
      <c r="J121" t="str">
        <f>VLOOKUP(A121,Schools!A:I,8,0)</f>
        <v>No</v>
      </c>
      <c r="K121" t="str">
        <f>VLOOKUP(A121,Schools!A:I,9,0)</f>
        <v>Yes</v>
      </c>
      <c r="L121">
        <f>VLOOKUP(A121,StudentsTeachers!A:S,7,0)</f>
        <v>4.5999999999999999E-2</v>
      </c>
      <c r="M121">
        <f>VLOOKUP(A121,StudentsTeachers!A:S,9,0)</f>
        <v>5.0999999999999997E-2</v>
      </c>
      <c r="N121">
        <f>VLOOKUP(A121,StudentsTeachers!A:S,11,0)</f>
        <v>0.88900000000000001</v>
      </c>
      <c r="O121">
        <f>VLOOKUP(A121,StudentsTeachers!A:S,13,0)</f>
        <v>0</v>
      </c>
      <c r="P121">
        <f>VLOOKUP(A121,StudentsTeachers!A:S,15,0)</f>
        <v>5.0000000000000001E-3</v>
      </c>
      <c r="Q121">
        <f>VLOOKUP(A121,StudentsTeachers!A:S,17,0)</f>
        <v>0</v>
      </c>
      <c r="R121">
        <f>VLOOKUP(A121,StudentsTeachers!A:S,19,0)</f>
        <v>0.01</v>
      </c>
      <c r="S121">
        <f>VLOOKUP(A121,TestScores!A:Y,14,0)</f>
        <v>25.2</v>
      </c>
      <c r="T121">
        <f>VLOOKUP(A121,TestScores!A:Y,21,0)</f>
        <v>20.3</v>
      </c>
      <c r="U121">
        <f>VLOOKUP(A121,TestScores!A:Y,25,0)</f>
        <v>8</v>
      </c>
    </row>
    <row r="122" spans="1:21" ht="15" thickBot="1" x14ac:dyDescent="0.35">
      <c r="A122" s="785" t="s">
        <v>145</v>
      </c>
      <c r="B122" s="788">
        <f>VLOOKUP(A122,Rankings!A:B,2,0)</f>
        <v>89.5</v>
      </c>
      <c r="C122" s="2" t="s">
        <v>92</v>
      </c>
      <c r="D122" s="8">
        <v>44086</v>
      </c>
      <c r="E122" s="785" t="s">
        <v>13</v>
      </c>
      <c r="F122" s="54">
        <v>2543</v>
      </c>
      <c r="G122" s="60">
        <v>18.899999999999999</v>
      </c>
      <c r="H122" s="4">
        <v>0.32</v>
      </c>
      <c r="I122" t="str">
        <f>VLOOKUP(A122,Schools!A:I,7,0)</f>
        <v>No</v>
      </c>
      <c r="J122" t="str">
        <f>VLOOKUP(A122,Schools!A:I,8,0)</f>
        <v>No</v>
      </c>
      <c r="K122" t="str">
        <f>VLOOKUP(A122,Schools!A:I,9,0)</f>
        <v>No</v>
      </c>
      <c r="L122">
        <f>VLOOKUP(A122,StudentsTeachers!A:S,7,0)</f>
        <v>0.46300000000000002</v>
      </c>
      <c r="M122">
        <f>VLOOKUP(A122,StudentsTeachers!A:S,9,0)</f>
        <v>0.193</v>
      </c>
      <c r="N122">
        <f>VLOOKUP(A122,StudentsTeachers!A:S,11,0)</f>
        <v>0.24</v>
      </c>
      <c r="O122">
        <f>VLOOKUP(A122,StudentsTeachers!A:S,13,0)</f>
        <v>2.3E-2</v>
      </c>
      <c r="P122">
        <f>VLOOKUP(A122,StudentsTeachers!A:S,15,0)</f>
        <v>4.0000000000000001E-3</v>
      </c>
      <c r="Q122">
        <f>VLOOKUP(A122,StudentsTeachers!A:S,17,0)</f>
        <v>1E-3</v>
      </c>
      <c r="R122">
        <f>VLOOKUP(A122,StudentsTeachers!A:S,19,0)</f>
        <v>7.5999999999999998E-2</v>
      </c>
      <c r="S122">
        <f>VLOOKUP(A122,TestScores!A:Y,14,0)</f>
        <v>0</v>
      </c>
      <c r="T122">
        <f>VLOOKUP(A122,TestScores!A:Y,21,0)</f>
        <v>0</v>
      </c>
      <c r="U122">
        <f>VLOOKUP(A122,TestScores!A:Y,25,0)</f>
        <v>43.2</v>
      </c>
    </row>
    <row r="123" spans="1:21" ht="15" thickBot="1" x14ac:dyDescent="0.35">
      <c r="A123" s="785" t="s">
        <v>146</v>
      </c>
      <c r="B123" s="788">
        <f>VLOOKUP(A123,Rankings!A:B,2,0)</f>
        <v>78.7</v>
      </c>
      <c r="C123" s="5" t="s">
        <v>92</v>
      </c>
      <c r="D123" s="5" t="s">
        <v>23</v>
      </c>
      <c r="E123" s="785" t="s">
        <v>13</v>
      </c>
      <c r="F123" s="5">
        <v>560</v>
      </c>
      <c r="G123" s="62">
        <v>16.8</v>
      </c>
      <c r="H123" s="7">
        <v>0.28999999999999998</v>
      </c>
      <c r="I123" t="str">
        <f>VLOOKUP(A123,Schools!A:I,7,0)</f>
        <v>No</v>
      </c>
      <c r="J123" t="str">
        <f>VLOOKUP(A123,Schools!A:I,8,0)</f>
        <v>No</v>
      </c>
      <c r="K123" t="str">
        <f>VLOOKUP(A123,Schools!A:I,9,0)</f>
        <v>No</v>
      </c>
      <c r="L123">
        <f>VLOOKUP(A123,StudentsTeachers!A:S,7,0)</f>
        <v>0.623</v>
      </c>
      <c r="M123">
        <f>VLOOKUP(A123,StudentsTeachers!A:S,9,0)</f>
        <v>1.7999999999999999E-2</v>
      </c>
      <c r="N123">
        <f>VLOOKUP(A123,StudentsTeachers!A:S,11,0)</f>
        <v>0.30199999999999999</v>
      </c>
      <c r="O123">
        <f>VLOOKUP(A123,StudentsTeachers!A:S,13,0)</f>
        <v>7.0000000000000001E-3</v>
      </c>
      <c r="P123">
        <f>VLOOKUP(A123,StudentsTeachers!A:S,15,0)</f>
        <v>4.0000000000000001E-3</v>
      </c>
      <c r="Q123">
        <f>VLOOKUP(A123,StudentsTeachers!A:S,17,0)</f>
        <v>2E-3</v>
      </c>
      <c r="R123">
        <f>VLOOKUP(A123,StudentsTeachers!A:S,19,0)</f>
        <v>4.5999999999999999E-2</v>
      </c>
      <c r="S123">
        <f>VLOOKUP(A123,TestScores!A:Y,14,0)</f>
        <v>63.7</v>
      </c>
      <c r="T123">
        <f>VLOOKUP(A123,TestScores!A:Y,21,0)</f>
        <v>50.6</v>
      </c>
      <c r="U123">
        <f>VLOOKUP(A123,TestScores!A:Y,25,0)</f>
        <v>47.9</v>
      </c>
    </row>
    <row r="124" spans="1:21" ht="15" thickBot="1" x14ac:dyDescent="0.35">
      <c r="A124" s="785" t="s">
        <v>147</v>
      </c>
      <c r="B124" s="788">
        <f>VLOOKUP(A124,Rankings!A:B,2,0)</f>
        <v>7.7</v>
      </c>
      <c r="C124" s="2" t="s">
        <v>92</v>
      </c>
      <c r="D124" s="2" t="s">
        <v>23</v>
      </c>
      <c r="E124" s="785" t="s">
        <v>13</v>
      </c>
      <c r="F124" s="2">
        <v>477</v>
      </c>
      <c r="G124" s="64">
        <v>14.8</v>
      </c>
      <c r="H124" s="4">
        <v>0.88</v>
      </c>
      <c r="I124" t="str">
        <f>VLOOKUP(A124,Schools!A:I,7,0)</f>
        <v>No</v>
      </c>
      <c r="J124" t="str">
        <f>VLOOKUP(A124,Schools!A:I,8,0)</f>
        <v>No</v>
      </c>
      <c r="K124" t="str">
        <f>VLOOKUP(A124,Schools!A:I,9,0)</f>
        <v>Yes</v>
      </c>
      <c r="L124">
        <f>VLOOKUP(A124,StudentsTeachers!A:S,7,0)</f>
        <v>0.27</v>
      </c>
      <c r="M124">
        <f>VLOOKUP(A124,StudentsTeachers!A:S,9,0)</f>
        <v>0.11700000000000001</v>
      </c>
      <c r="N124">
        <f>VLOOKUP(A124,StudentsTeachers!A:S,11,0)</f>
        <v>0.54100000000000004</v>
      </c>
      <c r="O124">
        <f>VLOOKUP(A124,StudentsTeachers!A:S,13,0)</f>
        <v>4.2000000000000003E-2</v>
      </c>
      <c r="P124">
        <f>VLOOKUP(A124,StudentsTeachers!A:S,15,0)</f>
        <v>4.0000000000000001E-3</v>
      </c>
      <c r="Q124">
        <f>VLOOKUP(A124,StudentsTeachers!A:S,17,0)</f>
        <v>4.0000000000000001E-3</v>
      </c>
      <c r="R124">
        <f>VLOOKUP(A124,StudentsTeachers!A:S,19,0)</f>
        <v>2.1000000000000001E-2</v>
      </c>
      <c r="S124">
        <f>VLOOKUP(A124,TestScores!A:Y,14,0)</f>
        <v>14.8</v>
      </c>
      <c r="T124">
        <f>VLOOKUP(A124,TestScores!A:Y,21,0)</f>
        <v>10.5</v>
      </c>
      <c r="U124">
        <f>VLOOKUP(A124,TestScores!A:Y,25,0)</f>
        <v>5.0999999999999996</v>
      </c>
    </row>
    <row r="125" spans="1:21" ht="15" thickBot="1" x14ac:dyDescent="0.35">
      <c r="A125" s="785" t="s">
        <v>148</v>
      </c>
      <c r="B125" s="788">
        <f>VLOOKUP(A125,Rankings!A:B,2,0)</f>
        <v>11.7</v>
      </c>
      <c r="C125" s="5" t="s">
        <v>92</v>
      </c>
      <c r="D125" s="14">
        <v>44086</v>
      </c>
      <c r="E125" s="785" t="s">
        <v>13</v>
      </c>
      <c r="F125" s="5">
        <v>370</v>
      </c>
      <c r="G125" s="65">
        <v>18.7</v>
      </c>
      <c r="H125" s="7">
        <v>0.55000000000000004</v>
      </c>
      <c r="I125" t="str">
        <f>VLOOKUP(A125,Schools!A:I,7,0)</f>
        <v>No</v>
      </c>
      <c r="J125" t="str">
        <f>VLOOKUP(A125,Schools!A:I,8,0)</f>
        <v>No</v>
      </c>
      <c r="K125" t="str">
        <f>VLOOKUP(A125,Schools!A:I,9,0)</f>
        <v>No</v>
      </c>
      <c r="L125">
        <f>VLOOKUP(A125,StudentsTeachers!A:S,7,0)</f>
        <v>0.151</v>
      </c>
      <c r="M125">
        <f>VLOOKUP(A125,StudentsTeachers!A:S,9,0)</f>
        <v>0.254</v>
      </c>
      <c r="N125">
        <f>VLOOKUP(A125,StudentsTeachers!A:S,11,0)</f>
        <v>0.54600000000000004</v>
      </c>
      <c r="O125">
        <f>VLOOKUP(A125,StudentsTeachers!A:S,13,0)</f>
        <v>8.0000000000000002E-3</v>
      </c>
      <c r="P125">
        <f>VLOOKUP(A125,StudentsTeachers!A:S,15,0)</f>
        <v>1.0999999999999999E-2</v>
      </c>
      <c r="Q125">
        <f>VLOOKUP(A125,StudentsTeachers!A:S,17,0)</f>
        <v>0</v>
      </c>
      <c r="R125">
        <f>VLOOKUP(A125,StudentsTeachers!A:S,19,0)</f>
        <v>0.03</v>
      </c>
      <c r="S125">
        <f>VLOOKUP(A125,TestScores!A:Y,14,0)</f>
        <v>0</v>
      </c>
      <c r="T125">
        <f>VLOOKUP(A125,TestScores!A:Y,21,0)</f>
        <v>0</v>
      </c>
      <c r="U125">
        <f>VLOOKUP(A125,TestScores!A:Y,25,0)</f>
        <v>0</v>
      </c>
    </row>
    <row r="126" spans="1:21" ht="15" thickBot="1" x14ac:dyDescent="0.35">
      <c r="A126" s="785" t="s">
        <v>149</v>
      </c>
      <c r="B126" s="788">
        <f>VLOOKUP(A126,Rankings!A:B,2,0)</f>
        <v>0</v>
      </c>
      <c r="C126" s="2" t="s">
        <v>92</v>
      </c>
      <c r="D126" s="2" t="s">
        <v>56</v>
      </c>
      <c r="E126" s="785" t="s">
        <v>13</v>
      </c>
      <c r="F126" s="2">
        <v>379</v>
      </c>
      <c r="G126" s="78">
        <v>17.2</v>
      </c>
      <c r="H126" s="4">
        <v>0.84</v>
      </c>
      <c r="I126" t="str">
        <f>VLOOKUP(A126,Schools!A:I,7,0)</f>
        <v>No</v>
      </c>
      <c r="J126" t="str">
        <f>VLOOKUP(A126,Schools!A:I,8,0)</f>
        <v>No</v>
      </c>
      <c r="K126" t="str">
        <f>VLOOKUP(A126,Schools!A:I,9,0)</f>
        <v>Yes</v>
      </c>
      <c r="L126">
        <f>VLOOKUP(A126,StudentsTeachers!A:S,7,0)</f>
        <v>3.2000000000000001E-2</v>
      </c>
      <c r="M126">
        <f>VLOOKUP(A126,StudentsTeachers!A:S,9,0)</f>
        <v>0.09</v>
      </c>
      <c r="N126">
        <f>VLOOKUP(A126,StudentsTeachers!A:S,11,0)</f>
        <v>0.83099999999999996</v>
      </c>
      <c r="O126">
        <f>VLOOKUP(A126,StudentsTeachers!A:S,13,0)</f>
        <v>1.6E-2</v>
      </c>
      <c r="P126">
        <f>VLOOKUP(A126,StudentsTeachers!A:S,15,0)</f>
        <v>3.0000000000000001E-3</v>
      </c>
      <c r="Q126">
        <f>VLOOKUP(A126,StudentsTeachers!A:S,17,0)</f>
        <v>5.0000000000000001E-3</v>
      </c>
      <c r="R126">
        <f>VLOOKUP(A126,StudentsTeachers!A:S,19,0)</f>
        <v>2.5999999999999999E-2</v>
      </c>
      <c r="S126">
        <f>VLOOKUP(A126,TestScores!A:Y,14,0)</f>
        <v>0</v>
      </c>
      <c r="T126">
        <f>VLOOKUP(A126,TestScores!A:Y,21,0)</f>
        <v>0</v>
      </c>
      <c r="U126">
        <f>VLOOKUP(A126,TestScores!A:Y,25,0)</f>
        <v>0</v>
      </c>
    </row>
    <row r="127" spans="1:21" ht="15" thickBot="1" x14ac:dyDescent="0.35">
      <c r="A127" s="785" t="s">
        <v>150</v>
      </c>
      <c r="B127" s="788">
        <f>VLOOKUP(A127,Rankings!A:B,2,0)</f>
        <v>2.8</v>
      </c>
      <c r="C127" s="5" t="s">
        <v>92</v>
      </c>
      <c r="D127" s="14">
        <v>44086</v>
      </c>
      <c r="E127" s="785" t="s">
        <v>13</v>
      </c>
      <c r="F127" s="5">
        <v>244</v>
      </c>
      <c r="G127" s="79">
        <v>17.399999999999999</v>
      </c>
      <c r="H127" s="7">
        <v>0.88</v>
      </c>
      <c r="I127" t="str">
        <f>VLOOKUP(A127,Schools!A:I,7,0)</f>
        <v>No</v>
      </c>
      <c r="J127" t="str">
        <f>VLOOKUP(A127,Schools!A:I,8,0)</f>
        <v>No</v>
      </c>
      <c r="K127" t="str">
        <f>VLOOKUP(A127,Schools!A:I,9,0)</f>
        <v>Yes</v>
      </c>
      <c r="L127">
        <f>VLOOKUP(A127,StudentsTeachers!A:S,7,0)</f>
        <v>7.3999999999999996E-2</v>
      </c>
      <c r="M127">
        <f>VLOOKUP(A127,StudentsTeachers!A:S,9,0)</f>
        <v>4.1000000000000002E-2</v>
      </c>
      <c r="N127">
        <f>VLOOKUP(A127,StudentsTeachers!A:S,11,0)</f>
        <v>0.84399999999999997</v>
      </c>
      <c r="O127">
        <f>VLOOKUP(A127,StudentsTeachers!A:S,13,0)</f>
        <v>4.0000000000000001E-3</v>
      </c>
      <c r="P127">
        <f>VLOOKUP(A127,StudentsTeachers!A:S,15,0)</f>
        <v>2.9000000000000001E-2</v>
      </c>
      <c r="Q127">
        <f>VLOOKUP(A127,StudentsTeachers!A:S,17,0)</f>
        <v>0</v>
      </c>
      <c r="R127">
        <f>VLOOKUP(A127,StudentsTeachers!A:S,19,0)</f>
        <v>8.0000000000000002E-3</v>
      </c>
      <c r="S127">
        <f>VLOOKUP(A127,TestScores!A:Y,14,0)</f>
        <v>0</v>
      </c>
      <c r="T127">
        <f>VLOOKUP(A127,TestScores!A:Y,21,0)</f>
        <v>0</v>
      </c>
      <c r="U127">
        <f>VLOOKUP(A127,TestScores!A:Y,25,0)</f>
        <v>0</v>
      </c>
    </row>
    <row r="128" spans="1:21" ht="15" thickBot="1" x14ac:dyDescent="0.35">
      <c r="A128" s="785" t="s">
        <v>151</v>
      </c>
      <c r="B128" s="788">
        <f>VLOOKUP(A128,Rankings!A:B,2,0)</f>
        <v>12.3</v>
      </c>
      <c r="C128" s="2" t="s">
        <v>92</v>
      </c>
      <c r="D128" s="2" t="s">
        <v>23</v>
      </c>
      <c r="E128" s="785" t="s">
        <v>13</v>
      </c>
      <c r="F128" s="2">
        <v>249</v>
      </c>
      <c r="G128" s="80">
        <v>13.2</v>
      </c>
      <c r="H128" s="4">
        <v>0.98</v>
      </c>
      <c r="I128" t="str">
        <f>VLOOKUP(A128,Schools!A:I,7,0)</f>
        <v>No</v>
      </c>
      <c r="J128" t="str">
        <f>VLOOKUP(A128,Schools!A:I,8,0)</f>
        <v>No</v>
      </c>
      <c r="K128" t="str">
        <f>VLOOKUP(A128,Schools!A:I,9,0)</f>
        <v>Yes</v>
      </c>
      <c r="L128">
        <f>VLOOKUP(A128,StudentsTeachers!A:S,7,0)</f>
        <v>4.8000000000000001E-2</v>
      </c>
      <c r="M128">
        <f>VLOOKUP(A128,StudentsTeachers!A:S,9,0)</f>
        <v>0.36899999999999999</v>
      </c>
      <c r="N128">
        <f>VLOOKUP(A128,StudentsTeachers!A:S,11,0)</f>
        <v>0.498</v>
      </c>
      <c r="O128">
        <f>VLOOKUP(A128,StudentsTeachers!A:S,13,0)</f>
        <v>0.06</v>
      </c>
      <c r="P128">
        <f>VLOOKUP(A128,StudentsTeachers!A:S,15,0)</f>
        <v>8.0000000000000002E-3</v>
      </c>
      <c r="Q128">
        <f>VLOOKUP(A128,StudentsTeachers!A:S,17,0)</f>
        <v>0</v>
      </c>
      <c r="R128">
        <f>VLOOKUP(A128,StudentsTeachers!A:S,19,0)</f>
        <v>1.6E-2</v>
      </c>
      <c r="S128">
        <f>VLOOKUP(A128,TestScores!A:Y,14,0)</f>
        <v>17</v>
      </c>
      <c r="T128">
        <f>VLOOKUP(A128,TestScores!A:Y,21,0)</f>
        <v>15.9</v>
      </c>
      <c r="U128">
        <f>VLOOKUP(A128,TestScores!A:Y,25,0)</f>
        <v>0</v>
      </c>
    </row>
    <row r="129" spans="1:21" ht="15" thickBot="1" x14ac:dyDescent="0.35">
      <c r="A129" s="785" t="s">
        <v>151</v>
      </c>
      <c r="B129" s="788">
        <f>VLOOKUP(A129,Rankings!A:B,2,0)</f>
        <v>12.3</v>
      </c>
      <c r="C129" s="5" t="s">
        <v>92</v>
      </c>
      <c r="D129" s="5" t="s">
        <v>23</v>
      </c>
      <c r="E129" s="785" t="s">
        <v>115</v>
      </c>
      <c r="F129" s="5">
        <v>330</v>
      </c>
      <c r="G129" s="81">
        <v>16.399999999999999</v>
      </c>
      <c r="H129" s="7">
        <v>0.9</v>
      </c>
      <c r="I129" t="str">
        <f>VLOOKUP(A129,Schools!A:I,7,0)</f>
        <v>No</v>
      </c>
      <c r="J129" t="str">
        <f>VLOOKUP(A129,Schools!A:I,8,0)</f>
        <v>No</v>
      </c>
      <c r="K129" t="str">
        <f>VLOOKUP(A129,Schools!A:I,9,0)</f>
        <v>Yes</v>
      </c>
      <c r="L129">
        <f>VLOOKUP(A129,StudentsTeachers!A:S,7,0)</f>
        <v>4.8000000000000001E-2</v>
      </c>
      <c r="M129">
        <f>VLOOKUP(A129,StudentsTeachers!A:S,9,0)</f>
        <v>0.36899999999999999</v>
      </c>
      <c r="N129">
        <f>VLOOKUP(A129,StudentsTeachers!A:S,11,0)</f>
        <v>0.498</v>
      </c>
      <c r="O129">
        <f>VLOOKUP(A129,StudentsTeachers!A:S,13,0)</f>
        <v>0.06</v>
      </c>
      <c r="P129">
        <f>VLOOKUP(A129,StudentsTeachers!A:S,15,0)</f>
        <v>8.0000000000000002E-3</v>
      </c>
      <c r="Q129">
        <f>VLOOKUP(A129,StudentsTeachers!A:S,17,0)</f>
        <v>0</v>
      </c>
      <c r="R129">
        <f>VLOOKUP(A129,StudentsTeachers!A:S,19,0)</f>
        <v>1.6E-2</v>
      </c>
      <c r="S129">
        <f>VLOOKUP(A129,TestScores!A:Y,14,0)</f>
        <v>17</v>
      </c>
      <c r="T129">
        <f>VLOOKUP(A129,TestScores!A:Y,21,0)</f>
        <v>15.9</v>
      </c>
      <c r="U129">
        <f>VLOOKUP(A129,TestScores!A:Y,25,0)</f>
        <v>0</v>
      </c>
    </row>
    <row r="130" spans="1:21" ht="15" thickBot="1" x14ac:dyDescent="0.35">
      <c r="A130" s="785" t="s">
        <v>152</v>
      </c>
      <c r="B130" s="788">
        <f>VLOOKUP(A130,Rankings!A:B,2,0)</f>
        <v>10.1</v>
      </c>
      <c r="C130" s="2" t="s">
        <v>92</v>
      </c>
      <c r="D130" s="2" t="s">
        <v>23</v>
      </c>
      <c r="E130" s="785" t="s">
        <v>153</v>
      </c>
      <c r="F130" s="2">
        <v>545</v>
      </c>
      <c r="G130" s="72">
        <v>17.5</v>
      </c>
      <c r="H130" s="4">
        <v>0.92</v>
      </c>
      <c r="I130" t="str">
        <f>VLOOKUP(A130,Schools!A:I,7,0)</f>
        <v>No</v>
      </c>
      <c r="J130" t="str">
        <f>VLOOKUP(A130,Schools!A:I,8,0)</f>
        <v>No</v>
      </c>
      <c r="K130" t="str">
        <f>VLOOKUP(A130,Schools!A:I,9,0)</f>
        <v>Yes</v>
      </c>
      <c r="L130">
        <f>VLOOKUP(A130,StudentsTeachers!A:S,7,0)</f>
        <v>8.1000000000000003E-2</v>
      </c>
      <c r="M130">
        <f>VLOOKUP(A130,StudentsTeachers!A:S,9,0)</f>
        <v>2E-3</v>
      </c>
      <c r="N130">
        <f>VLOOKUP(A130,StudentsTeachers!A:S,11,0)</f>
        <v>0.91400000000000003</v>
      </c>
      <c r="O130">
        <f>VLOOKUP(A130,StudentsTeachers!A:S,13,0)</f>
        <v>0</v>
      </c>
      <c r="P130">
        <f>VLOOKUP(A130,StudentsTeachers!A:S,15,0)</f>
        <v>2E-3</v>
      </c>
      <c r="Q130">
        <f>VLOOKUP(A130,StudentsTeachers!A:S,17,0)</f>
        <v>0</v>
      </c>
      <c r="R130">
        <f>VLOOKUP(A130,StudentsTeachers!A:S,19,0)</f>
        <v>2E-3</v>
      </c>
      <c r="S130">
        <f>VLOOKUP(A130,TestScores!A:Y,14,0)</f>
        <v>20.9</v>
      </c>
      <c r="T130">
        <f>VLOOKUP(A130,TestScores!A:Y,21,0)</f>
        <v>12.4</v>
      </c>
      <c r="U130">
        <f>VLOOKUP(A130,TestScores!A:Y,25,0)</f>
        <v>9.9</v>
      </c>
    </row>
    <row r="131" spans="1:21" ht="15" thickBot="1" x14ac:dyDescent="0.35">
      <c r="A131" s="785" t="s">
        <v>154</v>
      </c>
      <c r="B131" s="788">
        <f>VLOOKUP(A131,Rankings!A:B,2,0)</f>
        <v>14.1</v>
      </c>
      <c r="C131" s="5" t="s">
        <v>92</v>
      </c>
      <c r="D131" s="14">
        <v>44086</v>
      </c>
      <c r="E131" s="785" t="s">
        <v>13</v>
      </c>
      <c r="F131" s="5">
        <v>144</v>
      </c>
      <c r="G131" s="20">
        <v>14.4</v>
      </c>
      <c r="H131" s="7">
        <v>0.85</v>
      </c>
      <c r="I131" t="str">
        <f>VLOOKUP(A131,Schools!A:I,7,0)</f>
        <v>No</v>
      </c>
      <c r="J131" t="str">
        <f>VLOOKUP(A131,Schools!A:I,8,0)</f>
        <v>No</v>
      </c>
      <c r="K131" t="str">
        <f>VLOOKUP(A131,Schools!A:I,9,0)</f>
        <v>Yes</v>
      </c>
      <c r="L131">
        <f>VLOOKUP(A131,StudentsTeachers!A:S,7,0)</f>
        <v>6.9000000000000006E-2</v>
      </c>
      <c r="M131">
        <f>VLOOKUP(A131,StudentsTeachers!A:S,9,0)</f>
        <v>4.9000000000000002E-2</v>
      </c>
      <c r="N131">
        <f>VLOOKUP(A131,StudentsTeachers!A:S,11,0)</f>
        <v>0.84699999999999998</v>
      </c>
      <c r="O131">
        <f>VLOOKUP(A131,StudentsTeachers!A:S,13,0)</f>
        <v>7.0000000000000001E-3</v>
      </c>
      <c r="P131">
        <f>VLOOKUP(A131,StudentsTeachers!A:S,15,0)</f>
        <v>0</v>
      </c>
      <c r="Q131">
        <f>VLOOKUP(A131,StudentsTeachers!A:S,17,0)</f>
        <v>0</v>
      </c>
      <c r="R131">
        <f>VLOOKUP(A131,StudentsTeachers!A:S,19,0)</f>
        <v>2.8000000000000001E-2</v>
      </c>
      <c r="S131">
        <f>VLOOKUP(A131,TestScores!A:Y,14,0)</f>
        <v>0</v>
      </c>
      <c r="T131">
        <f>VLOOKUP(A131,TestScores!A:Y,21,0)</f>
        <v>0</v>
      </c>
      <c r="U131">
        <f>VLOOKUP(A131,TestScores!A:Y,25,0)</f>
        <v>0</v>
      </c>
    </row>
    <row r="132" spans="1:21" ht="15" thickBot="1" x14ac:dyDescent="0.35">
      <c r="A132" s="785" t="s">
        <v>155</v>
      </c>
      <c r="B132" s="788">
        <f>VLOOKUP(A132,Rankings!A:B,2,0)</f>
        <v>11.8</v>
      </c>
      <c r="C132" s="2" t="s">
        <v>92</v>
      </c>
      <c r="D132" s="2" t="s">
        <v>10</v>
      </c>
      <c r="E132" s="785" t="s">
        <v>13</v>
      </c>
      <c r="F132" s="2">
        <v>848</v>
      </c>
      <c r="G132" s="6">
        <v>18.3</v>
      </c>
      <c r="H132" s="4">
        <v>0.82</v>
      </c>
      <c r="I132" t="str">
        <f>VLOOKUP(A132,Schools!A:I,7,0)</f>
        <v>No</v>
      </c>
      <c r="J132" t="str">
        <f>VLOOKUP(A132,Schools!A:I,8,0)</f>
        <v>No</v>
      </c>
      <c r="K132" t="str">
        <f>VLOOKUP(A132,Schools!A:I,9,0)</f>
        <v>Yes</v>
      </c>
      <c r="L132">
        <f>VLOOKUP(A132,StudentsTeachers!A:S,7,0)</f>
        <v>6.8000000000000005E-2</v>
      </c>
      <c r="M132">
        <f>VLOOKUP(A132,StudentsTeachers!A:S,9,0)</f>
        <v>0.30299999999999999</v>
      </c>
      <c r="N132">
        <f>VLOOKUP(A132,StudentsTeachers!A:S,11,0)</f>
        <v>0.495</v>
      </c>
      <c r="O132">
        <f>VLOOKUP(A132,StudentsTeachers!A:S,13,0)</f>
        <v>5.7000000000000002E-2</v>
      </c>
      <c r="P132">
        <f>VLOOKUP(A132,StudentsTeachers!A:S,15,0)</f>
        <v>6.0000000000000001E-3</v>
      </c>
      <c r="Q132">
        <f>VLOOKUP(A132,StudentsTeachers!A:S,17,0)</f>
        <v>2.5999999999999999E-2</v>
      </c>
      <c r="R132">
        <f>VLOOKUP(A132,StudentsTeachers!A:S,19,0)</f>
        <v>4.4999999999999998E-2</v>
      </c>
      <c r="S132">
        <f>VLOOKUP(A132,TestScores!A:Y,14,0)</f>
        <v>24.1</v>
      </c>
      <c r="T132">
        <f>VLOOKUP(A132,TestScores!A:Y,21,0)</f>
        <v>15.9</v>
      </c>
      <c r="U132">
        <f>VLOOKUP(A132,TestScores!A:Y,25,0)</f>
        <v>3.8</v>
      </c>
    </row>
    <row r="133" spans="1:21" ht="15" thickBot="1" x14ac:dyDescent="0.35">
      <c r="A133" s="785" t="s">
        <v>156</v>
      </c>
      <c r="B133" s="788">
        <f>VLOOKUP(A133,Rankings!A:B,2,0)</f>
        <v>28.8</v>
      </c>
      <c r="C133" s="5" t="s">
        <v>92</v>
      </c>
      <c r="D133" s="5" t="s">
        <v>23</v>
      </c>
      <c r="E133" s="785" t="s">
        <v>13</v>
      </c>
      <c r="F133" s="5">
        <v>570</v>
      </c>
      <c r="G133" s="68">
        <v>16.600000000000001</v>
      </c>
      <c r="H133" s="7">
        <v>0.9</v>
      </c>
      <c r="I133" t="str">
        <f>VLOOKUP(A133,Schools!A:I,7,0)</f>
        <v>No</v>
      </c>
      <c r="J133" t="str">
        <f>VLOOKUP(A133,Schools!A:I,8,0)</f>
        <v>No</v>
      </c>
      <c r="K133" t="str">
        <f>VLOOKUP(A133,Schools!A:I,9,0)</f>
        <v>Yes</v>
      </c>
      <c r="L133">
        <f>VLOOKUP(A133,StudentsTeachers!A:S,7,0)</f>
        <v>5.8000000000000003E-2</v>
      </c>
      <c r="M133">
        <f>VLOOKUP(A133,StudentsTeachers!A:S,9,0)</f>
        <v>1.2E-2</v>
      </c>
      <c r="N133">
        <f>VLOOKUP(A133,StudentsTeachers!A:S,11,0)</f>
        <v>0.88900000000000001</v>
      </c>
      <c r="O133">
        <f>VLOOKUP(A133,StudentsTeachers!A:S,13,0)</f>
        <v>1.9E-2</v>
      </c>
      <c r="P133">
        <f>VLOOKUP(A133,StudentsTeachers!A:S,15,0)</f>
        <v>1.6E-2</v>
      </c>
      <c r="Q133">
        <f>VLOOKUP(A133,StudentsTeachers!A:S,17,0)</f>
        <v>0</v>
      </c>
      <c r="R133">
        <f>VLOOKUP(A133,StudentsTeachers!A:S,19,0)</f>
        <v>5.0000000000000001E-3</v>
      </c>
      <c r="S133">
        <f>VLOOKUP(A133,TestScores!A:Y,14,0)</f>
        <v>26.6</v>
      </c>
      <c r="T133">
        <f>VLOOKUP(A133,TestScores!A:Y,21,0)</f>
        <v>31.4</v>
      </c>
      <c r="U133">
        <f>VLOOKUP(A133,TestScores!A:Y,25,0)</f>
        <v>26.3</v>
      </c>
    </row>
    <row r="134" spans="1:21" ht="15" thickBot="1" x14ac:dyDescent="0.35">
      <c r="A134" s="785" t="s">
        <v>157</v>
      </c>
      <c r="B134" s="788">
        <f>VLOOKUP(A134,Rankings!A:B,2,0)</f>
        <v>10.6</v>
      </c>
      <c r="C134" s="2" t="s">
        <v>92</v>
      </c>
      <c r="D134" s="2" t="s">
        <v>23</v>
      </c>
      <c r="E134" s="785" t="s">
        <v>115</v>
      </c>
      <c r="F134" s="2">
        <v>381</v>
      </c>
      <c r="G134" s="68">
        <v>16.600000000000001</v>
      </c>
      <c r="H134" s="4">
        <v>0.86</v>
      </c>
      <c r="I134" t="str">
        <f>VLOOKUP(A134,Schools!A:I,7,0)</f>
        <v>No</v>
      </c>
      <c r="J134" t="str">
        <f>VLOOKUP(A134,Schools!A:I,8,0)</f>
        <v>No</v>
      </c>
      <c r="K134" t="str">
        <f>VLOOKUP(A134,Schools!A:I,9,0)</f>
        <v>Yes</v>
      </c>
      <c r="L134">
        <f>VLOOKUP(A134,StudentsTeachers!A:S,7,0)</f>
        <v>3.6999999999999998E-2</v>
      </c>
      <c r="M134">
        <f>VLOOKUP(A134,StudentsTeachers!A:S,9,0)</f>
        <v>5.0000000000000001E-3</v>
      </c>
      <c r="N134">
        <f>VLOOKUP(A134,StudentsTeachers!A:S,11,0)</f>
        <v>0.93400000000000005</v>
      </c>
      <c r="O134">
        <f>VLOOKUP(A134,StudentsTeachers!A:S,13,0)</f>
        <v>1.2999999999999999E-2</v>
      </c>
      <c r="P134">
        <f>VLOOKUP(A134,StudentsTeachers!A:S,15,0)</f>
        <v>0</v>
      </c>
      <c r="Q134">
        <f>VLOOKUP(A134,StudentsTeachers!A:S,17,0)</f>
        <v>0</v>
      </c>
      <c r="R134">
        <f>VLOOKUP(A134,StudentsTeachers!A:S,19,0)</f>
        <v>0.01</v>
      </c>
      <c r="S134">
        <f>VLOOKUP(A134,TestScores!A:Y,14,0)</f>
        <v>21.6</v>
      </c>
      <c r="T134">
        <f>VLOOKUP(A134,TestScores!A:Y,21,0)</f>
        <v>7.1</v>
      </c>
      <c r="U134">
        <f>VLOOKUP(A134,TestScores!A:Y,25,0)</f>
        <v>14.5</v>
      </c>
    </row>
    <row r="135" spans="1:21" ht="15" thickBot="1" x14ac:dyDescent="0.35">
      <c r="A135" s="785" t="s">
        <v>158</v>
      </c>
      <c r="B135" s="788">
        <f>VLOOKUP(A135,Rankings!A:B,2,0)</f>
        <v>13.6</v>
      </c>
      <c r="C135" s="5" t="s">
        <v>92</v>
      </c>
      <c r="D135" s="5" t="s">
        <v>7</v>
      </c>
      <c r="E135" s="785" t="s">
        <v>13</v>
      </c>
      <c r="F135" s="5">
        <v>379</v>
      </c>
      <c r="G135" s="24">
        <v>14.3</v>
      </c>
      <c r="H135" s="7">
        <v>0.9</v>
      </c>
      <c r="I135" t="str">
        <f>VLOOKUP(A135,Schools!A:I,7,0)</f>
        <v>No</v>
      </c>
      <c r="J135" t="str">
        <f>VLOOKUP(A135,Schools!A:I,8,0)</f>
        <v>No</v>
      </c>
      <c r="K135" t="str">
        <f>VLOOKUP(A135,Schools!A:I,9,0)</f>
        <v>Yes</v>
      </c>
      <c r="L135">
        <f>VLOOKUP(A135,StudentsTeachers!A:S,7,0)</f>
        <v>7.6999999999999999E-2</v>
      </c>
      <c r="M135">
        <f>VLOOKUP(A135,StudentsTeachers!A:S,9,0)</f>
        <v>3.2000000000000001E-2</v>
      </c>
      <c r="N135">
        <f>VLOOKUP(A135,StudentsTeachers!A:S,11,0)</f>
        <v>0.86299999999999999</v>
      </c>
      <c r="O135">
        <f>VLOOKUP(A135,StudentsTeachers!A:S,13,0)</f>
        <v>0</v>
      </c>
      <c r="P135">
        <f>VLOOKUP(A135,StudentsTeachers!A:S,15,0)</f>
        <v>3.0000000000000001E-3</v>
      </c>
      <c r="Q135">
        <f>VLOOKUP(A135,StudentsTeachers!A:S,17,0)</f>
        <v>0</v>
      </c>
      <c r="R135">
        <f>VLOOKUP(A135,StudentsTeachers!A:S,19,0)</f>
        <v>2.5999999999999999E-2</v>
      </c>
      <c r="S135">
        <f>VLOOKUP(A135,TestScores!A:Y,14,0)</f>
        <v>22.9</v>
      </c>
      <c r="T135">
        <f>VLOOKUP(A135,TestScores!A:Y,21,0)</f>
        <v>13</v>
      </c>
      <c r="U135">
        <f>VLOOKUP(A135,TestScores!A:Y,25,0)</f>
        <v>0</v>
      </c>
    </row>
    <row r="136" spans="1:21" ht="15" thickBot="1" x14ac:dyDescent="0.35">
      <c r="A136" s="785" t="s">
        <v>159</v>
      </c>
      <c r="B136" s="788">
        <f>VLOOKUP(A136,Rankings!A:B,2,0)</f>
        <v>71.400000000000006</v>
      </c>
      <c r="C136" s="2" t="s">
        <v>92</v>
      </c>
      <c r="D136" s="8">
        <v>44086</v>
      </c>
      <c r="E136" s="785" t="s">
        <v>13</v>
      </c>
      <c r="F136" s="54">
        <v>1280</v>
      </c>
      <c r="G136" s="72">
        <v>17.5</v>
      </c>
      <c r="H136" s="4">
        <v>0.56000000000000005</v>
      </c>
      <c r="I136" t="str">
        <f>VLOOKUP(A136,Schools!A:I,7,0)</f>
        <v>No</v>
      </c>
      <c r="J136" t="str">
        <f>VLOOKUP(A136,Schools!A:I,8,0)</f>
        <v>No</v>
      </c>
      <c r="K136" t="str">
        <f>VLOOKUP(A136,Schools!A:I,9,0)</f>
        <v>No</v>
      </c>
      <c r="L136">
        <f>VLOOKUP(A136,StudentsTeachers!A:S,7,0)</f>
        <v>0.28299999999999997</v>
      </c>
      <c r="M136">
        <f>VLOOKUP(A136,StudentsTeachers!A:S,9,0)</f>
        <v>0.254</v>
      </c>
      <c r="N136">
        <f>VLOOKUP(A136,StudentsTeachers!A:S,11,0)</f>
        <v>0.34100000000000003</v>
      </c>
      <c r="O136">
        <f>VLOOKUP(A136,StudentsTeachers!A:S,13,0)</f>
        <v>4.8000000000000001E-2</v>
      </c>
      <c r="P136">
        <f>VLOOKUP(A136,StudentsTeachers!A:S,15,0)</f>
        <v>8.0000000000000002E-3</v>
      </c>
      <c r="Q136">
        <f>VLOOKUP(A136,StudentsTeachers!A:S,17,0)</f>
        <v>2E-3</v>
      </c>
      <c r="R136">
        <f>VLOOKUP(A136,StudentsTeachers!A:S,19,0)</f>
        <v>6.5000000000000002E-2</v>
      </c>
      <c r="S136">
        <f>VLOOKUP(A136,TestScores!A:Y,14,0)</f>
        <v>0</v>
      </c>
      <c r="T136">
        <f>VLOOKUP(A136,TestScores!A:Y,21,0)</f>
        <v>0</v>
      </c>
      <c r="U136">
        <f>VLOOKUP(A136,TestScores!A:Y,25,0)</f>
        <v>29.1</v>
      </c>
    </row>
    <row r="137" spans="1:21" ht="15" thickBot="1" x14ac:dyDescent="0.35">
      <c r="A137" s="785" t="s">
        <v>160</v>
      </c>
      <c r="B137" s="788">
        <f>VLOOKUP(A137,Rankings!A:B,2,0)</f>
        <v>0</v>
      </c>
      <c r="C137" s="5" t="s">
        <v>92</v>
      </c>
      <c r="D137" s="14">
        <v>43963</v>
      </c>
      <c r="E137" s="785" t="s">
        <v>13</v>
      </c>
      <c r="F137" s="5">
        <v>6</v>
      </c>
      <c r="G137" s="82">
        <v>0.5</v>
      </c>
      <c r="H137" s="5"/>
      <c r="I137" t="str">
        <f>VLOOKUP(A137,Schools!A:I,7,0)</f>
        <v>No</v>
      </c>
      <c r="J137" t="str">
        <f>VLOOKUP(A137,Schools!A:I,8,0)</f>
        <v>No</v>
      </c>
      <c r="K137" t="str">
        <f>VLOOKUP(A137,Schools!A:I,9,0)</f>
        <v>No</v>
      </c>
      <c r="L137">
        <f>VLOOKUP(A137,StudentsTeachers!A:S,7,0)</f>
        <v>0.33300000000000002</v>
      </c>
      <c r="M137">
        <f>VLOOKUP(A137,StudentsTeachers!A:S,9,0)</f>
        <v>0.5</v>
      </c>
      <c r="N137">
        <f>VLOOKUP(A137,StudentsTeachers!A:S,11,0)</f>
        <v>0.16700000000000001</v>
      </c>
      <c r="O137">
        <f>VLOOKUP(A137,StudentsTeachers!A:S,13,0)</f>
        <v>0</v>
      </c>
      <c r="P137">
        <f>VLOOKUP(A137,StudentsTeachers!A:S,15,0)</f>
        <v>0</v>
      </c>
      <c r="Q137">
        <f>VLOOKUP(A137,StudentsTeachers!A:S,17,0)</f>
        <v>0</v>
      </c>
      <c r="R137">
        <f>VLOOKUP(A137,StudentsTeachers!A:S,19,0)</f>
        <v>0</v>
      </c>
      <c r="S137">
        <f>VLOOKUP(A137,TestScores!A:Y,14,0)</f>
        <v>0</v>
      </c>
      <c r="T137">
        <f>VLOOKUP(A137,TestScores!A:Y,21,0)</f>
        <v>0</v>
      </c>
      <c r="U137">
        <f>VLOOKUP(A137,TestScores!A:Y,25,0)</f>
        <v>0</v>
      </c>
    </row>
    <row r="138" spans="1:21" ht="15" thickBot="1" x14ac:dyDescent="0.35">
      <c r="A138" s="785" t="s">
        <v>161</v>
      </c>
      <c r="B138" s="788">
        <f>VLOOKUP(A138,Rankings!A:B,2,0)</f>
        <v>10.3</v>
      </c>
      <c r="C138" s="2" t="s">
        <v>92</v>
      </c>
      <c r="D138" s="8">
        <v>43929</v>
      </c>
      <c r="E138" s="785" t="s">
        <v>8</v>
      </c>
      <c r="F138" s="2">
        <v>195</v>
      </c>
      <c r="G138" s="83">
        <v>15.5</v>
      </c>
      <c r="H138" s="4">
        <v>0.85</v>
      </c>
      <c r="I138" t="str">
        <f>VLOOKUP(A138,Schools!A:I,7,0)</f>
        <v>No</v>
      </c>
      <c r="J138" t="str">
        <f>VLOOKUP(A138,Schools!A:I,8,0)</f>
        <v>No</v>
      </c>
      <c r="K138" t="str">
        <f>VLOOKUP(A138,Schools!A:I,9,0)</f>
        <v>Yes</v>
      </c>
      <c r="L138">
        <f>VLOOKUP(A138,StudentsTeachers!A:S,7,0)</f>
        <v>5.6000000000000001E-2</v>
      </c>
      <c r="M138">
        <f>VLOOKUP(A138,StudentsTeachers!A:S,9,0)</f>
        <v>2.1000000000000001E-2</v>
      </c>
      <c r="N138">
        <f>VLOOKUP(A138,StudentsTeachers!A:S,11,0)</f>
        <v>0.91800000000000004</v>
      </c>
      <c r="O138">
        <f>VLOOKUP(A138,StudentsTeachers!A:S,13,0)</f>
        <v>5.0000000000000001E-3</v>
      </c>
      <c r="P138">
        <f>VLOOKUP(A138,StudentsTeachers!A:S,15,0)</f>
        <v>0</v>
      </c>
      <c r="Q138">
        <f>VLOOKUP(A138,StudentsTeachers!A:S,17,0)</f>
        <v>0</v>
      </c>
      <c r="R138">
        <f>VLOOKUP(A138,StudentsTeachers!A:S,19,0)</f>
        <v>0</v>
      </c>
      <c r="S138">
        <f>VLOOKUP(A138,TestScores!A:Y,14,0)</f>
        <v>17.5</v>
      </c>
      <c r="T138">
        <f>VLOOKUP(A138,TestScores!A:Y,21,0)</f>
        <v>9.8000000000000007</v>
      </c>
      <c r="U138">
        <f>VLOOKUP(A138,TestScores!A:Y,25,0)</f>
        <v>8</v>
      </c>
    </row>
    <row r="139" spans="1:21" ht="15" thickBot="1" x14ac:dyDescent="0.35">
      <c r="A139" s="785" t="s">
        <v>162</v>
      </c>
      <c r="B139" s="788">
        <f>VLOOKUP(A139,Rankings!A:B,2,0)</f>
        <v>11.9</v>
      </c>
      <c r="C139" s="5" t="s">
        <v>92</v>
      </c>
      <c r="D139" s="14">
        <v>44086</v>
      </c>
      <c r="E139" s="785" t="s">
        <v>8</v>
      </c>
      <c r="F139" s="5">
        <v>199</v>
      </c>
      <c r="G139" s="58">
        <v>15.4</v>
      </c>
      <c r="H139" s="7">
        <v>0.77</v>
      </c>
      <c r="I139" t="str">
        <f>VLOOKUP(A139,Schools!A:I,7,0)</f>
        <v>No</v>
      </c>
      <c r="J139" t="str">
        <f>VLOOKUP(A139,Schools!A:I,8,0)</f>
        <v>No</v>
      </c>
      <c r="K139" t="str">
        <f>VLOOKUP(A139,Schools!A:I,9,0)</f>
        <v>No</v>
      </c>
      <c r="L139">
        <f>VLOOKUP(A139,StudentsTeachers!A:S,7,0)</f>
        <v>6.5000000000000002E-2</v>
      </c>
      <c r="M139">
        <f>VLOOKUP(A139,StudentsTeachers!A:S,9,0)</f>
        <v>5.0000000000000001E-3</v>
      </c>
      <c r="N139">
        <f>VLOOKUP(A139,StudentsTeachers!A:S,11,0)</f>
        <v>0.91500000000000004</v>
      </c>
      <c r="O139">
        <f>VLOOKUP(A139,StudentsTeachers!A:S,13,0)</f>
        <v>0.01</v>
      </c>
      <c r="P139">
        <f>VLOOKUP(A139,StudentsTeachers!A:S,15,0)</f>
        <v>1.4999999999999999E-2</v>
      </c>
      <c r="Q139">
        <f>VLOOKUP(A139,StudentsTeachers!A:S,17,0)</f>
        <v>0</v>
      </c>
      <c r="R139">
        <f>VLOOKUP(A139,StudentsTeachers!A:S,19,0)</f>
        <v>5.0000000000000001E-3</v>
      </c>
      <c r="S139">
        <f>VLOOKUP(A139,TestScores!A:Y,14,0)</f>
        <v>0</v>
      </c>
      <c r="T139">
        <f>VLOOKUP(A139,TestScores!A:Y,21,0)</f>
        <v>0</v>
      </c>
      <c r="U139">
        <f>VLOOKUP(A139,TestScores!A:Y,25,0)</f>
        <v>0</v>
      </c>
    </row>
    <row r="140" spans="1:21" ht="15" thickBot="1" x14ac:dyDescent="0.35">
      <c r="A140" s="785" t="s">
        <v>163</v>
      </c>
      <c r="B140" s="788">
        <f>VLOOKUP(A140,Rankings!A:B,2,0)</f>
        <v>0</v>
      </c>
      <c r="C140" s="2" t="s">
        <v>92</v>
      </c>
      <c r="D140" s="2" t="s">
        <v>164</v>
      </c>
      <c r="E140" s="785" t="s">
        <v>8</v>
      </c>
      <c r="F140" s="2">
        <v>227</v>
      </c>
      <c r="G140" s="28">
        <v>17.100000000000001</v>
      </c>
      <c r="H140" s="4">
        <v>0.72</v>
      </c>
      <c r="I140" t="str">
        <f>VLOOKUP(A140,Schools!A:I,7,0)</f>
        <v>No</v>
      </c>
      <c r="J140" t="str">
        <f>VLOOKUP(A140,Schools!A:I,8,0)</f>
        <v>No</v>
      </c>
      <c r="K140" t="str">
        <f>VLOOKUP(A140,Schools!A:I,9,0)</f>
        <v>Yes</v>
      </c>
      <c r="L140">
        <f>VLOOKUP(A140,StudentsTeachers!A:S,7,0)</f>
        <v>7.9000000000000001E-2</v>
      </c>
      <c r="M140">
        <f>VLOOKUP(A140,StudentsTeachers!A:S,9,0)</f>
        <v>0</v>
      </c>
      <c r="N140">
        <f>VLOOKUP(A140,StudentsTeachers!A:S,11,0)</f>
        <v>0.90300000000000002</v>
      </c>
      <c r="O140">
        <f>VLOOKUP(A140,StudentsTeachers!A:S,13,0)</f>
        <v>8.9999999999999993E-3</v>
      </c>
      <c r="P140">
        <f>VLOOKUP(A140,StudentsTeachers!A:S,15,0)</f>
        <v>4.0000000000000001E-3</v>
      </c>
      <c r="Q140">
        <f>VLOOKUP(A140,StudentsTeachers!A:S,17,0)</f>
        <v>0</v>
      </c>
      <c r="R140">
        <f>VLOOKUP(A140,StudentsTeachers!A:S,19,0)</f>
        <v>4.0000000000000001E-3</v>
      </c>
      <c r="S140">
        <f>VLOOKUP(A140,TestScores!A:Y,14,0)</f>
        <v>20.8</v>
      </c>
      <c r="T140">
        <f>VLOOKUP(A140,TestScores!A:Y,21,0)</f>
        <v>34</v>
      </c>
      <c r="U140">
        <f>VLOOKUP(A140,TestScores!A:Y,25,0)</f>
        <v>0</v>
      </c>
    </row>
    <row r="141" spans="1:21" ht="15" thickBot="1" x14ac:dyDescent="0.35">
      <c r="A141" s="785" t="s">
        <v>165</v>
      </c>
      <c r="B141" s="788">
        <f>VLOOKUP(A141,Rankings!A:B,2,0)</f>
        <v>30.1</v>
      </c>
      <c r="C141" s="5" t="s">
        <v>92</v>
      </c>
      <c r="D141" s="5" t="s">
        <v>23</v>
      </c>
      <c r="E141" s="785" t="s">
        <v>13</v>
      </c>
      <c r="F141" s="5">
        <v>512</v>
      </c>
      <c r="G141" s="10">
        <v>16.3</v>
      </c>
      <c r="H141" s="7">
        <v>0.9</v>
      </c>
      <c r="I141" t="str">
        <f>VLOOKUP(A141,Schools!A:I,7,0)</f>
        <v>No</v>
      </c>
      <c r="J141" t="str">
        <f>VLOOKUP(A141,Schools!A:I,8,0)</f>
        <v>No</v>
      </c>
      <c r="K141" t="str">
        <f>VLOOKUP(A141,Schools!A:I,9,0)</f>
        <v>Yes</v>
      </c>
      <c r="L141">
        <f>VLOOKUP(A141,StudentsTeachers!A:S,7,0)</f>
        <v>5.8999999999999997E-2</v>
      </c>
      <c r="M141">
        <f>VLOOKUP(A141,StudentsTeachers!A:S,9,0)</f>
        <v>0.01</v>
      </c>
      <c r="N141">
        <f>VLOOKUP(A141,StudentsTeachers!A:S,11,0)</f>
        <v>0.89800000000000002</v>
      </c>
      <c r="O141">
        <f>VLOOKUP(A141,StudentsTeachers!A:S,13,0)</f>
        <v>1.7999999999999999E-2</v>
      </c>
      <c r="P141">
        <f>VLOOKUP(A141,StudentsTeachers!A:S,15,0)</f>
        <v>6.0000000000000001E-3</v>
      </c>
      <c r="Q141">
        <f>VLOOKUP(A141,StudentsTeachers!A:S,17,0)</f>
        <v>2E-3</v>
      </c>
      <c r="R141">
        <f>VLOOKUP(A141,StudentsTeachers!A:S,19,0)</f>
        <v>8.0000000000000002E-3</v>
      </c>
      <c r="S141">
        <f>VLOOKUP(A141,TestScores!A:Y,14,0)</f>
        <v>28.7</v>
      </c>
      <c r="T141">
        <f>VLOOKUP(A141,TestScores!A:Y,21,0)</f>
        <v>32.700000000000003</v>
      </c>
      <c r="U141">
        <f>VLOOKUP(A141,TestScores!A:Y,25,0)</f>
        <v>18.5</v>
      </c>
    </row>
    <row r="142" spans="1:21" ht="15" thickBot="1" x14ac:dyDescent="0.35">
      <c r="A142" s="785" t="s">
        <v>166</v>
      </c>
      <c r="B142" s="788">
        <f>VLOOKUP(A142,Rankings!A:B,2,0)</f>
        <v>7.2</v>
      </c>
      <c r="C142" s="2" t="s">
        <v>92</v>
      </c>
      <c r="D142" s="2" t="s">
        <v>23</v>
      </c>
      <c r="E142" s="785" t="s">
        <v>13</v>
      </c>
      <c r="F142" s="2">
        <v>511</v>
      </c>
      <c r="G142" s="34">
        <v>14</v>
      </c>
      <c r="H142" s="4">
        <v>0.97</v>
      </c>
      <c r="I142" t="str">
        <f>VLOOKUP(A142,Schools!A:I,7,0)</f>
        <v>No</v>
      </c>
      <c r="J142" t="str">
        <f>VLOOKUP(A142,Schools!A:I,8,0)</f>
        <v>No</v>
      </c>
      <c r="K142" t="str">
        <f>VLOOKUP(A142,Schools!A:I,9,0)</f>
        <v>Yes</v>
      </c>
      <c r="L142">
        <f>VLOOKUP(A142,StudentsTeachers!A:S,7,0)</f>
        <v>3.9E-2</v>
      </c>
      <c r="M142">
        <f>VLOOKUP(A142,StudentsTeachers!A:S,9,0)</f>
        <v>2.9000000000000001E-2</v>
      </c>
      <c r="N142">
        <f>VLOOKUP(A142,StudentsTeachers!A:S,11,0)</f>
        <v>0.873</v>
      </c>
      <c r="O142">
        <f>VLOOKUP(A142,StudentsTeachers!A:S,13,0)</f>
        <v>3.3000000000000002E-2</v>
      </c>
      <c r="P142">
        <f>VLOOKUP(A142,StudentsTeachers!A:S,15,0)</f>
        <v>4.0000000000000001E-3</v>
      </c>
      <c r="Q142">
        <f>VLOOKUP(A142,StudentsTeachers!A:S,17,0)</f>
        <v>0</v>
      </c>
      <c r="R142">
        <f>VLOOKUP(A142,StudentsTeachers!A:S,19,0)</f>
        <v>2.1999999999999999E-2</v>
      </c>
      <c r="S142">
        <f>VLOOKUP(A142,TestScores!A:Y,14,0)</f>
        <v>16.399999999999999</v>
      </c>
      <c r="T142">
        <f>VLOOKUP(A142,TestScores!A:Y,21,0)</f>
        <v>11.2</v>
      </c>
      <c r="U142">
        <f>VLOOKUP(A142,TestScores!A:Y,25,0)</f>
        <v>5.6</v>
      </c>
    </row>
    <row r="143" spans="1:21" ht="15" thickBot="1" x14ac:dyDescent="0.35">
      <c r="A143" s="785" t="s">
        <v>167</v>
      </c>
      <c r="B143" s="788">
        <f>VLOOKUP(A143,Rankings!A:B,2,0)</f>
        <v>42</v>
      </c>
      <c r="C143" s="5" t="s">
        <v>92</v>
      </c>
      <c r="D143" s="14">
        <v>43990</v>
      </c>
      <c r="E143" s="785" t="s">
        <v>13</v>
      </c>
      <c r="F143" s="5">
        <v>435</v>
      </c>
      <c r="G143" s="44">
        <v>16.100000000000001</v>
      </c>
      <c r="H143" s="7">
        <v>0.83</v>
      </c>
      <c r="I143" t="str">
        <f>VLOOKUP(A143,Schools!A:I,7,0)</f>
        <v>No</v>
      </c>
      <c r="J143" t="str">
        <f>VLOOKUP(A143,Schools!A:I,8,0)</f>
        <v>No</v>
      </c>
      <c r="K143" t="str">
        <f>VLOOKUP(A143,Schools!A:I,9,0)</f>
        <v>Yes</v>
      </c>
      <c r="L143">
        <f>VLOOKUP(A143,StudentsTeachers!A:S,7,0)</f>
        <v>0.14000000000000001</v>
      </c>
      <c r="M143">
        <f>VLOOKUP(A143,StudentsTeachers!A:S,9,0)</f>
        <v>5.7000000000000002E-2</v>
      </c>
      <c r="N143">
        <f>VLOOKUP(A143,StudentsTeachers!A:S,11,0)</f>
        <v>0.73599999999999999</v>
      </c>
      <c r="O143">
        <f>VLOOKUP(A143,StudentsTeachers!A:S,13,0)</f>
        <v>2.5000000000000001E-2</v>
      </c>
      <c r="P143">
        <f>VLOOKUP(A143,StudentsTeachers!A:S,15,0)</f>
        <v>1.0999999999999999E-2</v>
      </c>
      <c r="Q143">
        <f>VLOOKUP(A143,StudentsTeachers!A:S,17,0)</f>
        <v>2E-3</v>
      </c>
      <c r="R143">
        <f>VLOOKUP(A143,StudentsTeachers!A:S,19,0)</f>
        <v>2.8000000000000001E-2</v>
      </c>
      <c r="S143">
        <f>VLOOKUP(A143,TestScores!A:Y,14,0)</f>
        <v>45.7</v>
      </c>
      <c r="T143">
        <f>VLOOKUP(A143,TestScores!A:Y,21,0)</f>
        <v>24.8</v>
      </c>
      <c r="U143">
        <f>VLOOKUP(A143,TestScores!A:Y,25,0)</f>
        <v>33</v>
      </c>
    </row>
    <row r="144" spans="1:21" ht="15" thickBot="1" x14ac:dyDescent="0.35">
      <c r="A144" s="785" t="s">
        <v>168</v>
      </c>
      <c r="B144" s="788">
        <f>VLOOKUP(A144,Rankings!A:B,2,0)</f>
        <v>24.5</v>
      </c>
      <c r="C144" s="2" t="s">
        <v>92</v>
      </c>
      <c r="D144" s="2" t="s">
        <v>10</v>
      </c>
      <c r="E144" s="785" t="s">
        <v>13</v>
      </c>
      <c r="F144" s="2">
        <v>624</v>
      </c>
      <c r="G144" s="84">
        <v>14.6</v>
      </c>
      <c r="H144" s="4">
        <v>0.6</v>
      </c>
      <c r="I144" t="str">
        <f>VLOOKUP(A144,Schools!A:I,7,0)</f>
        <v>No</v>
      </c>
      <c r="J144" t="str">
        <f>VLOOKUP(A144,Schools!A:I,8,0)</f>
        <v>No</v>
      </c>
      <c r="K144" t="str">
        <f>VLOOKUP(A144,Schools!A:I,9,0)</f>
        <v>Yes</v>
      </c>
      <c r="L144">
        <f>VLOOKUP(A144,StudentsTeachers!A:S,7,0)</f>
        <v>0.34499999999999997</v>
      </c>
      <c r="M144">
        <f>VLOOKUP(A144,StudentsTeachers!A:S,9,0)</f>
        <v>0.03</v>
      </c>
      <c r="N144">
        <f>VLOOKUP(A144,StudentsTeachers!A:S,11,0)</f>
        <v>0.51300000000000001</v>
      </c>
      <c r="O144">
        <f>VLOOKUP(A144,StudentsTeachers!A:S,13,0)</f>
        <v>7.3999999999999996E-2</v>
      </c>
      <c r="P144">
        <f>VLOOKUP(A144,StudentsTeachers!A:S,15,0)</f>
        <v>3.0000000000000001E-3</v>
      </c>
      <c r="Q144">
        <f>VLOOKUP(A144,StudentsTeachers!A:S,17,0)</f>
        <v>2E-3</v>
      </c>
      <c r="R144">
        <f>VLOOKUP(A144,StudentsTeachers!A:S,19,0)</f>
        <v>3.4000000000000002E-2</v>
      </c>
      <c r="S144">
        <f>VLOOKUP(A144,TestScores!A:Y,14,0)</f>
        <v>31.5</v>
      </c>
      <c r="T144">
        <f>VLOOKUP(A144,TestScores!A:Y,21,0)</f>
        <v>13.2</v>
      </c>
      <c r="U144">
        <f>VLOOKUP(A144,TestScores!A:Y,25,0)</f>
        <v>13.1</v>
      </c>
    </row>
    <row r="145" spans="1:21" ht="15" thickBot="1" x14ac:dyDescent="0.35">
      <c r="A145" s="785" t="s">
        <v>169</v>
      </c>
      <c r="B145" s="788">
        <f>VLOOKUP(A145,Rankings!A:B,2,0)</f>
        <v>18.3</v>
      </c>
      <c r="C145" s="5" t="s">
        <v>92</v>
      </c>
      <c r="D145" s="5" t="s">
        <v>23</v>
      </c>
      <c r="E145" s="785" t="s">
        <v>13</v>
      </c>
      <c r="F145" s="5">
        <v>761</v>
      </c>
      <c r="G145" s="25">
        <v>16.899999999999999</v>
      </c>
      <c r="H145" s="7">
        <v>0.76</v>
      </c>
      <c r="I145" t="str">
        <f>VLOOKUP(A145,Schools!A:I,7,0)</f>
        <v>No</v>
      </c>
      <c r="J145" t="str">
        <f>VLOOKUP(A145,Schools!A:I,8,0)</f>
        <v>No</v>
      </c>
      <c r="K145" t="str">
        <f>VLOOKUP(A145,Schools!A:I,9,0)</f>
        <v>Yes</v>
      </c>
      <c r="L145">
        <f>VLOOKUP(A145,StudentsTeachers!A:S,7,0)</f>
        <v>0.106</v>
      </c>
      <c r="M145">
        <f>VLOOKUP(A145,StudentsTeachers!A:S,9,0)</f>
        <v>0.254</v>
      </c>
      <c r="N145">
        <f>VLOOKUP(A145,StudentsTeachers!A:S,11,0)</f>
        <v>0.53100000000000003</v>
      </c>
      <c r="O145">
        <f>VLOOKUP(A145,StudentsTeachers!A:S,13,0)</f>
        <v>4.4999999999999998E-2</v>
      </c>
      <c r="P145">
        <f>VLOOKUP(A145,StudentsTeachers!A:S,15,0)</f>
        <v>4.0000000000000001E-3</v>
      </c>
      <c r="Q145">
        <f>VLOOKUP(A145,StudentsTeachers!A:S,17,0)</f>
        <v>8.9999999999999993E-3</v>
      </c>
      <c r="R145">
        <f>VLOOKUP(A145,StudentsTeachers!A:S,19,0)</f>
        <v>5.0999999999999997E-2</v>
      </c>
      <c r="S145">
        <f>VLOOKUP(A145,TestScores!A:Y,14,0)</f>
        <v>26.2</v>
      </c>
      <c r="T145">
        <f>VLOOKUP(A145,TestScores!A:Y,21,0)</f>
        <v>22</v>
      </c>
      <c r="U145">
        <f>VLOOKUP(A145,TestScores!A:Y,25,0)</f>
        <v>11.8</v>
      </c>
    </row>
    <row r="146" spans="1:21" ht="15" thickBot="1" x14ac:dyDescent="0.35">
      <c r="A146" s="785" t="s">
        <v>170</v>
      </c>
      <c r="B146" s="788">
        <f>VLOOKUP(A146,Rankings!A:B,2,0)</f>
        <v>22</v>
      </c>
      <c r="C146" s="2" t="s">
        <v>92</v>
      </c>
      <c r="D146" s="2" t="s">
        <v>23</v>
      </c>
      <c r="E146" s="785" t="s">
        <v>13</v>
      </c>
      <c r="F146" s="2">
        <v>759</v>
      </c>
      <c r="G146" s="85">
        <v>17.600000000000001</v>
      </c>
      <c r="H146" s="4">
        <v>0.88</v>
      </c>
      <c r="I146" t="str">
        <f>VLOOKUP(A146,Schools!A:I,7,0)</f>
        <v>No</v>
      </c>
      <c r="J146" t="str">
        <f>VLOOKUP(A146,Schools!A:I,8,0)</f>
        <v>No</v>
      </c>
      <c r="K146" t="str">
        <f>VLOOKUP(A146,Schools!A:I,9,0)</f>
        <v>Yes</v>
      </c>
      <c r="L146">
        <f>VLOOKUP(A146,StudentsTeachers!A:S,7,0)</f>
        <v>0.08</v>
      </c>
      <c r="M146">
        <f>VLOOKUP(A146,StudentsTeachers!A:S,9,0)</f>
        <v>3.2000000000000001E-2</v>
      </c>
      <c r="N146">
        <f>VLOOKUP(A146,StudentsTeachers!A:S,11,0)</f>
        <v>0.83399999999999996</v>
      </c>
      <c r="O146">
        <f>VLOOKUP(A146,StudentsTeachers!A:S,13,0)</f>
        <v>3.6999999999999998E-2</v>
      </c>
      <c r="P146">
        <f>VLOOKUP(A146,StudentsTeachers!A:S,15,0)</f>
        <v>7.0000000000000001E-3</v>
      </c>
      <c r="Q146">
        <f>VLOOKUP(A146,StudentsTeachers!A:S,17,0)</f>
        <v>1E-3</v>
      </c>
      <c r="R146">
        <f>VLOOKUP(A146,StudentsTeachers!A:S,19,0)</f>
        <v>1.0999999999999999E-2</v>
      </c>
      <c r="S146">
        <f>VLOOKUP(A146,TestScores!A:Y,14,0)</f>
        <v>26.6</v>
      </c>
      <c r="T146">
        <f>VLOOKUP(A146,TestScores!A:Y,21,0)</f>
        <v>27.8</v>
      </c>
      <c r="U146">
        <f>VLOOKUP(A146,TestScores!A:Y,25,0)</f>
        <v>9.1999999999999993</v>
      </c>
    </row>
    <row r="147" spans="1:21" ht="15" thickBot="1" x14ac:dyDescent="0.35">
      <c r="A147" s="785" t="s">
        <v>171</v>
      </c>
      <c r="B147" s="788">
        <f>VLOOKUP(A147,Rankings!A:B,2,0)</f>
        <v>0</v>
      </c>
      <c r="C147" s="5" t="s">
        <v>92</v>
      </c>
      <c r="D147" s="5" t="s">
        <v>23</v>
      </c>
      <c r="E147" s="785" t="s">
        <v>13</v>
      </c>
      <c r="F147" s="5">
        <v>297</v>
      </c>
      <c r="G147" s="37">
        <v>12.3</v>
      </c>
      <c r="H147" s="7">
        <v>0.85</v>
      </c>
      <c r="I147" t="str">
        <f>VLOOKUP(A147,Schools!A:I,7,0)</f>
        <v>No</v>
      </c>
      <c r="J147" t="str">
        <f>VLOOKUP(A147,Schools!A:I,8,0)</f>
        <v>No</v>
      </c>
      <c r="K147" t="str">
        <f>VLOOKUP(A147,Schools!A:I,9,0)</f>
        <v>Yes</v>
      </c>
      <c r="L147">
        <f>VLOOKUP(A147,StudentsTeachers!A:S,7,0)</f>
        <v>0.03</v>
      </c>
      <c r="M147">
        <f>VLOOKUP(A147,StudentsTeachers!A:S,9,0)</f>
        <v>0.71699999999999997</v>
      </c>
      <c r="N147">
        <f>VLOOKUP(A147,StudentsTeachers!A:S,11,0)</f>
        <v>0.13800000000000001</v>
      </c>
      <c r="O147">
        <f>VLOOKUP(A147,StudentsTeachers!A:S,13,0)</f>
        <v>3.0000000000000001E-3</v>
      </c>
      <c r="P147">
        <f>VLOOKUP(A147,StudentsTeachers!A:S,15,0)</f>
        <v>3.0000000000000001E-3</v>
      </c>
      <c r="Q147">
        <f>VLOOKUP(A147,StudentsTeachers!A:S,17,0)</f>
        <v>0</v>
      </c>
      <c r="R147">
        <f>VLOOKUP(A147,StudentsTeachers!A:S,19,0)</f>
        <v>0.111</v>
      </c>
      <c r="S147">
        <f>VLOOKUP(A147,TestScores!A:Y,14,0)</f>
        <v>11.5</v>
      </c>
      <c r="T147">
        <f>VLOOKUP(A147,TestScores!A:Y,21,0)</f>
        <v>9</v>
      </c>
      <c r="U147">
        <f>VLOOKUP(A147,TestScores!A:Y,25,0)</f>
        <v>0</v>
      </c>
    </row>
    <row r="148" spans="1:21" ht="15" thickBot="1" x14ac:dyDescent="0.35">
      <c r="A148" s="785" t="s">
        <v>172</v>
      </c>
      <c r="B148" s="788">
        <f>VLOOKUP(A148,Rankings!A:B,2,0)</f>
        <v>32</v>
      </c>
      <c r="C148" s="2" t="s">
        <v>92</v>
      </c>
      <c r="D148" s="8">
        <v>43990</v>
      </c>
      <c r="E148" s="785" t="s">
        <v>13</v>
      </c>
      <c r="F148" s="2">
        <v>945</v>
      </c>
      <c r="G148" s="86">
        <v>16.7</v>
      </c>
      <c r="H148" s="4">
        <v>0.65</v>
      </c>
      <c r="I148" t="str">
        <f>VLOOKUP(A148,Schools!A:I,7,0)</f>
        <v>No</v>
      </c>
      <c r="J148" t="str">
        <f>VLOOKUP(A148,Schools!A:I,8,0)</f>
        <v>No</v>
      </c>
      <c r="K148" t="str">
        <f>VLOOKUP(A148,Schools!A:I,9,0)</f>
        <v>Yes</v>
      </c>
      <c r="L148">
        <f>VLOOKUP(A148,StudentsTeachers!A:S,7,0)</f>
        <v>0.32400000000000001</v>
      </c>
      <c r="M148">
        <f>VLOOKUP(A148,StudentsTeachers!A:S,9,0)</f>
        <v>0.188</v>
      </c>
      <c r="N148">
        <f>VLOOKUP(A148,StudentsTeachers!A:S,11,0)</f>
        <v>0.38</v>
      </c>
      <c r="O148">
        <f>VLOOKUP(A148,StudentsTeachers!A:S,13,0)</f>
        <v>4.2999999999999997E-2</v>
      </c>
      <c r="P148">
        <f>VLOOKUP(A148,StudentsTeachers!A:S,15,0)</f>
        <v>4.0000000000000001E-3</v>
      </c>
      <c r="Q148">
        <f>VLOOKUP(A148,StudentsTeachers!A:S,17,0)</f>
        <v>1E-3</v>
      </c>
      <c r="R148">
        <f>VLOOKUP(A148,StudentsTeachers!A:S,19,0)</f>
        <v>5.8999999999999997E-2</v>
      </c>
      <c r="S148">
        <f>VLOOKUP(A148,TestScores!A:Y,14,0)</f>
        <v>37.299999999999997</v>
      </c>
      <c r="T148">
        <f>VLOOKUP(A148,TestScores!A:Y,21,0)</f>
        <v>26.7</v>
      </c>
      <c r="U148">
        <f>VLOOKUP(A148,TestScores!A:Y,25,0)</f>
        <v>17</v>
      </c>
    </row>
    <row r="149" spans="1:21" ht="15" thickBot="1" x14ac:dyDescent="0.35">
      <c r="A149" s="785" t="s">
        <v>173</v>
      </c>
      <c r="B149" s="788">
        <f>VLOOKUP(A149,Rankings!A:B,2,0)</f>
        <v>18.899999999999999</v>
      </c>
      <c r="C149" s="5" t="s">
        <v>92</v>
      </c>
      <c r="D149" s="14">
        <v>44086</v>
      </c>
      <c r="E149" s="785" t="s">
        <v>13</v>
      </c>
      <c r="F149" s="5">
        <v>470</v>
      </c>
      <c r="G149" s="58">
        <v>15.4</v>
      </c>
      <c r="H149" s="7">
        <v>0.82</v>
      </c>
      <c r="I149" t="str">
        <f>VLOOKUP(A149,Schools!A:I,7,0)</f>
        <v>No</v>
      </c>
      <c r="J149" t="str">
        <f>VLOOKUP(A149,Schools!A:I,8,0)</f>
        <v>No</v>
      </c>
      <c r="K149" t="str">
        <f>VLOOKUP(A149,Schools!A:I,9,0)</f>
        <v>Yes</v>
      </c>
      <c r="L149">
        <f>VLOOKUP(A149,StudentsTeachers!A:S,7,0)</f>
        <v>0.04</v>
      </c>
      <c r="M149">
        <f>VLOOKUP(A149,StudentsTeachers!A:S,9,0)</f>
        <v>0.157</v>
      </c>
      <c r="N149">
        <f>VLOOKUP(A149,StudentsTeachers!A:S,11,0)</f>
        <v>0.75700000000000001</v>
      </c>
      <c r="O149">
        <f>VLOOKUP(A149,StudentsTeachers!A:S,13,0)</f>
        <v>1.7000000000000001E-2</v>
      </c>
      <c r="P149">
        <f>VLOOKUP(A149,StudentsTeachers!A:S,15,0)</f>
        <v>6.0000000000000001E-3</v>
      </c>
      <c r="Q149">
        <f>VLOOKUP(A149,StudentsTeachers!A:S,17,0)</f>
        <v>1.0999999999999999E-2</v>
      </c>
      <c r="R149">
        <f>VLOOKUP(A149,StudentsTeachers!A:S,19,0)</f>
        <v>1.0999999999999999E-2</v>
      </c>
      <c r="S149">
        <f>VLOOKUP(A149,TestScores!A:Y,14,0)</f>
        <v>0</v>
      </c>
      <c r="T149">
        <f>VLOOKUP(A149,TestScores!A:Y,21,0)</f>
        <v>0</v>
      </c>
      <c r="U149">
        <f>VLOOKUP(A149,TestScores!A:Y,25,0)</f>
        <v>6.1</v>
      </c>
    </row>
    <row r="150" spans="1:21" ht="15" thickBot="1" x14ac:dyDescent="0.35">
      <c r="A150" s="785" t="s">
        <v>174</v>
      </c>
      <c r="B150" s="788">
        <f>VLOOKUP(A150,Rankings!A:B,2,0)</f>
        <v>79.8</v>
      </c>
      <c r="C150" s="2" t="s">
        <v>92</v>
      </c>
      <c r="D150" s="2" t="s">
        <v>23</v>
      </c>
      <c r="E150" s="785" t="s">
        <v>13</v>
      </c>
      <c r="F150" s="2">
        <v>515</v>
      </c>
      <c r="G150" s="28">
        <v>17.100000000000001</v>
      </c>
      <c r="H150" s="4">
        <v>0.15</v>
      </c>
      <c r="I150" t="str">
        <f>VLOOKUP(A150,Schools!A:I,7,0)</f>
        <v>No</v>
      </c>
      <c r="J150" t="str">
        <f>VLOOKUP(A150,Schools!A:I,8,0)</f>
        <v>No</v>
      </c>
      <c r="K150" t="str">
        <f>VLOOKUP(A150,Schools!A:I,9,0)</f>
        <v>No</v>
      </c>
      <c r="L150">
        <f>VLOOKUP(A150,StudentsTeachers!A:S,7,0)</f>
        <v>0.60399999999999998</v>
      </c>
      <c r="M150">
        <f>VLOOKUP(A150,StudentsTeachers!A:S,9,0)</f>
        <v>9.7000000000000003E-2</v>
      </c>
      <c r="N150">
        <f>VLOOKUP(A150,StudentsTeachers!A:S,11,0)</f>
        <v>0.15</v>
      </c>
      <c r="O150">
        <f>VLOOKUP(A150,StudentsTeachers!A:S,13,0)</f>
        <v>4.9000000000000002E-2</v>
      </c>
      <c r="P150">
        <f>VLOOKUP(A150,StudentsTeachers!A:S,15,0)</f>
        <v>2E-3</v>
      </c>
      <c r="Q150">
        <f>VLOOKUP(A150,StudentsTeachers!A:S,17,0)</f>
        <v>2E-3</v>
      </c>
      <c r="R150">
        <f>VLOOKUP(A150,StudentsTeachers!A:S,19,0)</f>
        <v>9.9000000000000005E-2</v>
      </c>
      <c r="S150">
        <f>VLOOKUP(A150,TestScores!A:Y,14,0)</f>
        <v>63.3</v>
      </c>
      <c r="T150">
        <f>VLOOKUP(A150,TestScores!A:Y,21,0)</f>
        <v>57.3</v>
      </c>
      <c r="U150">
        <f>VLOOKUP(A150,TestScores!A:Y,25,0)</f>
        <v>40.5</v>
      </c>
    </row>
    <row r="151" spans="1:21" ht="15" thickBot="1" x14ac:dyDescent="0.35">
      <c r="A151" s="785" t="s">
        <v>175</v>
      </c>
      <c r="B151" s="788">
        <f>VLOOKUP(A151,Rankings!A:B,2,0)</f>
        <v>58.1</v>
      </c>
      <c r="C151" s="5" t="s">
        <v>92</v>
      </c>
      <c r="D151" s="14">
        <v>43990</v>
      </c>
      <c r="E151" s="785" t="s">
        <v>13</v>
      </c>
      <c r="F151" s="5">
        <v>742</v>
      </c>
      <c r="G151" s="62">
        <v>16.8</v>
      </c>
      <c r="H151" s="7">
        <v>0.56000000000000005</v>
      </c>
      <c r="I151" t="str">
        <f>VLOOKUP(A151,Schools!A:I,7,0)</f>
        <v>No</v>
      </c>
      <c r="J151" t="str">
        <f>VLOOKUP(A151,Schools!A:I,8,0)</f>
        <v>No</v>
      </c>
      <c r="K151" t="str">
        <f>VLOOKUP(A151,Schools!A:I,9,0)</f>
        <v>No</v>
      </c>
      <c r="L151">
        <f>VLOOKUP(A151,StudentsTeachers!A:S,7,0)</f>
        <v>0.38300000000000001</v>
      </c>
      <c r="M151">
        <f>VLOOKUP(A151,StudentsTeachers!A:S,9,0)</f>
        <v>0.19900000000000001</v>
      </c>
      <c r="N151">
        <f>VLOOKUP(A151,StudentsTeachers!A:S,11,0)</f>
        <v>0.318</v>
      </c>
      <c r="O151">
        <f>VLOOKUP(A151,StudentsTeachers!A:S,13,0)</f>
        <v>2.7E-2</v>
      </c>
      <c r="P151">
        <f>VLOOKUP(A151,StudentsTeachers!A:S,15,0)</f>
        <v>7.0000000000000001E-3</v>
      </c>
      <c r="Q151">
        <f>VLOOKUP(A151,StudentsTeachers!A:S,17,0)</f>
        <v>0</v>
      </c>
      <c r="R151">
        <f>VLOOKUP(A151,StudentsTeachers!A:S,19,0)</f>
        <v>6.6000000000000003E-2</v>
      </c>
      <c r="S151">
        <f>VLOOKUP(A151,TestScores!A:Y,14,0)</f>
        <v>51.2</v>
      </c>
      <c r="T151">
        <f>VLOOKUP(A151,TestScores!A:Y,21,0)</f>
        <v>41.8</v>
      </c>
      <c r="U151">
        <f>VLOOKUP(A151,TestScores!A:Y,25,0)</f>
        <v>19.8</v>
      </c>
    </row>
    <row r="152" spans="1:21" ht="15" thickBot="1" x14ac:dyDescent="0.35">
      <c r="A152" s="785" t="s">
        <v>176</v>
      </c>
      <c r="B152" s="788">
        <f>VLOOKUP(A152,Rankings!A:B,2,0)</f>
        <v>29.7</v>
      </c>
      <c r="C152" s="2" t="s">
        <v>92</v>
      </c>
      <c r="D152" s="2" t="s">
        <v>23</v>
      </c>
      <c r="E152" s="785" t="s">
        <v>11</v>
      </c>
      <c r="F152" s="2">
        <v>677</v>
      </c>
      <c r="G152" s="44">
        <v>16.100000000000001</v>
      </c>
      <c r="H152" s="4">
        <v>0.72</v>
      </c>
      <c r="I152" t="str">
        <f>VLOOKUP(A152,Schools!A:I,7,0)</f>
        <v>No</v>
      </c>
      <c r="J152" t="str">
        <f>VLOOKUP(A152,Schools!A:I,8,0)</f>
        <v>No</v>
      </c>
      <c r="K152" t="str">
        <f>VLOOKUP(A152,Schools!A:I,9,0)</f>
        <v>Yes</v>
      </c>
      <c r="L152">
        <f>VLOOKUP(A152,StudentsTeachers!A:S,7,0)</f>
        <v>0.27500000000000002</v>
      </c>
      <c r="M152">
        <f>VLOOKUP(A152,StudentsTeachers!A:S,9,0)</f>
        <v>0.14799999999999999</v>
      </c>
      <c r="N152">
        <f>VLOOKUP(A152,StudentsTeachers!A:S,11,0)</f>
        <v>0.43099999999999999</v>
      </c>
      <c r="O152">
        <f>VLOOKUP(A152,StudentsTeachers!A:S,13,0)</f>
        <v>0.05</v>
      </c>
      <c r="P152">
        <f>VLOOKUP(A152,StudentsTeachers!A:S,15,0)</f>
        <v>1.2E-2</v>
      </c>
      <c r="Q152">
        <f>VLOOKUP(A152,StudentsTeachers!A:S,17,0)</f>
        <v>0</v>
      </c>
      <c r="R152">
        <f>VLOOKUP(A152,StudentsTeachers!A:S,19,0)</f>
        <v>8.4000000000000005E-2</v>
      </c>
      <c r="S152">
        <f>VLOOKUP(A152,TestScores!A:Y,14,0)</f>
        <v>31.6</v>
      </c>
      <c r="T152">
        <f>VLOOKUP(A152,TestScores!A:Y,21,0)</f>
        <v>28</v>
      </c>
      <c r="U152">
        <f>VLOOKUP(A152,TestScores!A:Y,25,0)</f>
        <v>29.1</v>
      </c>
    </row>
    <row r="153" spans="1:21" ht="15" thickBot="1" x14ac:dyDescent="0.35">
      <c r="A153" s="785" t="s">
        <v>177</v>
      </c>
      <c r="B153" s="788">
        <f>VLOOKUP(A153,Rankings!A:B,2,0)</f>
        <v>39.700000000000003</v>
      </c>
      <c r="C153" s="5" t="s">
        <v>92</v>
      </c>
      <c r="D153" s="5" t="s">
        <v>23</v>
      </c>
      <c r="E153" s="785" t="s">
        <v>13</v>
      </c>
      <c r="F153" s="5">
        <v>486</v>
      </c>
      <c r="G153" s="58">
        <v>15.4</v>
      </c>
      <c r="H153" s="7">
        <v>0.84</v>
      </c>
      <c r="I153" t="str">
        <f>VLOOKUP(A153,Schools!A:I,7,0)</f>
        <v>No</v>
      </c>
      <c r="J153" t="str">
        <f>VLOOKUP(A153,Schools!A:I,8,0)</f>
        <v>No</v>
      </c>
      <c r="K153" t="str">
        <f>VLOOKUP(A153,Schools!A:I,9,0)</f>
        <v>Yes</v>
      </c>
      <c r="L153">
        <f>VLOOKUP(A153,StudentsTeachers!A:S,7,0)</f>
        <v>0.158</v>
      </c>
      <c r="M153">
        <f>VLOOKUP(A153,StudentsTeachers!A:S,9,0)</f>
        <v>0.16500000000000001</v>
      </c>
      <c r="N153">
        <f>VLOOKUP(A153,StudentsTeachers!A:S,11,0)</f>
        <v>0.55800000000000005</v>
      </c>
      <c r="O153">
        <f>VLOOKUP(A153,StudentsTeachers!A:S,13,0)</f>
        <v>4.4999999999999998E-2</v>
      </c>
      <c r="P153">
        <f>VLOOKUP(A153,StudentsTeachers!A:S,15,0)</f>
        <v>8.0000000000000002E-3</v>
      </c>
      <c r="Q153">
        <f>VLOOKUP(A153,StudentsTeachers!A:S,17,0)</f>
        <v>0</v>
      </c>
      <c r="R153">
        <f>VLOOKUP(A153,StudentsTeachers!A:S,19,0)</f>
        <v>6.6000000000000003E-2</v>
      </c>
      <c r="S153">
        <f>VLOOKUP(A153,TestScores!A:Y,14,0)</f>
        <v>40.6</v>
      </c>
      <c r="T153">
        <f>VLOOKUP(A153,TestScores!A:Y,21,0)</f>
        <v>34.6</v>
      </c>
      <c r="U153">
        <f>VLOOKUP(A153,TestScores!A:Y,25,0)</f>
        <v>23.9</v>
      </c>
    </row>
    <row r="154" spans="1:21" ht="15" thickBot="1" x14ac:dyDescent="0.35">
      <c r="A154" s="785" t="s">
        <v>178</v>
      </c>
      <c r="B154" s="788">
        <f>VLOOKUP(A154,Rankings!A:B,2,0)</f>
        <v>0</v>
      </c>
      <c r="C154" s="2" t="s">
        <v>92</v>
      </c>
      <c r="D154" s="2" t="s">
        <v>179</v>
      </c>
      <c r="E154" s="785" t="s">
        <v>13</v>
      </c>
      <c r="F154" s="2"/>
      <c r="G154" s="2"/>
      <c r="H154" s="2"/>
      <c r="I154" t="str">
        <f>VLOOKUP(A154,Schools!A:I,7,0)</f>
        <v>No</v>
      </c>
      <c r="J154" t="str">
        <f>VLOOKUP(A154,Schools!A:I,8,0)</f>
        <v>No</v>
      </c>
      <c r="K154" t="str">
        <f>VLOOKUP(A154,Schools!A:I,9,0)</f>
        <v>No</v>
      </c>
      <c r="L154">
        <f>VLOOKUP(A154,StudentsTeachers!A:S,7,0)</f>
        <v>0</v>
      </c>
      <c r="M154">
        <f>VLOOKUP(A154,StudentsTeachers!A:S,9,0)</f>
        <v>0</v>
      </c>
      <c r="N154">
        <f>VLOOKUP(A154,StudentsTeachers!A:S,11,0)</f>
        <v>0</v>
      </c>
      <c r="O154">
        <f>VLOOKUP(A154,StudentsTeachers!A:S,13,0)</f>
        <v>0</v>
      </c>
      <c r="P154">
        <f>VLOOKUP(A154,StudentsTeachers!A:S,15,0)</f>
        <v>0</v>
      </c>
      <c r="Q154">
        <f>VLOOKUP(A154,StudentsTeachers!A:S,17,0)</f>
        <v>0</v>
      </c>
      <c r="R154">
        <f>VLOOKUP(A154,StudentsTeachers!A:S,19,0)</f>
        <v>0</v>
      </c>
      <c r="S154">
        <f>VLOOKUP(A154,TestScores!A:Y,14,0)</f>
        <v>0</v>
      </c>
      <c r="T154">
        <f>VLOOKUP(A154,TestScores!A:Y,21,0)</f>
        <v>0</v>
      </c>
      <c r="U154">
        <f>VLOOKUP(A154,TestScores!A:Y,25,0)</f>
        <v>0</v>
      </c>
    </row>
    <row r="155" spans="1:21" ht="15" thickBot="1" x14ac:dyDescent="0.35">
      <c r="A155" s="785" t="s">
        <v>180</v>
      </c>
      <c r="B155" s="788">
        <f>VLOOKUP(A155,Rankings!A:B,2,0)</f>
        <v>0</v>
      </c>
      <c r="C155" s="5" t="s">
        <v>92</v>
      </c>
      <c r="D155" s="5" t="s">
        <v>23</v>
      </c>
      <c r="E155" s="785" t="s">
        <v>13</v>
      </c>
      <c r="F155" s="5">
        <v>326</v>
      </c>
      <c r="G155" s="87">
        <v>13.8</v>
      </c>
      <c r="H155" s="7">
        <v>0.92</v>
      </c>
      <c r="I155" t="str">
        <f>VLOOKUP(A155,Schools!A:I,7,0)</f>
        <v>No</v>
      </c>
      <c r="J155" t="str">
        <f>VLOOKUP(A155,Schools!A:I,8,0)</f>
        <v>No</v>
      </c>
      <c r="K155" t="str">
        <f>VLOOKUP(A155,Schools!A:I,9,0)</f>
        <v>Yes</v>
      </c>
      <c r="L155">
        <f>VLOOKUP(A155,StudentsTeachers!A:S,7,0)</f>
        <v>2.1000000000000001E-2</v>
      </c>
      <c r="M155">
        <f>VLOOKUP(A155,StudentsTeachers!A:S,9,0)</f>
        <v>0.14699999999999999</v>
      </c>
      <c r="N155">
        <f>VLOOKUP(A155,StudentsTeachers!A:S,11,0)</f>
        <v>0.80700000000000005</v>
      </c>
      <c r="O155">
        <f>VLOOKUP(A155,StudentsTeachers!A:S,13,0)</f>
        <v>0</v>
      </c>
      <c r="P155">
        <f>VLOOKUP(A155,StudentsTeachers!A:S,15,0)</f>
        <v>8.9999999999999993E-3</v>
      </c>
      <c r="Q155">
        <f>VLOOKUP(A155,StudentsTeachers!A:S,17,0)</f>
        <v>0</v>
      </c>
      <c r="R155">
        <f>VLOOKUP(A155,StudentsTeachers!A:S,19,0)</f>
        <v>1.4999999999999999E-2</v>
      </c>
      <c r="S155">
        <f>VLOOKUP(A155,TestScores!A:Y,14,0)</f>
        <v>19.2</v>
      </c>
      <c r="T155">
        <f>VLOOKUP(A155,TestScores!A:Y,21,0)</f>
        <v>12.6</v>
      </c>
      <c r="U155">
        <f>VLOOKUP(A155,TestScores!A:Y,25,0)</f>
        <v>0</v>
      </c>
    </row>
    <row r="156" spans="1:21" ht="15" thickBot="1" x14ac:dyDescent="0.35">
      <c r="A156" s="785" t="s">
        <v>181</v>
      </c>
      <c r="B156" s="788">
        <f>VLOOKUP(A156,Rankings!A:B,2,0)</f>
        <v>73.099999999999994</v>
      </c>
      <c r="C156" s="2" t="s">
        <v>92</v>
      </c>
      <c r="D156" s="2" t="s">
        <v>23</v>
      </c>
      <c r="E156" s="785" t="s">
        <v>13</v>
      </c>
      <c r="F156" s="2">
        <v>527</v>
      </c>
      <c r="G156" s="6">
        <v>18.3</v>
      </c>
      <c r="H156" s="4">
        <v>0.26</v>
      </c>
      <c r="I156" t="str">
        <f>VLOOKUP(A156,Schools!A:I,7,0)</f>
        <v>No</v>
      </c>
      <c r="J156" t="str">
        <f>VLOOKUP(A156,Schools!A:I,8,0)</f>
        <v>No</v>
      </c>
      <c r="K156" t="str">
        <f>VLOOKUP(A156,Schools!A:I,9,0)</f>
        <v>No</v>
      </c>
      <c r="L156">
        <f>VLOOKUP(A156,StudentsTeachers!A:S,7,0)</f>
        <v>0.58599999999999997</v>
      </c>
      <c r="M156">
        <f>VLOOKUP(A156,StudentsTeachers!A:S,9,0)</f>
        <v>0.112</v>
      </c>
      <c r="N156">
        <f>VLOOKUP(A156,StudentsTeachers!A:S,11,0)</f>
        <v>0.108</v>
      </c>
      <c r="O156">
        <f>VLOOKUP(A156,StudentsTeachers!A:S,13,0)</f>
        <v>0.112</v>
      </c>
      <c r="P156">
        <f>VLOOKUP(A156,StudentsTeachers!A:S,15,0)</f>
        <v>4.0000000000000001E-3</v>
      </c>
      <c r="Q156">
        <f>VLOOKUP(A156,StudentsTeachers!A:S,17,0)</f>
        <v>2E-3</v>
      </c>
      <c r="R156">
        <f>VLOOKUP(A156,StudentsTeachers!A:S,19,0)</f>
        <v>7.5999999999999998E-2</v>
      </c>
      <c r="S156">
        <f>VLOOKUP(A156,TestScores!A:Y,14,0)</f>
        <v>62.1</v>
      </c>
      <c r="T156">
        <f>VLOOKUP(A156,TestScores!A:Y,21,0)</f>
        <v>48.3</v>
      </c>
      <c r="U156">
        <f>VLOOKUP(A156,TestScores!A:Y,25,0)</f>
        <v>39</v>
      </c>
    </row>
    <row r="157" spans="1:21" ht="15" thickBot="1" x14ac:dyDescent="0.35">
      <c r="A157" s="785" t="s">
        <v>182</v>
      </c>
      <c r="B157" s="788">
        <f>VLOOKUP(A157,Rankings!A:B,2,0)</f>
        <v>8</v>
      </c>
      <c r="C157" s="5" t="s">
        <v>92</v>
      </c>
      <c r="D157" s="14">
        <v>43990</v>
      </c>
      <c r="E157" s="785" t="s">
        <v>115</v>
      </c>
      <c r="F157" s="5">
        <v>723</v>
      </c>
      <c r="G157" s="57">
        <v>19.399999999999999</v>
      </c>
      <c r="H157" s="7">
        <v>0.9</v>
      </c>
      <c r="I157" t="str">
        <f>VLOOKUP(A157,Schools!A:I,7,0)</f>
        <v>No</v>
      </c>
      <c r="J157" t="str">
        <f>VLOOKUP(A157,Schools!A:I,8,0)</f>
        <v>No</v>
      </c>
      <c r="K157" t="str">
        <f>VLOOKUP(A157,Schools!A:I,9,0)</f>
        <v>Yes</v>
      </c>
      <c r="L157">
        <f>VLOOKUP(A157,StudentsTeachers!A:S,7,0)</f>
        <v>0.105</v>
      </c>
      <c r="M157">
        <f>VLOOKUP(A157,StudentsTeachers!A:S,9,0)</f>
        <v>1.0999999999999999E-2</v>
      </c>
      <c r="N157">
        <f>VLOOKUP(A157,StudentsTeachers!A:S,11,0)</f>
        <v>0.82399999999999995</v>
      </c>
      <c r="O157">
        <f>VLOOKUP(A157,StudentsTeachers!A:S,13,0)</f>
        <v>0.03</v>
      </c>
      <c r="P157">
        <f>VLOOKUP(A157,StudentsTeachers!A:S,15,0)</f>
        <v>8.0000000000000002E-3</v>
      </c>
      <c r="Q157">
        <f>VLOOKUP(A157,StudentsTeachers!A:S,17,0)</f>
        <v>6.0000000000000001E-3</v>
      </c>
      <c r="R157">
        <f>VLOOKUP(A157,StudentsTeachers!A:S,19,0)</f>
        <v>1.4999999999999999E-2</v>
      </c>
      <c r="S157">
        <f>VLOOKUP(A157,TestScores!A:Y,14,0)</f>
        <v>22.1</v>
      </c>
      <c r="T157">
        <f>VLOOKUP(A157,TestScores!A:Y,21,0)</f>
        <v>5.2</v>
      </c>
      <c r="U157">
        <f>VLOOKUP(A157,TestScores!A:Y,25,0)</f>
        <v>4.8</v>
      </c>
    </row>
    <row r="158" spans="1:21" ht="15" thickBot="1" x14ac:dyDescent="0.35">
      <c r="A158" s="785" t="s">
        <v>183</v>
      </c>
      <c r="B158" s="788">
        <f>VLOOKUP(A158,Rankings!A:B,2,0)</f>
        <v>21</v>
      </c>
      <c r="C158" s="2" t="s">
        <v>92</v>
      </c>
      <c r="D158" s="2" t="s">
        <v>23</v>
      </c>
      <c r="E158" s="785" t="s">
        <v>13</v>
      </c>
      <c r="F158" s="2">
        <v>410</v>
      </c>
      <c r="G158" s="58">
        <v>15.4</v>
      </c>
      <c r="H158" s="4">
        <v>0.67</v>
      </c>
      <c r="I158" t="str">
        <f>VLOOKUP(A158,Schools!A:I,7,0)</f>
        <v>No</v>
      </c>
      <c r="J158" t="str">
        <f>VLOOKUP(A158,Schools!A:I,8,0)</f>
        <v>No</v>
      </c>
      <c r="K158" t="str">
        <f>VLOOKUP(A158,Schools!A:I,9,0)</f>
        <v>Yes</v>
      </c>
      <c r="L158">
        <f>VLOOKUP(A158,StudentsTeachers!A:S,7,0)</f>
        <v>0.32200000000000001</v>
      </c>
      <c r="M158">
        <f>VLOOKUP(A158,StudentsTeachers!A:S,9,0)</f>
        <v>0.17799999999999999</v>
      </c>
      <c r="N158">
        <f>VLOOKUP(A158,StudentsTeachers!A:S,11,0)</f>
        <v>0.378</v>
      </c>
      <c r="O158">
        <f>VLOOKUP(A158,StudentsTeachers!A:S,13,0)</f>
        <v>7.5999999999999998E-2</v>
      </c>
      <c r="P158">
        <f>VLOOKUP(A158,StudentsTeachers!A:S,15,0)</f>
        <v>2E-3</v>
      </c>
      <c r="Q158">
        <f>VLOOKUP(A158,StudentsTeachers!A:S,17,0)</f>
        <v>0</v>
      </c>
      <c r="R158">
        <f>VLOOKUP(A158,StudentsTeachers!A:S,19,0)</f>
        <v>4.3999999999999997E-2</v>
      </c>
      <c r="S158">
        <f>VLOOKUP(A158,TestScores!A:Y,14,0)</f>
        <v>29.1</v>
      </c>
      <c r="T158">
        <f>VLOOKUP(A158,TestScores!A:Y,21,0)</f>
        <v>21.7</v>
      </c>
      <c r="U158">
        <f>VLOOKUP(A158,TestScores!A:Y,25,0)</f>
        <v>12.2</v>
      </c>
    </row>
    <row r="159" spans="1:21" ht="15" thickBot="1" x14ac:dyDescent="0.35">
      <c r="A159" s="785" t="s">
        <v>184</v>
      </c>
      <c r="B159" s="788">
        <f>VLOOKUP(A159,Rankings!A:B,2,0)</f>
        <v>19.5</v>
      </c>
      <c r="C159" s="5" t="s">
        <v>92</v>
      </c>
      <c r="D159" s="14">
        <v>44086</v>
      </c>
      <c r="E159" s="785" t="s">
        <v>13</v>
      </c>
      <c r="F159" s="70">
        <v>1127</v>
      </c>
      <c r="G159" s="83">
        <v>15.5</v>
      </c>
      <c r="H159" s="7">
        <v>0.75</v>
      </c>
      <c r="I159" t="str">
        <f>VLOOKUP(A159,Schools!A:I,7,0)</f>
        <v>No</v>
      </c>
      <c r="J159" t="str">
        <f>VLOOKUP(A159,Schools!A:I,8,0)</f>
        <v>No</v>
      </c>
      <c r="K159" t="str">
        <f>VLOOKUP(A159,Schools!A:I,9,0)</f>
        <v>Yes</v>
      </c>
      <c r="L159">
        <f>VLOOKUP(A159,StudentsTeachers!A:S,7,0)</f>
        <v>0.11</v>
      </c>
      <c r="M159">
        <f>VLOOKUP(A159,StudentsTeachers!A:S,9,0)</f>
        <v>2.8000000000000001E-2</v>
      </c>
      <c r="N159">
        <f>VLOOKUP(A159,StudentsTeachers!A:S,11,0)</f>
        <v>0.752</v>
      </c>
      <c r="O159">
        <f>VLOOKUP(A159,StudentsTeachers!A:S,13,0)</f>
        <v>8.6999999999999994E-2</v>
      </c>
      <c r="P159">
        <f>VLOOKUP(A159,StudentsTeachers!A:S,15,0)</f>
        <v>4.0000000000000001E-3</v>
      </c>
      <c r="Q159">
        <f>VLOOKUP(A159,StudentsTeachers!A:S,17,0)</f>
        <v>3.0000000000000001E-3</v>
      </c>
      <c r="R159">
        <f>VLOOKUP(A159,StudentsTeachers!A:S,19,0)</f>
        <v>1.6E-2</v>
      </c>
      <c r="S159">
        <f>VLOOKUP(A159,TestScores!A:Y,14,0)</f>
        <v>0</v>
      </c>
      <c r="T159">
        <f>VLOOKUP(A159,TestScores!A:Y,21,0)</f>
        <v>0</v>
      </c>
      <c r="U159">
        <f>VLOOKUP(A159,TestScores!A:Y,25,0)</f>
        <v>8.1999999999999993</v>
      </c>
    </row>
    <row r="160" spans="1:21" ht="15" thickBot="1" x14ac:dyDescent="0.35">
      <c r="A160" s="785" t="s">
        <v>185</v>
      </c>
      <c r="B160" s="788">
        <f>VLOOKUP(A160,Rankings!A:B,2,0)</f>
        <v>9.8000000000000007</v>
      </c>
      <c r="C160" s="2" t="s">
        <v>92</v>
      </c>
      <c r="D160" s="2" t="s">
        <v>23</v>
      </c>
      <c r="E160" s="785" t="s">
        <v>13</v>
      </c>
      <c r="F160" s="2">
        <v>470</v>
      </c>
      <c r="G160" s="86">
        <v>16.7</v>
      </c>
      <c r="H160" s="4">
        <v>0.96</v>
      </c>
      <c r="I160" t="str">
        <f>VLOOKUP(A160,Schools!A:I,7,0)</f>
        <v>No</v>
      </c>
      <c r="J160" t="str">
        <f>VLOOKUP(A160,Schools!A:I,8,0)</f>
        <v>No</v>
      </c>
      <c r="K160" t="str">
        <f>VLOOKUP(A160,Schools!A:I,9,0)</f>
        <v>Yes</v>
      </c>
      <c r="L160">
        <f>VLOOKUP(A160,StudentsTeachers!A:S,7,0)</f>
        <v>0.04</v>
      </c>
      <c r="M160">
        <f>VLOOKUP(A160,StudentsTeachers!A:S,9,0)</f>
        <v>0.17399999999999999</v>
      </c>
      <c r="N160">
        <f>VLOOKUP(A160,StudentsTeachers!A:S,11,0)</f>
        <v>0.73799999999999999</v>
      </c>
      <c r="O160">
        <f>VLOOKUP(A160,StudentsTeachers!A:S,13,0)</f>
        <v>8.9999999999999993E-3</v>
      </c>
      <c r="P160">
        <f>VLOOKUP(A160,StudentsTeachers!A:S,15,0)</f>
        <v>6.0000000000000001E-3</v>
      </c>
      <c r="Q160">
        <f>VLOOKUP(A160,StudentsTeachers!A:S,17,0)</f>
        <v>1.0999999999999999E-2</v>
      </c>
      <c r="R160">
        <f>VLOOKUP(A160,StudentsTeachers!A:S,19,0)</f>
        <v>2.1000000000000001E-2</v>
      </c>
      <c r="S160">
        <f>VLOOKUP(A160,TestScores!A:Y,14,0)</f>
        <v>19.8</v>
      </c>
      <c r="T160">
        <f>VLOOKUP(A160,TestScores!A:Y,21,0)</f>
        <v>13.9</v>
      </c>
      <c r="U160">
        <f>VLOOKUP(A160,TestScores!A:Y,25,0)</f>
        <v>8.1999999999999993</v>
      </c>
    </row>
    <row r="161" spans="1:21" ht="15" thickBot="1" x14ac:dyDescent="0.35">
      <c r="A161" s="785" t="s">
        <v>186</v>
      </c>
      <c r="B161" s="788">
        <f>VLOOKUP(A161,Rankings!A:B,2,0)</f>
        <v>9.9</v>
      </c>
      <c r="C161" s="5" t="s">
        <v>92</v>
      </c>
      <c r="D161" s="5" t="s">
        <v>23</v>
      </c>
      <c r="E161" s="785" t="s">
        <v>13</v>
      </c>
      <c r="F161" s="5">
        <v>405</v>
      </c>
      <c r="G161" s="20">
        <v>14.4</v>
      </c>
      <c r="H161" s="7">
        <v>0.93</v>
      </c>
      <c r="I161" t="str">
        <f>VLOOKUP(A161,Schools!A:I,7,0)</f>
        <v>No</v>
      </c>
      <c r="J161" t="str">
        <f>VLOOKUP(A161,Schools!A:I,8,0)</f>
        <v>No</v>
      </c>
      <c r="K161" t="str">
        <f>VLOOKUP(A161,Schools!A:I,9,0)</f>
        <v>Yes</v>
      </c>
      <c r="L161">
        <f>VLOOKUP(A161,StudentsTeachers!A:S,7,0)</f>
        <v>6.7000000000000004E-2</v>
      </c>
      <c r="M161">
        <f>VLOOKUP(A161,StudentsTeachers!A:S,9,0)</f>
        <v>1.7000000000000001E-2</v>
      </c>
      <c r="N161">
        <f>VLOOKUP(A161,StudentsTeachers!A:S,11,0)</f>
        <v>0.84699999999999998</v>
      </c>
      <c r="O161">
        <f>VLOOKUP(A161,StudentsTeachers!A:S,13,0)</f>
        <v>5.7000000000000002E-2</v>
      </c>
      <c r="P161">
        <f>VLOOKUP(A161,StudentsTeachers!A:S,15,0)</f>
        <v>2E-3</v>
      </c>
      <c r="Q161">
        <f>VLOOKUP(A161,StudentsTeachers!A:S,17,0)</f>
        <v>0</v>
      </c>
      <c r="R161">
        <f>VLOOKUP(A161,StudentsTeachers!A:S,19,0)</f>
        <v>0.01</v>
      </c>
      <c r="S161">
        <f>VLOOKUP(A161,TestScores!A:Y,14,0)</f>
        <v>21.4</v>
      </c>
      <c r="T161">
        <f>VLOOKUP(A161,TestScores!A:Y,21,0)</f>
        <v>12.6</v>
      </c>
      <c r="U161">
        <f>VLOOKUP(A161,TestScores!A:Y,25,0)</f>
        <v>7.8</v>
      </c>
    </row>
    <row r="162" spans="1:21" ht="15" thickBot="1" x14ac:dyDescent="0.35">
      <c r="A162" s="785" t="s">
        <v>187</v>
      </c>
      <c r="B162" s="788">
        <f>VLOOKUP(A162,Rankings!A:B,2,0)</f>
        <v>15.4</v>
      </c>
      <c r="C162" s="2" t="s">
        <v>92</v>
      </c>
      <c r="D162" s="2" t="s">
        <v>23</v>
      </c>
      <c r="E162" s="785" t="s">
        <v>115</v>
      </c>
      <c r="F162" s="2">
        <v>649</v>
      </c>
      <c r="G162" s="55">
        <v>18.100000000000001</v>
      </c>
      <c r="H162" s="4">
        <v>0.85</v>
      </c>
      <c r="I162" t="str">
        <f>VLOOKUP(A162,Schools!A:I,7,0)</f>
        <v>No</v>
      </c>
      <c r="J162" t="str">
        <f>VLOOKUP(A162,Schools!A:I,8,0)</f>
        <v>No</v>
      </c>
      <c r="K162" t="str">
        <f>VLOOKUP(A162,Schools!A:I,9,0)</f>
        <v>Yes</v>
      </c>
      <c r="L162">
        <f>VLOOKUP(A162,StudentsTeachers!A:S,7,0)</f>
        <v>0.109</v>
      </c>
      <c r="M162">
        <f>VLOOKUP(A162,StudentsTeachers!A:S,9,0)</f>
        <v>6.0000000000000001E-3</v>
      </c>
      <c r="N162">
        <f>VLOOKUP(A162,StudentsTeachers!A:S,11,0)</f>
        <v>0.84699999999999998</v>
      </c>
      <c r="O162">
        <f>VLOOKUP(A162,StudentsTeachers!A:S,13,0)</f>
        <v>0.02</v>
      </c>
      <c r="P162">
        <f>VLOOKUP(A162,StudentsTeachers!A:S,15,0)</f>
        <v>0</v>
      </c>
      <c r="Q162">
        <f>VLOOKUP(A162,StudentsTeachers!A:S,17,0)</f>
        <v>0</v>
      </c>
      <c r="R162">
        <f>VLOOKUP(A162,StudentsTeachers!A:S,19,0)</f>
        <v>1.7000000000000001E-2</v>
      </c>
      <c r="S162">
        <f>VLOOKUP(A162,TestScores!A:Y,14,0)</f>
        <v>25.3</v>
      </c>
      <c r="T162">
        <f>VLOOKUP(A162,TestScores!A:Y,21,0)</f>
        <v>16.100000000000001</v>
      </c>
      <c r="U162">
        <f>VLOOKUP(A162,TestScores!A:Y,25,0)</f>
        <v>22.2</v>
      </c>
    </row>
    <row r="163" spans="1:21" ht="15" thickBot="1" x14ac:dyDescent="0.35">
      <c r="A163" s="785" t="s">
        <v>188</v>
      </c>
      <c r="B163" s="788">
        <f>VLOOKUP(A163,Rankings!A:B,2,0)</f>
        <v>6.9</v>
      </c>
      <c r="C163" s="5" t="s">
        <v>92</v>
      </c>
      <c r="D163" s="5" t="s">
        <v>23</v>
      </c>
      <c r="E163" s="785" t="s">
        <v>13</v>
      </c>
      <c r="F163" s="5">
        <v>381</v>
      </c>
      <c r="G163" s="58">
        <v>15.4</v>
      </c>
      <c r="H163" s="7">
        <v>0.75</v>
      </c>
      <c r="I163" t="str">
        <f>VLOOKUP(A163,Schools!A:I,7,0)</f>
        <v>No</v>
      </c>
      <c r="J163" t="str">
        <f>VLOOKUP(A163,Schools!A:I,8,0)</f>
        <v>No</v>
      </c>
      <c r="K163" t="str">
        <f>VLOOKUP(A163,Schools!A:I,9,0)</f>
        <v>Yes</v>
      </c>
      <c r="L163">
        <f>VLOOKUP(A163,StudentsTeachers!A:S,7,0)</f>
        <v>0.27</v>
      </c>
      <c r="M163">
        <f>VLOOKUP(A163,StudentsTeachers!A:S,9,0)</f>
        <v>6.3E-2</v>
      </c>
      <c r="N163">
        <f>VLOOKUP(A163,StudentsTeachers!A:S,11,0)</f>
        <v>0.58499999999999996</v>
      </c>
      <c r="O163">
        <f>VLOOKUP(A163,StudentsTeachers!A:S,13,0)</f>
        <v>3.4000000000000002E-2</v>
      </c>
      <c r="P163">
        <f>VLOOKUP(A163,StudentsTeachers!A:S,15,0)</f>
        <v>0.01</v>
      </c>
      <c r="Q163">
        <f>VLOOKUP(A163,StudentsTeachers!A:S,17,0)</f>
        <v>3.0000000000000001E-3</v>
      </c>
      <c r="R163">
        <f>VLOOKUP(A163,StudentsTeachers!A:S,19,0)</f>
        <v>3.4000000000000002E-2</v>
      </c>
      <c r="S163">
        <f>VLOOKUP(A163,TestScores!A:Y,14,0)</f>
        <v>16.2</v>
      </c>
      <c r="T163">
        <f>VLOOKUP(A163,TestScores!A:Y,21,0)</f>
        <v>9.9</v>
      </c>
      <c r="U163">
        <f>VLOOKUP(A163,TestScores!A:Y,25,0)</f>
        <v>9.1</v>
      </c>
    </row>
    <row r="164" spans="1:21" ht="15" thickBot="1" x14ac:dyDescent="0.35">
      <c r="A164" s="785" t="s">
        <v>189</v>
      </c>
      <c r="B164" s="788">
        <f>VLOOKUP(A164,Rankings!A:B,2,0)</f>
        <v>12.4</v>
      </c>
      <c r="C164" s="2" t="s">
        <v>92</v>
      </c>
      <c r="D164" s="8">
        <v>43990</v>
      </c>
      <c r="E164" s="785" t="s">
        <v>13</v>
      </c>
      <c r="F164" s="2">
        <v>145</v>
      </c>
      <c r="G164" s="29">
        <v>12.9</v>
      </c>
      <c r="H164" s="4">
        <v>0.94</v>
      </c>
      <c r="I164" t="str">
        <f>VLOOKUP(A164,Schools!A:I,7,0)</f>
        <v>No</v>
      </c>
      <c r="J164" t="str">
        <f>VLOOKUP(A164,Schools!A:I,8,0)</f>
        <v>No</v>
      </c>
      <c r="K164" t="str">
        <f>VLOOKUP(A164,Schools!A:I,9,0)</f>
        <v>Yes</v>
      </c>
      <c r="L164">
        <f>VLOOKUP(A164,StudentsTeachers!A:S,7,0)</f>
        <v>4.1000000000000002E-2</v>
      </c>
      <c r="M164">
        <f>VLOOKUP(A164,StudentsTeachers!A:S,9,0)</f>
        <v>2.8000000000000001E-2</v>
      </c>
      <c r="N164">
        <f>VLOOKUP(A164,StudentsTeachers!A:S,11,0)</f>
        <v>0.91</v>
      </c>
      <c r="O164">
        <f>VLOOKUP(A164,StudentsTeachers!A:S,13,0)</f>
        <v>1.4E-2</v>
      </c>
      <c r="P164">
        <f>VLOOKUP(A164,StudentsTeachers!A:S,15,0)</f>
        <v>7.0000000000000001E-3</v>
      </c>
      <c r="Q164">
        <f>VLOOKUP(A164,StudentsTeachers!A:S,17,0)</f>
        <v>0</v>
      </c>
      <c r="R164">
        <f>VLOOKUP(A164,StudentsTeachers!A:S,19,0)</f>
        <v>0</v>
      </c>
      <c r="S164">
        <f>VLOOKUP(A164,TestScores!A:Y,14,0)</f>
        <v>26.7</v>
      </c>
      <c r="T164">
        <f>VLOOKUP(A164,TestScores!A:Y,21,0)</f>
        <v>10.4</v>
      </c>
      <c r="U164">
        <f>VLOOKUP(A164,TestScores!A:Y,25,0)</f>
        <v>4.8</v>
      </c>
    </row>
    <row r="165" spans="1:21" ht="15" thickBot="1" x14ac:dyDescent="0.35">
      <c r="A165" s="785" t="s">
        <v>190</v>
      </c>
      <c r="B165" s="788">
        <f>VLOOKUP(A165,Rankings!A:B,2,0)</f>
        <v>30.8</v>
      </c>
      <c r="C165" s="5" t="s">
        <v>92</v>
      </c>
      <c r="D165" s="5" t="s">
        <v>23</v>
      </c>
      <c r="E165" s="785" t="s">
        <v>13</v>
      </c>
      <c r="F165" s="5">
        <v>582</v>
      </c>
      <c r="G165" s="73">
        <v>14.1</v>
      </c>
      <c r="H165" s="7">
        <v>0.92</v>
      </c>
      <c r="I165" t="str">
        <f>VLOOKUP(A165,Schools!A:I,7,0)</f>
        <v>No</v>
      </c>
      <c r="J165" t="str">
        <f>VLOOKUP(A165,Schools!A:I,8,0)</f>
        <v>No</v>
      </c>
      <c r="K165" t="str">
        <f>VLOOKUP(A165,Schools!A:I,9,0)</f>
        <v>Yes</v>
      </c>
      <c r="L165">
        <f>VLOOKUP(A165,StudentsTeachers!A:S,7,0)</f>
        <v>5.8000000000000003E-2</v>
      </c>
      <c r="M165">
        <f>VLOOKUP(A165,StudentsTeachers!A:S,9,0)</f>
        <v>1.9E-2</v>
      </c>
      <c r="N165">
        <f>VLOOKUP(A165,StudentsTeachers!A:S,11,0)</f>
        <v>0.91100000000000003</v>
      </c>
      <c r="O165">
        <f>VLOOKUP(A165,StudentsTeachers!A:S,13,0)</f>
        <v>2E-3</v>
      </c>
      <c r="P165">
        <f>VLOOKUP(A165,StudentsTeachers!A:S,15,0)</f>
        <v>0.01</v>
      </c>
      <c r="Q165">
        <f>VLOOKUP(A165,StudentsTeachers!A:S,17,0)</f>
        <v>0</v>
      </c>
      <c r="R165">
        <f>VLOOKUP(A165,StudentsTeachers!A:S,19,0)</f>
        <v>0</v>
      </c>
      <c r="S165">
        <f>VLOOKUP(A165,TestScores!A:Y,14,0)</f>
        <v>32.200000000000003</v>
      </c>
      <c r="T165">
        <f>VLOOKUP(A165,TestScores!A:Y,21,0)</f>
        <v>32.700000000000003</v>
      </c>
      <c r="U165">
        <f>VLOOKUP(A165,TestScores!A:Y,25,0)</f>
        <v>19.5</v>
      </c>
    </row>
    <row r="166" spans="1:21" ht="15" thickBot="1" x14ac:dyDescent="0.35">
      <c r="A166" s="785" t="s">
        <v>191</v>
      </c>
      <c r="B166" s="788">
        <f>VLOOKUP(A166,Rankings!A:B,2,0)</f>
        <v>9</v>
      </c>
      <c r="C166" s="2" t="s">
        <v>92</v>
      </c>
      <c r="D166" s="8">
        <v>43990</v>
      </c>
      <c r="E166" s="785" t="s">
        <v>13</v>
      </c>
      <c r="F166" s="2">
        <v>337</v>
      </c>
      <c r="G166" s="20">
        <v>14.4</v>
      </c>
      <c r="H166" s="4">
        <v>0.94</v>
      </c>
      <c r="I166" t="str">
        <f>VLOOKUP(A166,Schools!A:I,7,0)</f>
        <v>No</v>
      </c>
      <c r="J166" t="str">
        <f>VLOOKUP(A166,Schools!A:I,8,0)</f>
        <v>No</v>
      </c>
      <c r="K166" t="str">
        <f>VLOOKUP(A166,Schools!A:I,9,0)</f>
        <v>Yes</v>
      </c>
      <c r="L166">
        <f>VLOOKUP(A166,StudentsTeachers!A:S,7,0)</f>
        <v>7.3999999999999996E-2</v>
      </c>
      <c r="M166">
        <f>VLOOKUP(A166,StudentsTeachers!A:S,9,0)</f>
        <v>0.08</v>
      </c>
      <c r="N166">
        <f>VLOOKUP(A166,StudentsTeachers!A:S,11,0)</f>
        <v>0.79200000000000004</v>
      </c>
      <c r="O166">
        <f>VLOOKUP(A166,StudentsTeachers!A:S,13,0)</f>
        <v>6.0000000000000001E-3</v>
      </c>
      <c r="P166">
        <f>VLOOKUP(A166,StudentsTeachers!A:S,15,0)</f>
        <v>1.2E-2</v>
      </c>
      <c r="Q166">
        <f>VLOOKUP(A166,StudentsTeachers!A:S,17,0)</f>
        <v>0</v>
      </c>
      <c r="R166">
        <f>VLOOKUP(A166,StudentsTeachers!A:S,19,0)</f>
        <v>3.5999999999999997E-2</v>
      </c>
      <c r="S166">
        <f>VLOOKUP(A166,TestScores!A:Y,14,0)</f>
        <v>20.8</v>
      </c>
      <c r="T166">
        <f>VLOOKUP(A166,TestScores!A:Y,21,0)</f>
        <v>7.7</v>
      </c>
      <c r="U166">
        <f>VLOOKUP(A166,TestScores!A:Y,25,0)</f>
        <v>0</v>
      </c>
    </row>
    <row r="167" spans="1:21" ht="15" thickBot="1" x14ac:dyDescent="0.35">
      <c r="A167" s="785" t="s">
        <v>192</v>
      </c>
      <c r="B167" s="788">
        <f>VLOOKUP(A167,Rankings!A:B,2,0)</f>
        <v>5.2</v>
      </c>
      <c r="C167" s="5" t="s">
        <v>92</v>
      </c>
      <c r="D167" s="14">
        <v>44086</v>
      </c>
      <c r="E167" s="785" t="s">
        <v>13</v>
      </c>
      <c r="F167" s="5">
        <v>63</v>
      </c>
      <c r="G167" s="88">
        <v>6</v>
      </c>
      <c r="H167" s="7">
        <v>0.89</v>
      </c>
      <c r="I167" t="str">
        <f>VLOOKUP(A167,Schools!A:I,7,0)</f>
        <v>No</v>
      </c>
      <c r="J167" t="str">
        <f>VLOOKUP(A167,Schools!A:I,8,0)</f>
        <v>No</v>
      </c>
      <c r="K167" t="str">
        <f>VLOOKUP(A167,Schools!A:I,9,0)</f>
        <v>Yes</v>
      </c>
      <c r="L167">
        <f>VLOOKUP(A167,StudentsTeachers!A:S,7,0)</f>
        <v>1.6E-2</v>
      </c>
      <c r="M167">
        <f>VLOOKUP(A167,StudentsTeachers!A:S,9,0)</f>
        <v>0.317</v>
      </c>
      <c r="N167">
        <f>VLOOKUP(A167,StudentsTeachers!A:S,11,0)</f>
        <v>0.58699999999999997</v>
      </c>
      <c r="O167">
        <f>VLOOKUP(A167,StudentsTeachers!A:S,13,0)</f>
        <v>0</v>
      </c>
      <c r="P167">
        <f>VLOOKUP(A167,StudentsTeachers!A:S,15,0)</f>
        <v>3.2000000000000001E-2</v>
      </c>
      <c r="Q167">
        <f>VLOOKUP(A167,StudentsTeachers!A:S,17,0)</f>
        <v>0</v>
      </c>
      <c r="R167">
        <f>VLOOKUP(A167,StudentsTeachers!A:S,19,0)</f>
        <v>4.8000000000000001E-2</v>
      </c>
      <c r="S167">
        <f>VLOOKUP(A167,TestScores!A:Y,14,0)</f>
        <v>0</v>
      </c>
      <c r="T167">
        <f>VLOOKUP(A167,TestScores!A:Y,21,0)</f>
        <v>0</v>
      </c>
      <c r="U167">
        <f>VLOOKUP(A167,TestScores!A:Y,25,0)</f>
        <v>0</v>
      </c>
    </row>
    <row r="168" spans="1:21" ht="15" thickBot="1" x14ac:dyDescent="0.35">
      <c r="A168" s="785" t="s">
        <v>193</v>
      </c>
      <c r="B168" s="788">
        <f>VLOOKUP(A168,Rankings!A:B,2,0)</f>
        <v>56.7</v>
      </c>
      <c r="C168" s="2" t="s">
        <v>92</v>
      </c>
      <c r="D168" s="8">
        <v>43835</v>
      </c>
      <c r="E168" s="785" t="s">
        <v>13</v>
      </c>
      <c r="F168" s="2">
        <v>539</v>
      </c>
      <c r="G168" s="66">
        <v>17.3</v>
      </c>
      <c r="H168" s="4">
        <v>0.87</v>
      </c>
      <c r="I168" t="str">
        <f>VLOOKUP(A168,Schools!A:I,7,0)</f>
        <v>No</v>
      </c>
      <c r="J168" t="str">
        <f>VLOOKUP(A168,Schools!A:I,8,0)</f>
        <v>No</v>
      </c>
      <c r="K168" t="str">
        <f>VLOOKUP(A168,Schools!A:I,9,0)</f>
        <v>Yes</v>
      </c>
      <c r="L168">
        <f>VLOOKUP(A168,StudentsTeachers!A:S,7,0)</f>
        <v>4.2999999999999997E-2</v>
      </c>
      <c r="M168">
        <f>VLOOKUP(A168,StudentsTeachers!A:S,9,0)</f>
        <v>9.8000000000000004E-2</v>
      </c>
      <c r="N168">
        <f>VLOOKUP(A168,StudentsTeachers!A:S,11,0)</f>
        <v>0.79600000000000004</v>
      </c>
      <c r="O168">
        <f>VLOOKUP(A168,StudentsTeachers!A:S,13,0)</f>
        <v>3.2000000000000001E-2</v>
      </c>
      <c r="P168">
        <f>VLOOKUP(A168,StudentsTeachers!A:S,15,0)</f>
        <v>2E-3</v>
      </c>
      <c r="Q168">
        <f>VLOOKUP(A168,StudentsTeachers!A:S,17,0)</f>
        <v>7.0000000000000001E-3</v>
      </c>
      <c r="R168">
        <f>VLOOKUP(A168,StudentsTeachers!A:S,19,0)</f>
        <v>2.1999999999999999E-2</v>
      </c>
      <c r="S168">
        <f>VLOOKUP(A168,TestScores!A:Y,14,0)</f>
        <v>47.1</v>
      </c>
      <c r="T168">
        <f>VLOOKUP(A168,TestScores!A:Y,21,0)</f>
        <v>46.8</v>
      </c>
      <c r="U168">
        <f>VLOOKUP(A168,TestScores!A:Y,25,0)</f>
        <v>28.2</v>
      </c>
    </row>
    <row r="169" spans="1:21" ht="15" thickBot="1" x14ac:dyDescent="0.35">
      <c r="A169" s="785" t="s">
        <v>194</v>
      </c>
      <c r="B169" s="788">
        <f>VLOOKUP(A169,Rankings!A:B,2,0)</f>
        <v>71.2</v>
      </c>
      <c r="C169" s="5" t="s">
        <v>92</v>
      </c>
      <c r="D169" s="5" t="s">
        <v>7</v>
      </c>
      <c r="E169" s="785" t="s">
        <v>13</v>
      </c>
      <c r="F169" s="5">
        <v>354</v>
      </c>
      <c r="G169" s="85">
        <v>17.600000000000001</v>
      </c>
      <c r="H169" s="7">
        <v>0.21</v>
      </c>
      <c r="I169" t="str">
        <f>VLOOKUP(A169,Schools!A:I,7,0)</f>
        <v>No</v>
      </c>
      <c r="J169" t="str">
        <f>VLOOKUP(A169,Schools!A:I,8,0)</f>
        <v>No</v>
      </c>
      <c r="K169" t="str">
        <f>VLOOKUP(A169,Schools!A:I,9,0)</f>
        <v>No</v>
      </c>
      <c r="L169">
        <f>VLOOKUP(A169,StudentsTeachers!A:S,7,0)</f>
        <v>0.65800000000000003</v>
      </c>
      <c r="M169">
        <f>VLOOKUP(A169,StudentsTeachers!A:S,9,0)</f>
        <v>0.04</v>
      </c>
      <c r="N169">
        <f>VLOOKUP(A169,StudentsTeachers!A:S,11,0)</f>
        <v>0.192</v>
      </c>
      <c r="O169">
        <f>VLOOKUP(A169,StudentsTeachers!A:S,13,0)</f>
        <v>2.8000000000000001E-2</v>
      </c>
      <c r="P169">
        <f>VLOOKUP(A169,StudentsTeachers!A:S,15,0)</f>
        <v>6.0000000000000001E-3</v>
      </c>
      <c r="Q169">
        <f>VLOOKUP(A169,StudentsTeachers!A:S,17,0)</f>
        <v>0</v>
      </c>
      <c r="R169">
        <f>VLOOKUP(A169,StudentsTeachers!A:S,19,0)</f>
        <v>7.5999999999999998E-2</v>
      </c>
      <c r="S169">
        <f>VLOOKUP(A169,TestScores!A:Y,14,0)</f>
        <v>67.099999999999994</v>
      </c>
      <c r="T169">
        <f>VLOOKUP(A169,TestScores!A:Y,21,0)</f>
        <v>39.700000000000003</v>
      </c>
      <c r="U169">
        <f>VLOOKUP(A169,TestScores!A:Y,25,0)</f>
        <v>40.4</v>
      </c>
    </row>
    <row r="170" spans="1:21" ht="15" thickBot="1" x14ac:dyDescent="0.35">
      <c r="A170" s="785" t="s">
        <v>195</v>
      </c>
      <c r="B170" s="788">
        <f>VLOOKUP(A170,Rankings!A:B,2,0)</f>
        <v>46.2</v>
      </c>
      <c r="C170" s="2" t="s">
        <v>92</v>
      </c>
      <c r="D170" s="2" t="s">
        <v>23</v>
      </c>
      <c r="E170" s="785" t="s">
        <v>13</v>
      </c>
      <c r="F170" s="2">
        <v>489</v>
      </c>
      <c r="G170" s="10">
        <v>16.3</v>
      </c>
      <c r="H170" s="4">
        <v>0.45</v>
      </c>
      <c r="I170" t="str">
        <f>VLOOKUP(A170,Schools!A:I,7,0)</f>
        <v>No</v>
      </c>
      <c r="J170" t="str">
        <f>VLOOKUP(A170,Schools!A:I,8,0)</f>
        <v>No</v>
      </c>
      <c r="K170" t="str">
        <f>VLOOKUP(A170,Schools!A:I,9,0)</f>
        <v>No</v>
      </c>
      <c r="L170">
        <f>VLOOKUP(A170,StudentsTeachers!A:S,7,0)</f>
        <v>0.49099999999999999</v>
      </c>
      <c r="M170">
        <f>VLOOKUP(A170,StudentsTeachers!A:S,9,0)</f>
        <v>0.221</v>
      </c>
      <c r="N170">
        <f>VLOOKUP(A170,StudentsTeachers!A:S,11,0)</f>
        <v>0.17799999999999999</v>
      </c>
      <c r="O170">
        <f>VLOOKUP(A170,StudentsTeachers!A:S,13,0)</f>
        <v>3.1E-2</v>
      </c>
      <c r="P170">
        <f>VLOOKUP(A170,StudentsTeachers!A:S,15,0)</f>
        <v>0.01</v>
      </c>
      <c r="Q170">
        <f>VLOOKUP(A170,StudentsTeachers!A:S,17,0)</f>
        <v>0</v>
      </c>
      <c r="R170">
        <f>VLOOKUP(A170,StudentsTeachers!A:S,19,0)</f>
        <v>7.0000000000000007E-2</v>
      </c>
      <c r="S170">
        <f>VLOOKUP(A170,TestScores!A:Y,14,0)</f>
        <v>47.1</v>
      </c>
      <c r="T170">
        <f>VLOOKUP(A170,TestScores!A:Y,21,0)</f>
        <v>36.799999999999997</v>
      </c>
      <c r="U170">
        <f>VLOOKUP(A170,TestScores!A:Y,25,0)</f>
        <v>18.2</v>
      </c>
    </row>
    <row r="171" spans="1:21" ht="15" thickBot="1" x14ac:dyDescent="0.35">
      <c r="A171" s="785" t="s">
        <v>196</v>
      </c>
      <c r="B171" s="788">
        <f>VLOOKUP(A171,Rankings!A:B,2,0)</f>
        <v>7.7</v>
      </c>
      <c r="C171" s="5" t="s">
        <v>92</v>
      </c>
      <c r="D171" s="14">
        <v>43990</v>
      </c>
      <c r="E171" s="785" t="s">
        <v>115</v>
      </c>
      <c r="F171" s="5">
        <v>519</v>
      </c>
      <c r="G171" s="30">
        <v>19.899999999999999</v>
      </c>
      <c r="H171" s="7">
        <v>0.88</v>
      </c>
      <c r="I171" t="str">
        <f>VLOOKUP(A171,Schools!A:I,7,0)</f>
        <v>No</v>
      </c>
      <c r="J171" t="str">
        <f>VLOOKUP(A171,Schools!A:I,8,0)</f>
        <v>No</v>
      </c>
      <c r="K171" t="str">
        <f>VLOOKUP(A171,Schools!A:I,9,0)</f>
        <v>Yes</v>
      </c>
      <c r="L171">
        <f>VLOOKUP(A171,StudentsTeachers!A:S,7,0)</f>
        <v>7.9000000000000001E-2</v>
      </c>
      <c r="M171">
        <f>VLOOKUP(A171,StudentsTeachers!A:S,9,0)</f>
        <v>1.2999999999999999E-2</v>
      </c>
      <c r="N171">
        <f>VLOOKUP(A171,StudentsTeachers!A:S,11,0)</f>
        <v>0.85199999999999998</v>
      </c>
      <c r="O171">
        <f>VLOOKUP(A171,StudentsTeachers!A:S,13,0)</f>
        <v>3.6999999999999998E-2</v>
      </c>
      <c r="P171">
        <f>VLOOKUP(A171,StudentsTeachers!A:S,15,0)</f>
        <v>4.0000000000000001E-3</v>
      </c>
      <c r="Q171">
        <f>VLOOKUP(A171,StudentsTeachers!A:S,17,0)</f>
        <v>2E-3</v>
      </c>
      <c r="R171">
        <f>VLOOKUP(A171,StudentsTeachers!A:S,19,0)</f>
        <v>1.2999999999999999E-2</v>
      </c>
      <c r="S171">
        <f>VLOOKUP(A171,TestScores!A:Y,14,0)</f>
        <v>20.3</v>
      </c>
      <c r="T171">
        <f>VLOOKUP(A171,TestScores!A:Y,21,0)</f>
        <v>4.7</v>
      </c>
      <c r="U171">
        <f>VLOOKUP(A171,TestScores!A:Y,25,0)</f>
        <v>4.2</v>
      </c>
    </row>
    <row r="172" spans="1:21" ht="15" thickBot="1" x14ac:dyDescent="0.35">
      <c r="A172" s="785" t="s">
        <v>197</v>
      </c>
      <c r="B172" s="788">
        <f>VLOOKUP(A172,Rankings!A:B,2,0)</f>
        <v>12.4</v>
      </c>
      <c r="C172" s="2" t="s">
        <v>92</v>
      </c>
      <c r="D172" s="8">
        <v>44086</v>
      </c>
      <c r="E172" s="785" t="s">
        <v>13</v>
      </c>
      <c r="F172" s="2">
        <v>279</v>
      </c>
      <c r="G172" s="89">
        <v>12</v>
      </c>
      <c r="H172" s="4">
        <v>0.89</v>
      </c>
      <c r="I172" t="str">
        <f>VLOOKUP(A172,Schools!A:I,7,0)</f>
        <v>No</v>
      </c>
      <c r="J172" t="str">
        <f>VLOOKUP(A172,Schools!A:I,8,0)</f>
        <v>No</v>
      </c>
      <c r="K172" t="str">
        <f>VLOOKUP(A172,Schools!A:I,9,0)</f>
        <v>Yes</v>
      </c>
      <c r="L172">
        <f>VLOOKUP(A172,StudentsTeachers!A:S,7,0)</f>
        <v>6.5000000000000002E-2</v>
      </c>
      <c r="M172">
        <f>VLOOKUP(A172,StudentsTeachers!A:S,9,0)</f>
        <v>0.39800000000000002</v>
      </c>
      <c r="N172">
        <f>VLOOKUP(A172,StudentsTeachers!A:S,11,0)</f>
        <v>0.48</v>
      </c>
      <c r="O172">
        <f>VLOOKUP(A172,StudentsTeachers!A:S,13,0)</f>
        <v>7.0000000000000001E-3</v>
      </c>
      <c r="P172">
        <f>VLOOKUP(A172,StudentsTeachers!A:S,15,0)</f>
        <v>4.0000000000000001E-3</v>
      </c>
      <c r="Q172">
        <f>VLOOKUP(A172,StudentsTeachers!A:S,17,0)</f>
        <v>7.0000000000000001E-3</v>
      </c>
      <c r="R172">
        <f>VLOOKUP(A172,StudentsTeachers!A:S,19,0)</f>
        <v>3.9E-2</v>
      </c>
      <c r="S172">
        <f>VLOOKUP(A172,TestScores!A:Y,14,0)</f>
        <v>0</v>
      </c>
      <c r="T172">
        <f>VLOOKUP(A172,TestScores!A:Y,21,0)</f>
        <v>0</v>
      </c>
      <c r="U172">
        <f>VLOOKUP(A172,TestScores!A:Y,25,0)</f>
        <v>0</v>
      </c>
    </row>
    <row r="173" spans="1:21" ht="15" thickBot="1" x14ac:dyDescent="0.35">
      <c r="A173" s="785" t="s">
        <v>198</v>
      </c>
      <c r="B173" s="788">
        <f>VLOOKUP(A173,Rankings!A:B,2,0)</f>
        <v>6.8</v>
      </c>
      <c r="C173" s="5" t="s">
        <v>92</v>
      </c>
      <c r="D173" s="5" t="s">
        <v>16</v>
      </c>
      <c r="E173" s="785" t="s">
        <v>13</v>
      </c>
      <c r="F173" s="5">
        <v>601</v>
      </c>
      <c r="G173" s="64">
        <v>14.8</v>
      </c>
      <c r="H173" s="7">
        <v>0.92</v>
      </c>
      <c r="I173" t="str">
        <f>VLOOKUP(A173,Schools!A:I,7,0)</f>
        <v>No</v>
      </c>
      <c r="J173" t="str">
        <f>VLOOKUP(A173,Schools!A:I,8,0)</f>
        <v>No</v>
      </c>
      <c r="K173" t="str">
        <f>VLOOKUP(A173,Schools!A:I,9,0)</f>
        <v>Yes</v>
      </c>
      <c r="L173">
        <f>VLOOKUP(A173,StudentsTeachers!A:S,7,0)</f>
        <v>0.02</v>
      </c>
      <c r="M173">
        <f>VLOOKUP(A173,StudentsTeachers!A:S,9,0)</f>
        <v>0.106</v>
      </c>
      <c r="N173">
        <f>VLOOKUP(A173,StudentsTeachers!A:S,11,0)</f>
        <v>0.83699999999999997</v>
      </c>
      <c r="O173">
        <f>VLOOKUP(A173,StudentsTeachers!A:S,13,0)</f>
        <v>1.7000000000000001E-2</v>
      </c>
      <c r="P173">
        <f>VLOOKUP(A173,StudentsTeachers!A:S,15,0)</f>
        <v>5.0000000000000001E-3</v>
      </c>
      <c r="Q173">
        <f>VLOOKUP(A173,StudentsTeachers!A:S,17,0)</f>
        <v>0</v>
      </c>
      <c r="R173">
        <f>VLOOKUP(A173,StudentsTeachers!A:S,19,0)</f>
        <v>1.4999999999999999E-2</v>
      </c>
      <c r="S173">
        <f>VLOOKUP(A173,TestScores!A:Y,14,0)</f>
        <v>13.4</v>
      </c>
      <c r="T173">
        <f>VLOOKUP(A173,TestScores!A:Y,21,0)</f>
        <v>8.1999999999999993</v>
      </c>
      <c r="U173">
        <f>VLOOKUP(A173,TestScores!A:Y,25,0)</f>
        <v>6</v>
      </c>
    </row>
    <row r="174" spans="1:21" ht="15" thickBot="1" x14ac:dyDescent="0.35">
      <c r="A174" s="785" t="s">
        <v>199</v>
      </c>
      <c r="B174" s="788">
        <f>VLOOKUP(A174,Rankings!A:B,2,0)</f>
        <v>19.100000000000001</v>
      </c>
      <c r="C174" s="2" t="s">
        <v>92</v>
      </c>
      <c r="D174" s="2" t="s">
        <v>23</v>
      </c>
      <c r="E174" s="785" t="s">
        <v>13</v>
      </c>
      <c r="F174" s="2">
        <v>575</v>
      </c>
      <c r="G174" s="44">
        <v>16.100000000000001</v>
      </c>
      <c r="H174" s="4">
        <v>0.82</v>
      </c>
      <c r="I174" t="str">
        <f>VLOOKUP(A174,Schools!A:I,7,0)</f>
        <v>No</v>
      </c>
      <c r="J174" t="str">
        <f>VLOOKUP(A174,Schools!A:I,8,0)</f>
        <v>No</v>
      </c>
      <c r="K174" t="str">
        <f>VLOOKUP(A174,Schools!A:I,9,0)</f>
        <v>Yes</v>
      </c>
      <c r="L174">
        <f>VLOOKUP(A174,StudentsTeachers!A:S,7,0)</f>
        <v>6.8000000000000005E-2</v>
      </c>
      <c r="M174">
        <f>VLOOKUP(A174,StudentsTeachers!A:S,9,0)</f>
        <v>0.26800000000000002</v>
      </c>
      <c r="N174">
        <f>VLOOKUP(A174,StudentsTeachers!A:S,11,0)</f>
        <v>0.51300000000000001</v>
      </c>
      <c r="O174">
        <f>VLOOKUP(A174,StudentsTeachers!A:S,13,0)</f>
        <v>7.8E-2</v>
      </c>
      <c r="P174">
        <f>VLOOKUP(A174,StudentsTeachers!A:S,15,0)</f>
        <v>3.0000000000000001E-3</v>
      </c>
      <c r="Q174">
        <f>VLOOKUP(A174,StudentsTeachers!A:S,17,0)</f>
        <v>2.3E-2</v>
      </c>
      <c r="R174">
        <f>VLOOKUP(A174,StudentsTeachers!A:S,19,0)</f>
        <v>4.7E-2</v>
      </c>
      <c r="S174">
        <f>VLOOKUP(A174,TestScores!A:Y,14,0)</f>
        <v>23</v>
      </c>
      <c r="T174">
        <f>VLOOKUP(A174,TestScores!A:Y,21,0)</f>
        <v>22.1</v>
      </c>
      <c r="U174">
        <f>VLOOKUP(A174,TestScores!A:Y,25,0)</f>
        <v>24.4</v>
      </c>
    </row>
    <row r="175" spans="1:21" ht="15" thickBot="1" x14ac:dyDescent="0.35">
      <c r="A175" s="785" t="s">
        <v>200</v>
      </c>
      <c r="B175" s="788">
        <f>VLOOKUP(A175,Rankings!A:B,2,0)</f>
        <v>16.899999999999999</v>
      </c>
      <c r="C175" s="5" t="s">
        <v>92</v>
      </c>
      <c r="D175" s="5" t="s">
        <v>31</v>
      </c>
      <c r="E175" s="785" t="s">
        <v>13</v>
      </c>
      <c r="F175" s="5">
        <v>200</v>
      </c>
      <c r="G175" s="90">
        <v>13.3</v>
      </c>
      <c r="H175" s="7">
        <v>0.98</v>
      </c>
      <c r="I175" t="str">
        <f>VLOOKUP(A175,Schools!A:I,7,0)</f>
        <v>No</v>
      </c>
      <c r="J175" t="str">
        <f>VLOOKUP(A175,Schools!A:I,8,0)</f>
        <v>No</v>
      </c>
      <c r="K175" t="str">
        <f>VLOOKUP(A175,Schools!A:I,9,0)</f>
        <v>Yes</v>
      </c>
      <c r="L175">
        <f>VLOOKUP(A175,StudentsTeachers!A:S,7,0)</f>
        <v>2.5000000000000001E-2</v>
      </c>
      <c r="M175">
        <f>VLOOKUP(A175,StudentsTeachers!A:S,9,0)</f>
        <v>1.4999999999999999E-2</v>
      </c>
      <c r="N175">
        <f>VLOOKUP(A175,StudentsTeachers!A:S,11,0)</f>
        <v>0.95</v>
      </c>
      <c r="O175">
        <f>VLOOKUP(A175,StudentsTeachers!A:S,13,0)</f>
        <v>0</v>
      </c>
      <c r="P175">
        <f>VLOOKUP(A175,StudentsTeachers!A:S,15,0)</f>
        <v>0.01</v>
      </c>
      <c r="Q175">
        <f>VLOOKUP(A175,StudentsTeachers!A:S,17,0)</f>
        <v>0</v>
      </c>
      <c r="R175">
        <f>VLOOKUP(A175,StudentsTeachers!A:S,19,0)</f>
        <v>0</v>
      </c>
      <c r="S175">
        <f>VLOOKUP(A175,TestScores!A:Y,14,0)</f>
        <v>21</v>
      </c>
      <c r="T175">
        <f>VLOOKUP(A175,TestScores!A:Y,21,0)</f>
        <v>16.7</v>
      </c>
      <c r="U175">
        <f>VLOOKUP(A175,TestScores!A:Y,25,0)</f>
        <v>21.4</v>
      </c>
    </row>
    <row r="176" spans="1:21" ht="15" thickBot="1" x14ac:dyDescent="0.35">
      <c r="A176" s="785" t="s">
        <v>201</v>
      </c>
      <c r="B176" s="788">
        <f>VLOOKUP(A176,Rankings!A:B,2,0)</f>
        <v>13.6</v>
      </c>
      <c r="C176" s="2" t="s">
        <v>92</v>
      </c>
      <c r="D176" s="2" t="s">
        <v>23</v>
      </c>
      <c r="E176" s="785" t="s">
        <v>13</v>
      </c>
      <c r="F176" s="2">
        <v>547</v>
      </c>
      <c r="G176" s="61">
        <v>15.9</v>
      </c>
      <c r="H176" s="4">
        <v>0.91</v>
      </c>
      <c r="I176" t="str">
        <f>VLOOKUP(A176,Schools!A:I,7,0)</f>
        <v>No</v>
      </c>
      <c r="J176" t="str">
        <f>VLOOKUP(A176,Schools!A:I,8,0)</f>
        <v>No</v>
      </c>
      <c r="K176" t="str">
        <f>VLOOKUP(A176,Schools!A:I,9,0)</f>
        <v>Yes</v>
      </c>
      <c r="L176">
        <f>VLOOKUP(A176,StudentsTeachers!A:S,7,0)</f>
        <v>3.1E-2</v>
      </c>
      <c r="M176">
        <f>VLOOKUP(A176,StudentsTeachers!A:S,9,0)</f>
        <v>0.154</v>
      </c>
      <c r="N176">
        <f>VLOOKUP(A176,StudentsTeachers!A:S,11,0)</f>
        <v>0.78200000000000003</v>
      </c>
      <c r="O176">
        <f>VLOOKUP(A176,StudentsTeachers!A:S,13,0)</f>
        <v>4.0000000000000001E-3</v>
      </c>
      <c r="P176">
        <f>VLOOKUP(A176,StudentsTeachers!A:S,15,0)</f>
        <v>7.0000000000000001E-3</v>
      </c>
      <c r="Q176">
        <f>VLOOKUP(A176,StudentsTeachers!A:S,17,0)</f>
        <v>8.9999999999999993E-3</v>
      </c>
      <c r="R176">
        <f>VLOOKUP(A176,StudentsTeachers!A:S,19,0)</f>
        <v>1.2999999999999999E-2</v>
      </c>
      <c r="S176">
        <f>VLOOKUP(A176,TestScores!A:Y,14,0)</f>
        <v>19.7</v>
      </c>
      <c r="T176">
        <f>VLOOKUP(A176,TestScores!A:Y,21,0)</f>
        <v>17</v>
      </c>
      <c r="U176">
        <f>VLOOKUP(A176,TestScores!A:Y,25,0)</f>
        <v>10.8</v>
      </c>
    </row>
    <row r="177" spans="1:21" ht="15" thickBot="1" x14ac:dyDescent="0.35">
      <c r="A177" s="785" t="s">
        <v>202</v>
      </c>
      <c r="B177" s="788">
        <f>VLOOKUP(A177,Rankings!A:B,2,0)</f>
        <v>96</v>
      </c>
      <c r="C177" s="5" t="s">
        <v>92</v>
      </c>
      <c r="D177" s="14">
        <v>43990</v>
      </c>
      <c r="E177" s="785" t="s">
        <v>13</v>
      </c>
      <c r="F177" s="5">
        <v>917</v>
      </c>
      <c r="G177" s="68">
        <v>16.600000000000001</v>
      </c>
      <c r="H177" s="7">
        <v>0.18</v>
      </c>
      <c r="I177" t="str">
        <f>VLOOKUP(A177,Schools!A:I,7,0)</f>
        <v>No</v>
      </c>
      <c r="J177" t="str">
        <f>VLOOKUP(A177,Schools!A:I,8,0)</f>
        <v>No</v>
      </c>
      <c r="K177" t="str">
        <f>VLOOKUP(A177,Schools!A:I,9,0)</f>
        <v>No</v>
      </c>
      <c r="L177">
        <f>VLOOKUP(A177,StudentsTeachers!A:S,7,0)</f>
        <v>0.627</v>
      </c>
      <c r="M177">
        <f>VLOOKUP(A177,StudentsTeachers!A:S,9,0)</f>
        <v>0.11</v>
      </c>
      <c r="N177">
        <f>VLOOKUP(A177,StudentsTeachers!A:S,11,0)</f>
        <v>0.14699999999999999</v>
      </c>
      <c r="O177">
        <f>VLOOKUP(A177,StudentsTeachers!A:S,13,0)</f>
        <v>3.3000000000000002E-2</v>
      </c>
      <c r="P177">
        <f>VLOOKUP(A177,StudentsTeachers!A:S,15,0)</f>
        <v>4.0000000000000001E-3</v>
      </c>
      <c r="Q177">
        <f>VLOOKUP(A177,StudentsTeachers!A:S,17,0)</f>
        <v>2E-3</v>
      </c>
      <c r="R177">
        <f>VLOOKUP(A177,StudentsTeachers!A:S,19,0)</f>
        <v>7.5999999999999998E-2</v>
      </c>
      <c r="S177">
        <f>VLOOKUP(A177,TestScores!A:Y,14,0)</f>
        <v>80.2</v>
      </c>
      <c r="T177">
        <f>VLOOKUP(A177,TestScores!A:Y,21,0)</f>
        <v>74.099999999999994</v>
      </c>
      <c r="U177">
        <f>VLOOKUP(A177,TestScores!A:Y,25,0)</f>
        <v>56.5</v>
      </c>
    </row>
    <row r="178" spans="1:21" ht="15" thickBot="1" x14ac:dyDescent="0.35">
      <c r="A178" s="785" t="s">
        <v>203</v>
      </c>
      <c r="B178" s="788">
        <f>VLOOKUP(A178,Rankings!A:B,2,0)</f>
        <v>40.9</v>
      </c>
      <c r="C178" s="2" t="s">
        <v>92</v>
      </c>
      <c r="D178" s="8">
        <v>43990</v>
      </c>
      <c r="E178" s="785" t="s">
        <v>13</v>
      </c>
      <c r="F178" s="2">
        <v>133</v>
      </c>
      <c r="G178" s="72">
        <v>17.5</v>
      </c>
      <c r="H178" s="4">
        <v>0.57999999999999996</v>
      </c>
      <c r="I178" t="str">
        <f>VLOOKUP(A178,Schools!A:I,7,0)</f>
        <v>No</v>
      </c>
      <c r="J178" t="str">
        <f>VLOOKUP(A178,Schools!A:I,8,0)</f>
        <v>No</v>
      </c>
      <c r="K178" t="str">
        <f>VLOOKUP(A178,Schools!A:I,9,0)</f>
        <v>Yes</v>
      </c>
      <c r="L178">
        <f>VLOOKUP(A178,StudentsTeachers!A:S,7,0)</f>
        <v>0.29299999999999998</v>
      </c>
      <c r="M178">
        <f>VLOOKUP(A178,StudentsTeachers!A:S,9,0)</f>
        <v>0.248</v>
      </c>
      <c r="N178">
        <f>VLOOKUP(A178,StudentsTeachers!A:S,11,0)</f>
        <v>0.376</v>
      </c>
      <c r="O178">
        <f>VLOOKUP(A178,StudentsTeachers!A:S,13,0)</f>
        <v>1.4999999999999999E-2</v>
      </c>
      <c r="P178">
        <f>VLOOKUP(A178,StudentsTeachers!A:S,15,0)</f>
        <v>1.4999999999999999E-2</v>
      </c>
      <c r="Q178">
        <f>VLOOKUP(A178,StudentsTeachers!A:S,17,0)</f>
        <v>0</v>
      </c>
      <c r="R178">
        <f>VLOOKUP(A178,StudentsTeachers!A:S,19,0)</f>
        <v>5.2999999999999999E-2</v>
      </c>
      <c r="S178">
        <f>VLOOKUP(A178,TestScores!A:Y,14,0)</f>
        <v>41.2</v>
      </c>
      <c r="T178">
        <f>VLOOKUP(A178,TestScores!A:Y,21,0)</f>
        <v>29.1</v>
      </c>
      <c r="U178">
        <f>VLOOKUP(A178,TestScores!A:Y,25,0)</f>
        <v>30.1</v>
      </c>
    </row>
    <row r="179" spans="1:21" ht="15" thickBot="1" x14ac:dyDescent="0.35">
      <c r="A179" s="785" t="s">
        <v>204</v>
      </c>
      <c r="B179" s="788">
        <f>VLOOKUP(A179,Rankings!A:B,2,0)</f>
        <v>9.6999999999999993</v>
      </c>
      <c r="C179" s="5" t="s">
        <v>92</v>
      </c>
      <c r="D179" s="5" t="s">
        <v>10</v>
      </c>
      <c r="E179" s="785" t="s">
        <v>13</v>
      </c>
      <c r="F179" s="5">
        <v>796</v>
      </c>
      <c r="G179" s="69">
        <v>15.8</v>
      </c>
      <c r="H179" s="7">
        <v>0.93</v>
      </c>
      <c r="I179" t="str">
        <f>VLOOKUP(A179,Schools!A:I,7,0)</f>
        <v>No</v>
      </c>
      <c r="J179" t="str">
        <f>VLOOKUP(A179,Schools!A:I,8,0)</f>
        <v>No</v>
      </c>
      <c r="K179" t="str">
        <f>VLOOKUP(A179,Schools!A:I,9,0)</f>
        <v>Yes</v>
      </c>
      <c r="L179">
        <f>VLOOKUP(A179,StudentsTeachers!A:S,7,0)</f>
        <v>3.5000000000000003E-2</v>
      </c>
      <c r="M179">
        <f>VLOOKUP(A179,StudentsTeachers!A:S,9,0)</f>
        <v>0.14799999999999999</v>
      </c>
      <c r="N179">
        <f>VLOOKUP(A179,StudentsTeachers!A:S,11,0)</f>
        <v>0.76600000000000001</v>
      </c>
      <c r="O179">
        <f>VLOOKUP(A179,StudentsTeachers!A:S,13,0)</f>
        <v>3.0000000000000001E-3</v>
      </c>
      <c r="P179">
        <f>VLOOKUP(A179,StudentsTeachers!A:S,15,0)</f>
        <v>8.0000000000000002E-3</v>
      </c>
      <c r="Q179">
        <f>VLOOKUP(A179,StudentsTeachers!A:S,17,0)</f>
        <v>2.3E-2</v>
      </c>
      <c r="R179">
        <f>VLOOKUP(A179,StudentsTeachers!A:S,19,0)</f>
        <v>1.7999999999999999E-2</v>
      </c>
      <c r="S179">
        <f>VLOOKUP(A179,TestScores!A:Y,14,0)</f>
        <v>20.2</v>
      </c>
      <c r="T179">
        <f>VLOOKUP(A179,TestScores!A:Y,21,0)</f>
        <v>12.6</v>
      </c>
      <c r="U179">
        <f>VLOOKUP(A179,TestScores!A:Y,25,0)</f>
        <v>2.9</v>
      </c>
    </row>
    <row r="180" spans="1:21" ht="15" thickBot="1" x14ac:dyDescent="0.35">
      <c r="A180" s="785" t="s">
        <v>205</v>
      </c>
      <c r="B180" s="788">
        <f>VLOOKUP(A180,Rankings!A:B,2,0)</f>
        <v>82.7</v>
      </c>
      <c r="C180" s="2" t="s">
        <v>92</v>
      </c>
      <c r="D180" s="2" t="s">
        <v>23</v>
      </c>
      <c r="E180" s="785" t="s">
        <v>13</v>
      </c>
      <c r="F180" s="2">
        <v>182</v>
      </c>
      <c r="G180" s="91">
        <v>11.9</v>
      </c>
      <c r="H180" s="4">
        <v>0.46</v>
      </c>
      <c r="I180" t="str">
        <f>VLOOKUP(A180,Schools!A:I,7,0)</f>
        <v>No</v>
      </c>
      <c r="J180" t="str">
        <f>VLOOKUP(A180,Schools!A:I,8,0)</f>
        <v>No</v>
      </c>
      <c r="K180" t="str">
        <f>VLOOKUP(A180,Schools!A:I,9,0)</f>
        <v>No</v>
      </c>
      <c r="L180">
        <f>VLOOKUP(A180,StudentsTeachers!A:S,7,0)</f>
        <v>0.45600000000000002</v>
      </c>
      <c r="M180">
        <f>VLOOKUP(A180,StudentsTeachers!A:S,9,0)</f>
        <v>3.7999999999999999E-2</v>
      </c>
      <c r="N180">
        <f>VLOOKUP(A180,StudentsTeachers!A:S,11,0)</f>
        <v>0.40699999999999997</v>
      </c>
      <c r="O180">
        <f>VLOOKUP(A180,StudentsTeachers!A:S,13,0)</f>
        <v>2.1999999999999999E-2</v>
      </c>
      <c r="P180">
        <f>VLOOKUP(A180,StudentsTeachers!A:S,15,0)</f>
        <v>1.0999999999999999E-2</v>
      </c>
      <c r="Q180">
        <f>VLOOKUP(A180,StudentsTeachers!A:S,17,0)</f>
        <v>0</v>
      </c>
      <c r="R180">
        <f>VLOOKUP(A180,StudentsTeachers!A:S,19,0)</f>
        <v>6.6000000000000003E-2</v>
      </c>
      <c r="S180">
        <f>VLOOKUP(A180,TestScores!A:Y,14,0)</f>
        <v>68.400000000000006</v>
      </c>
      <c r="T180">
        <f>VLOOKUP(A180,TestScores!A:Y,21,0)</f>
        <v>53.4</v>
      </c>
      <c r="U180">
        <f>VLOOKUP(A180,TestScores!A:Y,25,0)</f>
        <v>52.9</v>
      </c>
    </row>
    <row r="181" spans="1:21" ht="15" thickBot="1" x14ac:dyDescent="0.35">
      <c r="A181" s="785" t="s">
        <v>206</v>
      </c>
      <c r="B181" s="788">
        <f>VLOOKUP(A181,Rankings!A:B,2,0)</f>
        <v>35.4</v>
      </c>
      <c r="C181" s="5" t="s">
        <v>92</v>
      </c>
      <c r="D181" s="5" t="s">
        <v>23</v>
      </c>
      <c r="E181" s="785" t="s">
        <v>13</v>
      </c>
      <c r="F181" s="5">
        <v>637</v>
      </c>
      <c r="G181" s="42">
        <v>15.1</v>
      </c>
      <c r="H181" s="7">
        <v>0.77</v>
      </c>
      <c r="I181" t="str">
        <f>VLOOKUP(A181,Schools!A:I,7,0)</f>
        <v>No</v>
      </c>
      <c r="J181" t="str">
        <f>VLOOKUP(A181,Schools!A:I,8,0)</f>
        <v>No</v>
      </c>
      <c r="K181" t="str">
        <f>VLOOKUP(A181,Schools!A:I,9,0)</f>
        <v>Yes</v>
      </c>
      <c r="L181">
        <f>VLOOKUP(A181,StudentsTeachers!A:S,7,0)</f>
        <v>0.26200000000000001</v>
      </c>
      <c r="M181">
        <f>VLOOKUP(A181,StudentsTeachers!A:S,9,0)</f>
        <v>0.27200000000000002</v>
      </c>
      <c r="N181">
        <f>VLOOKUP(A181,StudentsTeachers!A:S,11,0)</f>
        <v>0.377</v>
      </c>
      <c r="O181">
        <f>VLOOKUP(A181,StudentsTeachers!A:S,13,0)</f>
        <v>3.9E-2</v>
      </c>
      <c r="P181">
        <f>VLOOKUP(A181,StudentsTeachers!A:S,15,0)</f>
        <v>5.0000000000000001E-3</v>
      </c>
      <c r="Q181">
        <f>VLOOKUP(A181,StudentsTeachers!A:S,17,0)</f>
        <v>3.0000000000000001E-3</v>
      </c>
      <c r="R181">
        <f>VLOOKUP(A181,StudentsTeachers!A:S,19,0)</f>
        <v>4.2000000000000003E-2</v>
      </c>
      <c r="S181">
        <f>VLOOKUP(A181,TestScores!A:Y,14,0)</f>
        <v>38.200000000000003</v>
      </c>
      <c r="T181">
        <f>VLOOKUP(A181,TestScores!A:Y,21,0)</f>
        <v>30.9</v>
      </c>
      <c r="U181">
        <f>VLOOKUP(A181,TestScores!A:Y,25,0)</f>
        <v>21.9</v>
      </c>
    </row>
    <row r="182" spans="1:21" ht="15" thickBot="1" x14ac:dyDescent="0.35">
      <c r="A182" s="785" t="s">
        <v>207</v>
      </c>
      <c r="B182" s="788">
        <f>VLOOKUP(A182,Rankings!A:B,2,0)</f>
        <v>72</v>
      </c>
      <c r="C182" s="2" t="s">
        <v>92</v>
      </c>
      <c r="D182" s="8">
        <v>43990</v>
      </c>
      <c r="E182" s="785" t="s">
        <v>13</v>
      </c>
      <c r="F182" s="2">
        <v>554</v>
      </c>
      <c r="G182" s="86">
        <v>16.7</v>
      </c>
      <c r="H182" s="4">
        <v>0.5</v>
      </c>
      <c r="I182" t="str">
        <f>VLOOKUP(A182,Schools!A:I,7,0)</f>
        <v>No</v>
      </c>
      <c r="J182" t="str">
        <f>VLOOKUP(A182,Schools!A:I,8,0)</f>
        <v>No</v>
      </c>
      <c r="K182" t="str">
        <f>VLOOKUP(A182,Schools!A:I,9,0)</f>
        <v>No</v>
      </c>
      <c r="L182">
        <f>VLOOKUP(A182,StudentsTeachers!A:S,7,0)</f>
        <v>0.50700000000000001</v>
      </c>
      <c r="M182">
        <f>VLOOKUP(A182,StudentsTeachers!A:S,9,0)</f>
        <v>0.10100000000000001</v>
      </c>
      <c r="N182">
        <f>VLOOKUP(A182,StudentsTeachers!A:S,11,0)</f>
        <v>0.32700000000000001</v>
      </c>
      <c r="O182">
        <f>VLOOKUP(A182,StudentsTeachers!A:S,13,0)</f>
        <v>2.9000000000000001E-2</v>
      </c>
      <c r="P182">
        <f>VLOOKUP(A182,StudentsTeachers!A:S,15,0)</f>
        <v>7.0000000000000001E-3</v>
      </c>
      <c r="Q182">
        <f>VLOOKUP(A182,StudentsTeachers!A:S,17,0)</f>
        <v>2E-3</v>
      </c>
      <c r="R182">
        <f>VLOOKUP(A182,StudentsTeachers!A:S,19,0)</f>
        <v>2.9000000000000001E-2</v>
      </c>
      <c r="S182">
        <f>VLOOKUP(A182,TestScores!A:Y,14,0)</f>
        <v>59.5</v>
      </c>
      <c r="T182">
        <f>VLOOKUP(A182,TestScores!A:Y,21,0)</f>
        <v>46.9</v>
      </c>
      <c r="U182">
        <f>VLOOKUP(A182,TestScores!A:Y,25,0)</f>
        <v>34.299999999999997</v>
      </c>
    </row>
    <row r="183" spans="1:21" ht="15" thickBot="1" x14ac:dyDescent="0.35">
      <c r="A183" s="785" t="s">
        <v>208</v>
      </c>
      <c r="B183" s="788">
        <f>VLOOKUP(A183,Rankings!A:B,2,0)</f>
        <v>16.600000000000001</v>
      </c>
      <c r="C183" s="5" t="s">
        <v>92</v>
      </c>
      <c r="D183" s="14">
        <v>44086</v>
      </c>
      <c r="E183" s="785" t="s">
        <v>13</v>
      </c>
      <c r="F183" s="5">
        <v>112</v>
      </c>
      <c r="G183" s="92">
        <v>10.1</v>
      </c>
      <c r="H183" s="7">
        <v>0.76</v>
      </c>
      <c r="I183" t="str">
        <f>VLOOKUP(A183,Schools!A:I,7,0)</f>
        <v>No</v>
      </c>
      <c r="J183" t="str">
        <f>VLOOKUP(A183,Schools!A:I,8,0)</f>
        <v>No</v>
      </c>
      <c r="K183" t="str">
        <f>VLOOKUP(A183,Schools!A:I,9,0)</f>
        <v>Yes</v>
      </c>
      <c r="L183">
        <f>VLOOKUP(A183,StudentsTeachers!A:S,7,0)</f>
        <v>3.5999999999999997E-2</v>
      </c>
      <c r="M183">
        <f>VLOOKUP(A183,StudentsTeachers!A:S,9,0)</f>
        <v>0.161</v>
      </c>
      <c r="N183">
        <f>VLOOKUP(A183,StudentsTeachers!A:S,11,0)</f>
        <v>0.75</v>
      </c>
      <c r="O183">
        <f>VLOOKUP(A183,StudentsTeachers!A:S,13,0)</f>
        <v>1.7999999999999999E-2</v>
      </c>
      <c r="P183">
        <f>VLOOKUP(A183,StudentsTeachers!A:S,15,0)</f>
        <v>0</v>
      </c>
      <c r="Q183">
        <f>VLOOKUP(A183,StudentsTeachers!A:S,17,0)</f>
        <v>1.7999999999999999E-2</v>
      </c>
      <c r="R183">
        <f>VLOOKUP(A183,StudentsTeachers!A:S,19,0)</f>
        <v>1.7999999999999999E-2</v>
      </c>
      <c r="S183">
        <f>VLOOKUP(A183,TestScores!A:Y,14,0)</f>
        <v>0</v>
      </c>
      <c r="T183">
        <f>VLOOKUP(A183,TestScores!A:Y,21,0)</f>
        <v>0</v>
      </c>
      <c r="U183">
        <f>VLOOKUP(A183,TestScores!A:Y,25,0)</f>
        <v>0</v>
      </c>
    </row>
    <row r="184" spans="1:21" ht="15" thickBot="1" x14ac:dyDescent="0.35">
      <c r="A184" s="785" t="s">
        <v>209</v>
      </c>
      <c r="B184" s="788">
        <f>VLOOKUP(A184,Rankings!A:B,2,0)</f>
        <v>27.2</v>
      </c>
      <c r="C184" s="2" t="s">
        <v>92</v>
      </c>
      <c r="D184" s="2" t="s">
        <v>23</v>
      </c>
      <c r="E184" s="785" t="s">
        <v>13</v>
      </c>
      <c r="F184" s="2">
        <v>433</v>
      </c>
      <c r="G184" s="13">
        <v>14.5</v>
      </c>
      <c r="H184" s="4">
        <v>0.76</v>
      </c>
      <c r="I184" t="str">
        <f>VLOOKUP(A184,Schools!A:I,7,0)</f>
        <v>No</v>
      </c>
      <c r="J184" t="str">
        <f>VLOOKUP(A184,Schools!A:I,8,0)</f>
        <v>No</v>
      </c>
      <c r="K184" t="str">
        <f>VLOOKUP(A184,Schools!A:I,9,0)</f>
        <v>Yes</v>
      </c>
      <c r="L184">
        <f>VLOOKUP(A184,StudentsTeachers!A:S,7,0)</f>
        <v>0.23599999999999999</v>
      </c>
      <c r="M184">
        <f>VLOOKUP(A184,StudentsTeachers!A:S,9,0)</f>
        <v>0.379</v>
      </c>
      <c r="N184">
        <f>VLOOKUP(A184,StudentsTeachers!A:S,11,0)</f>
        <v>0.29799999999999999</v>
      </c>
      <c r="O184">
        <f>VLOOKUP(A184,StudentsTeachers!A:S,13,0)</f>
        <v>1.2E-2</v>
      </c>
      <c r="P184">
        <f>VLOOKUP(A184,StudentsTeachers!A:S,15,0)</f>
        <v>1.2E-2</v>
      </c>
      <c r="Q184">
        <f>VLOOKUP(A184,StudentsTeachers!A:S,17,0)</f>
        <v>0</v>
      </c>
      <c r="R184">
        <f>VLOOKUP(A184,StudentsTeachers!A:S,19,0)</f>
        <v>6.5000000000000002E-2</v>
      </c>
      <c r="S184">
        <f>VLOOKUP(A184,TestScores!A:Y,14,0)</f>
        <v>34.1</v>
      </c>
      <c r="T184">
        <f>VLOOKUP(A184,TestScores!A:Y,21,0)</f>
        <v>25.9</v>
      </c>
      <c r="U184">
        <f>VLOOKUP(A184,TestScores!A:Y,25,0)</f>
        <v>22.7</v>
      </c>
    </row>
    <row r="185" spans="1:21" ht="15" thickBot="1" x14ac:dyDescent="0.35">
      <c r="A185" s="785" t="s">
        <v>210</v>
      </c>
      <c r="B185" s="788">
        <f>VLOOKUP(A185,Rankings!A:B,2,0)</f>
        <v>85.5</v>
      </c>
      <c r="C185" s="5" t="s">
        <v>92</v>
      </c>
      <c r="D185" s="14">
        <v>43990</v>
      </c>
      <c r="E185" s="785" t="s">
        <v>13</v>
      </c>
      <c r="F185" s="5">
        <v>225</v>
      </c>
      <c r="G185" s="93">
        <v>11.2</v>
      </c>
      <c r="H185" s="7">
        <v>0.53</v>
      </c>
      <c r="I185" t="str">
        <f>VLOOKUP(A185,Schools!A:I,7,0)</f>
        <v>No</v>
      </c>
      <c r="J185" t="str">
        <f>VLOOKUP(A185,Schools!A:I,8,0)</f>
        <v>No</v>
      </c>
      <c r="K185" t="str">
        <f>VLOOKUP(A185,Schools!A:I,9,0)</f>
        <v>No</v>
      </c>
      <c r="L185">
        <f>VLOOKUP(A185,StudentsTeachers!A:S,7,0)</f>
        <v>0.35099999999999998</v>
      </c>
      <c r="M185">
        <f>VLOOKUP(A185,StudentsTeachers!A:S,9,0)</f>
        <v>0.253</v>
      </c>
      <c r="N185">
        <f>VLOOKUP(A185,StudentsTeachers!A:S,11,0)</f>
        <v>0.26200000000000001</v>
      </c>
      <c r="O185">
        <f>VLOOKUP(A185,StudentsTeachers!A:S,13,0)</f>
        <v>4.3999999999999997E-2</v>
      </c>
      <c r="P185">
        <f>VLOOKUP(A185,StudentsTeachers!A:S,15,0)</f>
        <v>8.9999999999999993E-3</v>
      </c>
      <c r="Q185">
        <f>VLOOKUP(A185,StudentsTeachers!A:S,17,0)</f>
        <v>4.0000000000000001E-3</v>
      </c>
      <c r="R185">
        <f>VLOOKUP(A185,StudentsTeachers!A:S,19,0)</f>
        <v>7.5999999999999998E-2</v>
      </c>
      <c r="S185">
        <f>VLOOKUP(A185,TestScores!A:Y,14,0)</f>
        <v>67.5</v>
      </c>
      <c r="T185">
        <f>VLOOKUP(A185,TestScores!A:Y,21,0)</f>
        <v>55.2</v>
      </c>
      <c r="U185">
        <f>VLOOKUP(A185,TestScores!A:Y,25,0)</f>
        <v>47.6</v>
      </c>
    </row>
    <row r="186" spans="1:21" ht="15" thickBot="1" x14ac:dyDescent="0.35">
      <c r="A186" s="785" t="s">
        <v>211</v>
      </c>
      <c r="B186" s="788">
        <f>VLOOKUP(A186,Rankings!A:B,2,0)</f>
        <v>0</v>
      </c>
      <c r="C186" s="2" t="s">
        <v>92</v>
      </c>
      <c r="D186" s="8">
        <v>43963</v>
      </c>
      <c r="E186" s="785" t="s">
        <v>100</v>
      </c>
      <c r="F186" s="2">
        <v>0</v>
      </c>
      <c r="G186" s="2"/>
      <c r="H186" s="2"/>
      <c r="I186" t="str">
        <f>VLOOKUP(A186,Schools!A:I,7,0)</f>
        <v>No</v>
      </c>
      <c r="J186" t="str">
        <f>VLOOKUP(A186,Schools!A:I,8,0)</f>
        <v>No</v>
      </c>
      <c r="K186" t="str">
        <f>VLOOKUP(A186,Schools!A:I,9,0)</f>
        <v>No</v>
      </c>
      <c r="L186">
        <f>VLOOKUP(A186,StudentsTeachers!A:S,7,0)</f>
        <v>0</v>
      </c>
      <c r="M186">
        <f>VLOOKUP(A186,StudentsTeachers!A:S,9,0)</f>
        <v>0</v>
      </c>
      <c r="N186">
        <f>VLOOKUP(A186,StudentsTeachers!A:S,11,0)</f>
        <v>0</v>
      </c>
      <c r="O186">
        <f>VLOOKUP(A186,StudentsTeachers!A:S,13,0)</f>
        <v>0</v>
      </c>
      <c r="P186">
        <f>VLOOKUP(A186,StudentsTeachers!A:S,15,0)</f>
        <v>0</v>
      </c>
      <c r="Q186">
        <f>VLOOKUP(A186,StudentsTeachers!A:S,17,0)</f>
        <v>0</v>
      </c>
      <c r="R186">
        <f>VLOOKUP(A186,StudentsTeachers!A:S,19,0)</f>
        <v>0</v>
      </c>
      <c r="S186">
        <f>VLOOKUP(A186,TestScores!A:Y,14,0)</f>
        <v>0</v>
      </c>
      <c r="T186">
        <f>VLOOKUP(A186,TestScores!A:Y,21,0)</f>
        <v>0</v>
      </c>
      <c r="U186">
        <f>VLOOKUP(A186,TestScores!A:Y,25,0)</f>
        <v>0</v>
      </c>
    </row>
    <row r="187" spans="1:21" ht="15" thickBot="1" x14ac:dyDescent="0.35">
      <c r="A187" s="785" t="s">
        <v>212</v>
      </c>
      <c r="B187" s="788">
        <f>VLOOKUP(A187,Rankings!A:B,2,0)</f>
        <v>0</v>
      </c>
      <c r="C187" s="5" t="s">
        <v>92</v>
      </c>
      <c r="D187" s="14">
        <v>43963</v>
      </c>
      <c r="E187" s="785" t="s">
        <v>128</v>
      </c>
      <c r="F187" s="5">
        <v>24</v>
      </c>
      <c r="G187" s="94">
        <v>4.8</v>
      </c>
      <c r="H187" s="7">
        <v>0.33</v>
      </c>
      <c r="I187" t="str">
        <f>VLOOKUP(A187,Schools!A:I,7,0)</f>
        <v>No</v>
      </c>
      <c r="J187" t="str">
        <f>VLOOKUP(A187,Schools!A:I,8,0)</f>
        <v>No</v>
      </c>
      <c r="K187" t="str">
        <f>VLOOKUP(A187,Schools!A:I,9,0)</f>
        <v>No</v>
      </c>
      <c r="L187">
        <f>VLOOKUP(A187,StudentsTeachers!A:S,7,0)</f>
        <v>0.5</v>
      </c>
      <c r="M187">
        <f>VLOOKUP(A187,StudentsTeachers!A:S,9,0)</f>
        <v>4.2000000000000003E-2</v>
      </c>
      <c r="N187">
        <f>VLOOKUP(A187,StudentsTeachers!A:S,11,0)</f>
        <v>0.375</v>
      </c>
      <c r="O187">
        <f>VLOOKUP(A187,StudentsTeachers!A:S,13,0)</f>
        <v>0</v>
      </c>
      <c r="P187">
        <f>VLOOKUP(A187,StudentsTeachers!A:S,15,0)</f>
        <v>0</v>
      </c>
      <c r="Q187">
        <f>VLOOKUP(A187,StudentsTeachers!A:S,17,0)</f>
        <v>0</v>
      </c>
      <c r="R187">
        <f>VLOOKUP(A187,StudentsTeachers!A:S,19,0)</f>
        <v>8.3000000000000004E-2</v>
      </c>
      <c r="S187">
        <f>VLOOKUP(A187,TestScores!A:Y,14,0)</f>
        <v>0</v>
      </c>
      <c r="T187">
        <f>VLOOKUP(A187,TestScores!A:Y,21,0)</f>
        <v>0</v>
      </c>
      <c r="U187">
        <f>VLOOKUP(A187,TestScores!A:Y,25,0)</f>
        <v>0</v>
      </c>
    </row>
    <row r="188" spans="1:21" ht="15" thickBot="1" x14ac:dyDescent="0.35">
      <c r="A188" s="785" t="s">
        <v>213</v>
      </c>
      <c r="B188" s="788">
        <f>VLOOKUP(A188,Rankings!A:B,2,0)</f>
        <v>11.2</v>
      </c>
      <c r="C188" s="2" t="s">
        <v>92</v>
      </c>
      <c r="D188" s="2" t="s">
        <v>23</v>
      </c>
      <c r="E188" s="785" t="s">
        <v>13</v>
      </c>
      <c r="F188" s="2">
        <v>545</v>
      </c>
      <c r="G188" s="75">
        <v>16</v>
      </c>
      <c r="H188" s="4">
        <v>0.97</v>
      </c>
      <c r="I188" t="str">
        <f>VLOOKUP(A188,Schools!A:I,7,0)</f>
        <v>No</v>
      </c>
      <c r="J188" t="str">
        <f>VLOOKUP(A188,Schools!A:I,8,0)</f>
        <v>No</v>
      </c>
      <c r="K188" t="str">
        <f>VLOOKUP(A188,Schools!A:I,9,0)</f>
        <v>Yes</v>
      </c>
      <c r="L188">
        <f>VLOOKUP(A188,StudentsTeachers!A:S,7,0)</f>
        <v>1.7000000000000001E-2</v>
      </c>
      <c r="M188">
        <f>VLOOKUP(A188,StudentsTeachers!A:S,9,0)</f>
        <v>3.3000000000000002E-2</v>
      </c>
      <c r="N188">
        <f>VLOOKUP(A188,StudentsTeachers!A:S,11,0)</f>
        <v>0.92500000000000004</v>
      </c>
      <c r="O188">
        <f>VLOOKUP(A188,StudentsTeachers!A:S,13,0)</f>
        <v>1.2999999999999999E-2</v>
      </c>
      <c r="P188">
        <f>VLOOKUP(A188,StudentsTeachers!A:S,15,0)</f>
        <v>7.0000000000000001E-3</v>
      </c>
      <c r="Q188">
        <f>VLOOKUP(A188,StudentsTeachers!A:S,17,0)</f>
        <v>2E-3</v>
      </c>
      <c r="R188">
        <f>VLOOKUP(A188,StudentsTeachers!A:S,19,0)</f>
        <v>4.0000000000000001E-3</v>
      </c>
      <c r="S188">
        <f>VLOOKUP(A188,TestScores!A:Y,14,0)</f>
        <v>17.3</v>
      </c>
      <c r="T188">
        <f>VLOOKUP(A188,TestScores!A:Y,21,0)</f>
        <v>15.7</v>
      </c>
      <c r="U188">
        <f>VLOOKUP(A188,TestScores!A:Y,25,0)</f>
        <v>8.6</v>
      </c>
    </row>
    <row r="189" spans="1:21" ht="15" thickBot="1" x14ac:dyDescent="0.35">
      <c r="A189" s="785" t="s">
        <v>214</v>
      </c>
      <c r="B189" s="788">
        <f>VLOOKUP(A189,Rankings!A:B,2,0)</f>
        <v>23.4</v>
      </c>
      <c r="C189" s="5" t="s">
        <v>92</v>
      </c>
      <c r="D189" s="5" t="s">
        <v>23</v>
      </c>
      <c r="E189" s="785" t="s">
        <v>13</v>
      </c>
      <c r="F189" s="5">
        <v>514</v>
      </c>
      <c r="G189" s="42">
        <v>15.1</v>
      </c>
      <c r="H189" s="7">
        <v>0.91</v>
      </c>
      <c r="I189" t="str">
        <f>VLOOKUP(A189,Schools!A:I,7,0)</f>
        <v>No</v>
      </c>
      <c r="J189" t="str">
        <f>VLOOKUP(A189,Schools!A:I,8,0)</f>
        <v>No</v>
      </c>
      <c r="K189" t="str">
        <f>VLOOKUP(A189,Schools!A:I,9,0)</f>
        <v>Yes</v>
      </c>
      <c r="L189">
        <f>VLOOKUP(A189,StudentsTeachers!A:S,7,0)</f>
        <v>4.2999999999999997E-2</v>
      </c>
      <c r="M189">
        <f>VLOOKUP(A189,StudentsTeachers!A:S,9,0)</f>
        <v>1.4E-2</v>
      </c>
      <c r="N189">
        <f>VLOOKUP(A189,StudentsTeachers!A:S,11,0)</f>
        <v>0.92800000000000005</v>
      </c>
      <c r="O189">
        <f>VLOOKUP(A189,StudentsTeachers!A:S,13,0)</f>
        <v>1.4E-2</v>
      </c>
      <c r="P189">
        <f>VLOOKUP(A189,StudentsTeachers!A:S,15,0)</f>
        <v>6.0000000000000001E-3</v>
      </c>
      <c r="Q189">
        <f>VLOOKUP(A189,StudentsTeachers!A:S,17,0)</f>
        <v>0</v>
      </c>
      <c r="R189">
        <f>VLOOKUP(A189,StudentsTeachers!A:S,19,0)</f>
        <v>2E-3</v>
      </c>
      <c r="S189">
        <f>VLOOKUP(A189,TestScores!A:Y,14,0)</f>
        <v>28.7</v>
      </c>
      <c r="T189">
        <f>VLOOKUP(A189,TestScores!A:Y,21,0)</f>
        <v>25.5</v>
      </c>
      <c r="U189">
        <f>VLOOKUP(A189,TestScores!A:Y,25,0)</f>
        <v>16.7</v>
      </c>
    </row>
    <row r="190" spans="1:21" ht="15" thickBot="1" x14ac:dyDescent="0.35">
      <c r="A190" s="785" t="s">
        <v>215</v>
      </c>
      <c r="B190" s="788">
        <f>VLOOKUP(A190,Rankings!A:B,2,0)</f>
        <v>12.8</v>
      </c>
      <c r="C190" s="2" t="s">
        <v>92</v>
      </c>
      <c r="D190" s="8">
        <v>43994</v>
      </c>
      <c r="E190" s="785" t="s">
        <v>13</v>
      </c>
      <c r="F190" s="2">
        <v>518</v>
      </c>
      <c r="G190" s="89">
        <v>12</v>
      </c>
      <c r="H190" s="4">
        <v>0.89</v>
      </c>
      <c r="I190" t="str">
        <f>VLOOKUP(A190,Schools!A:I,7,0)</f>
        <v>No</v>
      </c>
      <c r="J190" t="str">
        <f>VLOOKUP(A190,Schools!A:I,8,0)</f>
        <v>No</v>
      </c>
      <c r="K190" t="str">
        <f>VLOOKUP(A190,Schools!A:I,9,0)</f>
        <v>Yes</v>
      </c>
      <c r="L190">
        <f>VLOOKUP(A190,StudentsTeachers!A:S,7,0)</f>
        <v>5.6000000000000001E-2</v>
      </c>
      <c r="M190">
        <f>VLOOKUP(A190,StudentsTeachers!A:S,9,0)</f>
        <v>0.27400000000000002</v>
      </c>
      <c r="N190">
        <f>VLOOKUP(A190,StudentsTeachers!A:S,11,0)</f>
        <v>0.61599999999999999</v>
      </c>
      <c r="O190">
        <f>VLOOKUP(A190,StudentsTeachers!A:S,13,0)</f>
        <v>1.4E-2</v>
      </c>
      <c r="P190">
        <f>VLOOKUP(A190,StudentsTeachers!A:S,15,0)</f>
        <v>6.0000000000000001E-3</v>
      </c>
      <c r="Q190">
        <f>VLOOKUP(A190,StudentsTeachers!A:S,17,0)</f>
        <v>0.01</v>
      </c>
      <c r="R190">
        <f>VLOOKUP(A190,StudentsTeachers!A:S,19,0)</f>
        <v>3.1E-2</v>
      </c>
      <c r="S190">
        <f>VLOOKUP(A190,TestScores!A:Y,14,0)</f>
        <v>18.5</v>
      </c>
      <c r="T190">
        <f>VLOOKUP(A190,TestScores!A:Y,21,0)</f>
        <v>7</v>
      </c>
      <c r="U190">
        <f>VLOOKUP(A190,TestScores!A:Y,25,0)</f>
        <v>2.5</v>
      </c>
    </row>
    <row r="191" spans="1:21" ht="15" thickBot="1" x14ac:dyDescent="0.35">
      <c r="A191" s="785" t="s">
        <v>216</v>
      </c>
      <c r="B191" s="788">
        <f>VLOOKUP(A191,Rankings!A:B,2,0)</f>
        <v>34.9</v>
      </c>
      <c r="C191" s="5" t="s">
        <v>92</v>
      </c>
      <c r="D191" s="14">
        <v>44086</v>
      </c>
      <c r="E191" s="785" t="s">
        <v>13</v>
      </c>
      <c r="F191" s="5">
        <v>991</v>
      </c>
      <c r="G191" s="27">
        <v>14.7</v>
      </c>
      <c r="H191" s="7">
        <v>0.81</v>
      </c>
      <c r="I191" t="str">
        <f>VLOOKUP(A191,Schools!A:I,7,0)</f>
        <v>No</v>
      </c>
      <c r="J191" t="str">
        <f>VLOOKUP(A191,Schools!A:I,8,0)</f>
        <v>No</v>
      </c>
      <c r="K191" t="str">
        <f>VLOOKUP(A191,Schools!A:I,9,0)</f>
        <v>Yes</v>
      </c>
      <c r="L191">
        <f>VLOOKUP(A191,StudentsTeachers!A:S,7,0)</f>
        <v>0.1</v>
      </c>
      <c r="M191">
        <f>VLOOKUP(A191,StudentsTeachers!A:S,9,0)</f>
        <v>8.1000000000000003E-2</v>
      </c>
      <c r="N191">
        <f>VLOOKUP(A191,StudentsTeachers!A:S,11,0)</f>
        <v>0.77800000000000002</v>
      </c>
      <c r="O191">
        <f>VLOOKUP(A191,StudentsTeachers!A:S,13,0)</f>
        <v>8.0000000000000002E-3</v>
      </c>
      <c r="P191">
        <f>VLOOKUP(A191,StudentsTeachers!A:S,15,0)</f>
        <v>1.0999999999999999E-2</v>
      </c>
      <c r="Q191">
        <f>VLOOKUP(A191,StudentsTeachers!A:S,17,0)</f>
        <v>1E-3</v>
      </c>
      <c r="R191">
        <f>VLOOKUP(A191,StudentsTeachers!A:S,19,0)</f>
        <v>2.1999999999999999E-2</v>
      </c>
      <c r="S191">
        <f>VLOOKUP(A191,TestScores!A:Y,14,0)</f>
        <v>0</v>
      </c>
      <c r="T191">
        <f>VLOOKUP(A191,TestScores!A:Y,21,0)</f>
        <v>0</v>
      </c>
      <c r="U191">
        <f>VLOOKUP(A191,TestScores!A:Y,25,0)</f>
        <v>17.100000000000001</v>
      </c>
    </row>
    <row r="192" spans="1:21" ht="15" thickBot="1" x14ac:dyDescent="0.35">
      <c r="A192" s="785" t="s">
        <v>217</v>
      </c>
      <c r="B192" s="788">
        <f>VLOOKUP(A192,Rankings!A:B,2,0)</f>
        <v>8.3000000000000007</v>
      </c>
      <c r="C192" s="2" t="s">
        <v>92</v>
      </c>
      <c r="D192" s="8">
        <v>44086</v>
      </c>
      <c r="E192" s="785" t="s">
        <v>13</v>
      </c>
      <c r="F192" s="2">
        <v>93</v>
      </c>
      <c r="G192" s="83">
        <v>15.5</v>
      </c>
      <c r="H192" s="4">
        <v>0.88</v>
      </c>
      <c r="I192" t="str">
        <f>VLOOKUP(A192,Schools!A:I,7,0)</f>
        <v>No</v>
      </c>
      <c r="J192" t="str">
        <f>VLOOKUP(A192,Schools!A:I,8,0)</f>
        <v>No</v>
      </c>
      <c r="K192" t="str">
        <f>VLOOKUP(A192,Schools!A:I,9,0)</f>
        <v>Yes</v>
      </c>
      <c r="L192">
        <f>VLOOKUP(A192,StudentsTeachers!A:S,7,0)</f>
        <v>7.4999999999999997E-2</v>
      </c>
      <c r="M192">
        <f>VLOOKUP(A192,StudentsTeachers!A:S,9,0)</f>
        <v>0.11799999999999999</v>
      </c>
      <c r="N192">
        <f>VLOOKUP(A192,StudentsTeachers!A:S,11,0)</f>
        <v>0.73099999999999998</v>
      </c>
      <c r="O192">
        <f>VLOOKUP(A192,StudentsTeachers!A:S,13,0)</f>
        <v>1.0999999999999999E-2</v>
      </c>
      <c r="P192">
        <f>VLOOKUP(A192,StudentsTeachers!A:S,15,0)</f>
        <v>4.2999999999999997E-2</v>
      </c>
      <c r="Q192">
        <f>VLOOKUP(A192,StudentsTeachers!A:S,17,0)</f>
        <v>0</v>
      </c>
      <c r="R192">
        <f>VLOOKUP(A192,StudentsTeachers!A:S,19,0)</f>
        <v>2.1999999999999999E-2</v>
      </c>
      <c r="S192">
        <f>VLOOKUP(A192,TestScores!A:Y,14,0)</f>
        <v>0</v>
      </c>
      <c r="T192">
        <f>VLOOKUP(A192,TestScores!A:Y,21,0)</f>
        <v>0</v>
      </c>
      <c r="U192">
        <f>VLOOKUP(A192,TestScores!A:Y,25,0)</f>
        <v>0</v>
      </c>
    </row>
    <row r="193" spans="1:21" ht="15" thickBot="1" x14ac:dyDescent="0.35">
      <c r="A193" s="785" t="s">
        <v>218</v>
      </c>
      <c r="B193" s="788">
        <f>VLOOKUP(A193,Rankings!A:B,2,0)</f>
        <v>11.9</v>
      </c>
      <c r="C193" s="5" t="s">
        <v>92</v>
      </c>
      <c r="D193" s="5" t="s">
        <v>23</v>
      </c>
      <c r="E193" s="785" t="s">
        <v>153</v>
      </c>
      <c r="F193" s="5">
        <v>499</v>
      </c>
      <c r="G193" s="15">
        <v>19.100000000000001</v>
      </c>
      <c r="H193" s="7">
        <v>0.79</v>
      </c>
      <c r="I193" t="str">
        <f>VLOOKUP(A193,Schools!A:I,7,0)</f>
        <v>No</v>
      </c>
      <c r="J193" t="str">
        <f>VLOOKUP(A193,Schools!A:I,8,0)</f>
        <v>No</v>
      </c>
      <c r="K193" t="str">
        <f>VLOOKUP(A193,Schools!A:I,9,0)</f>
        <v>Yes</v>
      </c>
      <c r="L193">
        <f>VLOOKUP(A193,StudentsTeachers!A:S,7,0)</f>
        <v>0.114</v>
      </c>
      <c r="M193">
        <f>VLOOKUP(A193,StudentsTeachers!A:S,9,0)</f>
        <v>5.3999999999999999E-2</v>
      </c>
      <c r="N193">
        <f>VLOOKUP(A193,StudentsTeachers!A:S,11,0)</f>
        <v>0.79400000000000004</v>
      </c>
      <c r="O193">
        <f>VLOOKUP(A193,StudentsTeachers!A:S,13,0)</f>
        <v>0.01</v>
      </c>
      <c r="P193">
        <f>VLOOKUP(A193,StudentsTeachers!A:S,15,0)</f>
        <v>6.0000000000000001E-3</v>
      </c>
      <c r="Q193">
        <f>VLOOKUP(A193,StudentsTeachers!A:S,17,0)</f>
        <v>4.0000000000000001E-3</v>
      </c>
      <c r="R193">
        <f>VLOOKUP(A193,StudentsTeachers!A:S,19,0)</f>
        <v>1.7999999999999999E-2</v>
      </c>
      <c r="S193">
        <f>VLOOKUP(A193,TestScores!A:Y,14,0)</f>
        <v>24.1</v>
      </c>
      <c r="T193">
        <f>VLOOKUP(A193,TestScores!A:Y,21,0)</f>
        <v>14.7</v>
      </c>
      <c r="U193">
        <f>VLOOKUP(A193,TestScores!A:Y,25,0)</f>
        <v>10.4</v>
      </c>
    </row>
    <row r="194" spans="1:21" ht="15" thickBot="1" x14ac:dyDescent="0.35">
      <c r="A194" s="785" t="s">
        <v>219</v>
      </c>
      <c r="B194" s="788">
        <f>VLOOKUP(A194,Rankings!A:B,2,0)</f>
        <v>61</v>
      </c>
      <c r="C194" s="2" t="s">
        <v>92</v>
      </c>
      <c r="D194" s="8">
        <v>44086</v>
      </c>
      <c r="E194" s="785" t="s">
        <v>13</v>
      </c>
      <c r="F194" s="2">
        <v>415</v>
      </c>
      <c r="G194" s="71">
        <v>21.2</v>
      </c>
      <c r="H194" s="4">
        <v>0.55000000000000004</v>
      </c>
      <c r="I194" t="str">
        <f>VLOOKUP(A194,Schools!A:I,7,0)</f>
        <v>No</v>
      </c>
      <c r="J194" t="str">
        <f>VLOOKUP(A194,Schools!A:I,8,0)</f>
        <v>No</v>
      </c>
      <c r="K194" t="str">
        <f>VLOOKUP(A194,Schools!A:I,9,0)</f>
        <v>No</v>
      </c>
      <c r="L194">
        <f>VLOOKUP(A194,StudentsTeachers!A:S,7,0)</f>
        <v>0.26300000000000001</v>
      </c>
      <c r="M194">
        <f>VLOOKUP(A194,StudentsTeachers!A:S,9,0)</f>
        <v>0.26</v>
      </c>
      <c r="N194">
        <f>VLOOKUP(A194,StudentsTeachers!A:S,11,0)</f>
        <v>0.39500000000000002</v>
      </c>
      <c r="O194">
        <f>VLOOKUP(A194,StudentsTeachers!A:S,13,0)</f>
        <v>1.9E-2</v>
      </c>
      <c r="P194">
        <f>VLOOKUP(A194,StudentsTeachers!A:S,15,0)</f>
        <v>2E-3</v>
      </c>
      <c r="Q194">
        <f>VLOOKUP(A194,StudentsTeachers!A:S,17,0)</f>
        <v>2E-3</v>
      </c>
      <c r="R194">
        <f>VLOOKUP(A194,StudentsTeachers!A:S,19,0)</f>
        <v>5.8000000000000003E-2</v>
      </c>
      <c r="S194">
        <f>VLOOKUP(A194,TestScores!A:Y,14,0)</f>
        <v>0</v>
      </c>
      <c r="T194">
        <f>VLOOKUP(A194,TestScores!A:Y,21,0)</f>
        <v>0</v>
      </c>
      <c r="U194">
        <f>VLOOKUP(A194,TestScores!A:Y,25,0)</f>
        <v>21.5</v>
      </c>
    </row>
    <row r="195" spans="1:21" ht="15" thickBot="1" x14ac:dyDescent="0.35">
      <c r="A195" s="785" t="s">
        <v>220</v>
      </c>
      <c r="B195" s="788">
        <f>VLOOKUP(A195,Rankings!A:B,2,0)</f>
        <v>12</v>
      </c>
      <c r="C195" s="5" t="s">
        <v>92</v>
      </c>
      <c r="D195" s="5" t="s">
        <v>23</v>
      </c>
      <c r="E195" s="785" t="s">
        <v>13</v>
      </c>
      <c r="F195" s="5">
        <v>398</v>
      </c>
      <c r="G195" s="13">
        <v>14.5</v>
      </c>
      <c r="H195" s="7">
        <v>0.9</v>
      </c>
      <c r="I195" t="str">
        <f>VLOOKUP(A195,Schools!A:I,7,0)</f>
        <v>No</v>
      </c>
      <c r="J195" t="str">
        <f>VLOOKUP(A195,Schools!A:I,8,0)</f>
        <v>No</v>
      </c>
      <c r="K195" t="str">
        <f>VLOOKUP(A195,Schools!A:I,9,0)</f>
        <v>Yes</v>
      </c>
      <c r="L195">
        <f>VLOOKUP(A195,StudentsTeachers!A:S,7,0)</f>
        <v>4.4999999999999998E-2</v>
      </c>
      <c r="M195">
        <f>VLOOKUP(A195,StudentsTeachers!A:S,9,0)</f>
        <v>0.25600000000000001</v>
      </c>
      <c r="N195">
        <f>VLOOKUP(A195,StudentsTeachers!A:S,11,0)</f>
        <v>0.66100000000000003</v>
      </c>
      <c r="O195">
        <f>VLOOKUP(A195,StudentsTeachers!A:S,13,0)</f>
        <v>1.2999999999999999E-2</v>
      </c>
      <c r="P195">
        <f>VLOOKUP(A195,StudentsTeachers!A:S,15,0)</f>
        <v>5.0000000000000001E-3</v>
      </c>
      <c r="Q195">
        <f>VLOOKUP(A195,StudentsTeachers!A:S,17,0)</f>
        <v>0</v>
      </c>
      <c r="R195">
        <f>VLOOKUP(A195,StudentsTeachers!A:S,19,0)</f>
        <v>0.02</v>
      </c>
      <c r="S195">
        <f>VLOOKUP(A195,TestScores!A:Y,14,0)</f>
        <v>23.3</v>
      </c>
      <c r="T195">
        <f>VLOOKUP(A195,TestScores!A:Y,21,0)</f>
        <v>16.399999999999999</v>
      </c>
      <c r="U195">
        <f>VLOOKUP(A195,TestScores!A:Y,25,0)</f>
        <v>8.6999999999999993</v>
      </c>
    </row>
    <row r="196" spans="1:21" ht="15" thickBot="1" x14ac:dyDescent="0.35">
      <c r="A196" s="785" t="s">
        <v>221</v>
      </c>
      <c r="B196" s="788">
        <f>VLOOKUP(A196,Rankings!A:B,2,0)</f>
        <v>37.1</v>
      </c>
      <c r="C196" s="2" t="s">
        <v>92</v>
      </c>
      <c r="D196" s="2" t="s">
        <v>23</v>
      </c>
      <c r="E196" s="785" t="s">
        <v>13</v>
      </c>
      <c r="F196" s="2">
        <v>274</v>
      </c>
      <c r="G196" s="3">
        <v>17</v>
      </c>
      <c r="H196" s="4">
        <v>0.46</v>
      </c>
      <c r="I196" t="str">
        <f>VLOOKUP(A196,Schools!A:I,7,0)</f>
        <v>No</v>
      </c>
      <c r="J196" t="str">
        <f>VLOOKUP(A196,Schools!A:I,8,0)</f>
        <v>No</v>
      </c>
      <c r="K196" t="str">
        <f>VLOOKUP(A196,Schools!A:I,9,0)</f>
        <v>No</v>
      </c>
      <c r="L196">
        <f>VLOOKUP(A196,StudentsTeachers!A:S,7,0)</f>
        <v>0.442</v>
      </c>
      <c r="M196">
        <f>VLOOKUP(A196,StudentsTeachers!A:S,9,0)</f>
        <v>0.27400000000000002</v>
      </c>
      <c r="N196">
        <f>VLOOKUP(A196,StudentsTeachers!A:S,11,0)</f>
        <v>0.186</v>
      </c>
      <c r="O196">
        <f>VLOOKUP(A196,StudentsTeachers!A:S,13,0)</f>
        <v>2.1999999999999999E-2</v>
      </c>
      <c r="P196">
        <f>VLOOKUP(A196,StudentsTeachers!A:S,15,0)</f>
        <v>0</v>
      </c>
      <c r="Q196">
        <f>VLOOKUP(A196,StudentsTeachers!A:S,17,0)</f>
        <v>0</v>
      </c>
      <c r="R196">
        <f>VLOOKUP(A196,StudentsTeachers!A:S,19,0)</f>
        <v>7.6999999999999999E-2</v>
      </c>
      <c r="S196">
        <f>VLOOKUP(A196,TestScores!A:Y,14,0)</f>
        <v>35.4</v>
      </c>
      <c r="T196">
        <f>VLOOKUP(A196,TestScores!A:Y,21,0)</f>
        <v>34.299999999999997</v>
      </c>
      <c r="U196">
        <f>VLOOKUP(A196,TestScores!A:Y,25,0)</f>
        <v>30.6</v>
      </c>
    </row>
    <row r="197" spans="1:21" ht="15" thickBot="1" x14ac:dyDescent="0.35">
      <c r="A197" s="785" t="s">
        <v>222</v>
      </c>
      <c r="B197" s="788">
        <f>VLOOKUP(A197,Rankings!A:B,2,0)</f>
        <v>95.2</v>
      </c>
      <c r="C197" s="5" t="s">
        <v>92</v>
      </c>
      <c r="D197" s="5" t="s">
        <v>23</v>
      </c>
      <c r="E197" s="785" t="s">
        <v>13</v>
      </c>
      <c r="F197" s="5">
        <v>642</v>
      </c>
      <c r="G197" s="95">
        <v>17.7</v>
      </c>
      <c r="H197" s="7">
        <v>0.2</v>
      </c>
      <c r="I197" t="str">
        <f>VLOOKUP(A197,Schools!A:I,7,0)</f>
        <v>No</v>
      </c>
      <c r="J197" t="str">
        <f>VLOOKUP(A197,Schools!A:I,8,0)</f>
        <v>No</v>
      </c>
      <c r="K197" t="str">
        <f>VLOOKUP(A197,Schools!A:I,9,0)</f>
        <v>No</v>
      </c>
      <c r="L197">
        <f>VLOOKUP(A197,StudentsTeachers!A:S,7,0)</f>
        <v>0.66500000000000004</v>
      </c>
      <c r="M197">
        <f>VLOOKUP(A197,StudentsTeachers!A:S,9,0)</f>
        <v>0.10100000000000001</v>
      </c>
      <c r="N197">
        <f>VLOOKUP(A197,StudentsTeachers!A:S,11,0)</f>
        <v>0.14499999999999999</v>
      </c>
      <c r="O197">
        <f>VLOOKUP(A197,StudentsTeachers!A:S,13,0)</f>
        <v>1.4E-2</v>
      </c>
      <c r="P197">
        <f>VLOOKUP(A197,StudentsTeachers!A:S,15,0)</f>
        <v>8.0000000000000002E-3</v>
      </c>
      <c r="Q197">
        <f>VLOOKUP(A197,StudentsTeachers!A:S,17,0)</f>
        <v>0</v>
      </c>
      <c r="R197">
        <f>VLOOKUP(A197,StudentsTeachers!A:S,19,0)</f>
        <v>6.7000000000000004E-2</v>
      </c>
      <c r="S197">
        <f>VLOOKUP(A197,TestScores!A:Y,14,0)</f>
        <v>77.5</v>
      </c>
      <c r="T197">
        <f>VLOOKUP(A197,TestScores!A:Y,21,0)</f>
        <v>70.2</v>
      </c>
      <c r="U197">
        <f>VLOOKUP(A197,TestScores!A:Y,25,0)</f>
        <v>70.3</v>
      </c>
    </row>
    <row r="198" spans="1:21" ht="15" thickBot="1" x14ac:dyDescent="0.35">
      <c r="A198" s="785" t="s">
        <v>223</v>
      </c>
      <c r="B198" s="788">
        <f>VLOOKUP(A198,Rankings!A:B,2,0)</f>
        <v>0</v>
      </c>
      <c r="C198" s="2" t="s">
        <v>92</v>
      </c>
      <c r="D198" s="2" t="s">
        <v>224</v>
      </c>
      <c r="E198" s="785" t="s">
        <v>13</v>
      </c>
      <c r="F198" s="2">
        <v>249</v>
      </c>
      <c r="G198" s="32">
        <v>14.2</v>
      </c>
      <c r="H198" s="4">
        <v>0.89</v>
      </c>
      <c r="I198" t="str">
        <f>VLOOKUP(A198,Schools!A:I,7,0)</f>
        <v>No</v>
      </c>
      <c r="J198" t="str">
        <f>VLOOKUP(A198,Schools!A:I,8,0)</f>
        <v>No</v>
      </c>
      <c r="K198" t="str">
        <f>VLOOKUP(A198,Schools!A:I,9,0)</f>
        <v>No</v>
      </c>
      <c r="L198">
        <f>VLOOKUP(A198,StudentsTeachers!A:S,7,0)</f>
        <v>0.04</v>
      </c>
      <c r="M198">
        <f>VLOOKUP(A198,StudentsTeachers!A:S,9,0)</f>
        <v>1.6E-2</v>
      </c>
      <c r="N198">
        <f>VLOOKUP(A198,StudentsTeachers!A:S,11,0)</f>
        <v>0.92400000000000004</v>
      </c>
      <c r="O198">
        <f>VLOOKUP(A198,StudentsTeachers!A:S,13,0)</f>
        <v>0.02</v>
      </c>
      <c r="P198">
        <f>VLOOKUP(A198,StudentsTeachers!A:S,15,0)</f>
        <v>0</v>
      </c>
      <c r="Q198">
        <f>VLOOKUP(A198,StudentsTeachers!A:S,17,0)</f>
        <v>0</v>
      </c>
      <c r="R198">
        <f>VLOOKUP(A198,StudentsTeachers!A:S,19,0)</f>
        <v>0</v>
      </c>
      <c r="S198">
        <f>VLOOKUP(A198,TestScores!A:Y,14,0)</f>
        <v>0</v>
      </c>
      <c r="T198">
        <f>VLOOKUP(A198,TestScores!A:Y,21,0)</f>
        <v>0</v>
      </c>
      <c r="U198">
        <f>VLOOKUP(A198,TestScores!A:Y,25,0)</f>
        <v>0</v>
      </c>
    </row>
    <row r="199" spans="1:21" ht="15" thickBot="1" x14ac:dyDescent="0.35">
      <c r="A199" s="785" t="s">
        <v>225</v>
      </c>
      <c r="B199" s="788">
        <f>VLOOKUP(A199,Rankings!A:B,2,0)</f>
        <v>7</v>
      </c>
      <c r="C199" s="5" t="s">
        <v>92</v>
      </c>
      <c r="D199" s="5" t="s">
        <v>10</v>
      </c>
      <c r="E199" s="785" t="s">
        <v>13</v>
      </c>
      <c r="F199" s="70">
        <v>1008</v>
      </c>
      <c r="G199" s="13">
        <v>14.5</v>
      </c>
      <c r="H199" s="7">
        <v>0.94</v>
      </c>
      <c r="I199" t="str">
        <f>VLOOKUP(A199,Schools!A:I,7,0)</f>
        <v>No</v>
      </c>
      <c r="J199" t="str">
        <f>VLOOKUP(A199,Schools!A:I,8,0)</f>
        <v>No</v>
      </c>
      <c r="K199" t="str">
        <f>VLOOKUP(A199,Schools!A:I,9,0)</f>
        <v>Yes</v>
      </c>
      <c r="L199">
        <f>VLOOKUP(A199,StudentsTeachers!A:S,7,0)</f>
        <v>0.13700000000000001</v>
      </c>
      <c r="M199">
        <f>VLOOKUP(A199,StudentsTeachers!A:S,9,0)</f>
        <v>0.29399999999999998</v>
      </c>
      <c r="N199">
        <f>VLOOKUP(A199,StudentsTeachers!A:S,11,0)</f>
        <v>0.30299999999999999</v>
      </c>
      <c r="O199">
        <f>VLOOKUP(A199,StudentsTeachers!A:S,13,0)</f>
        <v>0.23899999999999999</v>
      </c>
      <c r="P199">
        <f>VLOOKUP(A199,StudentsTeachers!A:S,15,0)</f>
        <v>2E-3</v>
      </c>
      <c r="Q199">
        <f>VLOOKUP(A199,StudentsTeachers!A:S,17,0)</f>
        <v>7.0000000000000001E-3</v>
      </c>
      <c r="R199">
        <f>VLOOKUP(A199,StudentsTeachers!A:S,19,0)</f>
        <v>1.9E-2</v>
      </c>
      <c r="S199">
        <f>VLOOKUP(A199,TestScores!A:Y,14,0)</f>
        <v>22.3</v>
      </c>
      <c r="T199">
        <f>VLOOKUP(A199,TestScores!A:Y,21,0)</f>
        <v>8.5</v>
      </c>
      <c r="U199">
        <f>VLOOKUP(A199,TestScores!A:Y,25,0)</f>
        <v>4.7</v>
      </c>
    </row>
    <row r="200" spans="1:21" ht="15" thickBot="1" x14ac:dyDescent="0.35">
      <c r="A200" s="785" t="s">
        <v>226</v>
      </c>
      <c r="B200" s="788">
        <f>VLOOKUP(A200,Rankings!A:B,2,0)</f>
        <v>99.7</v>
      </c>
      <c r="C200" s="2" t="s">
        <v>92</v>
      </c>
      <c r="D200" s="8">
        <v>43835</v>
      </c>
      <c r="E200" s="785" t="s">
        <v>13</v>
      </c>
      <c r="F200" s="2">
        <v>333</v>
      </c>
      <c r="G200" s="96">
        <v>19</v>
      </c>
      <c r="H200" s="4">
        <v>0.04</v>
      </c>
      <c r="I200" t="str">
        <f>VLOOKUP(A200,Schools!A:I,7,0)</f>
        <v>No</v>
      </c>
      <c r="J200" t="str">
        <f>VLOOKUP(A200,Schools!A:I,8,0)</f>
        <v>No</v>
      </c>
      <c r="K200" t="str">
        <f>VLOOKUP(A200,Schools!A:I,9,0)</f>
        <v>No</v>
      </c>
      <c r="L200">
        <f>VLOOKUP(A200,StudentsTeachers!A:S,7,0)</f>
        <v>0.80500000000000005</v>
      </c>
      <c r="M200">
        <f>VLOOKUP(A200,StudentsTeachers!A:S,9,0)</f>
        <v>1.7999999999999999E-2</v>
      </c>
      <c r="N200">
        <f>VLOOKUP(A200,StudentsTeachers!A:S,11,0)</f>
        <v>6.3E-2</v>
      </c>
      <c r="O200">
        <f>VLOOKUP(A200,StudentsTeachers!A:S,13,0)</f>
        <v>3.5999999999999997E-2</v>
      </c>
      <c r="P200">
        <f>VLOOKUP(A200,StudentsTeachers!A:S,15,0)</f>
        <v>0</v>
      </c>
      <c r="Q200">
        <f>VLOOKUP(A200,StudentsTeachers!A:S,17,0)</f>
        <v>0</v>
      </c>
      <c r="R200">
        <f>VLOOKUP(A200,StudentsTeachers!A:S,19,0)</f>
        <v>7.8E-2</v>
      </c>
      <c r="S200">
        <f>VLOOKUP(A200,TestScores!A:Y,14,0)</f>
        <v>95.3</v>
      </c>
      <c r="T200">
        <f>VLOOKUP(A200,TestScores!A:Y,21,0)</f>
        <v>94</v>
      </c>
      <c r="U200">
        <f>VLOOKUP(A200,TestScores!A:Y,25,0)</f>
        <v>96</v>
      </c>
    </row>
    <row r="201" spans="1:21" ht="15" thickBot="1" x14ac:dyDescent="0.35">
      <c r="A201" s="785" t="s">
        <v>227</v>
      </c>
      <c r="B201" s="788">
        <f>VLOOKUP(A201,Rankings!A:B,2,0)</f>
        <v>0</v>
      </c>
      <c r="C201" s="5" t="s">
        <v>92</v>
      </c>
      <c r="D201" s="14">
        <v>43994</v>
      </c>
      <c r="E201" s="785" t="s">
        <v>13</v>
      </c>
      <c r="F201" s="5">
        <v>174</v>
      </c>
      <c r="G201" s="97">
        <v>11.8</v>
      </c>
      <c r="H201" s="7">
        <v>0.75</v>
      </c>
      <c r="I201" t="str">
        <f>VLOOKUP(A201,Schools!A:I,7,0)</f>
        <v>No</v>
      </c>
      <c r="J201" t="str">
        <f>VLOOKUP(A201,Schools!A:I,8,0)</f>
        <v>No</v>
      </c>
      <c r="K201" t="str">
        <f>VLOOKUP(A201,Schools!A:I,9,0)</f>
        <v>Yes</v>
      </c>
      <c r="L201">
        <f>VLOOKUP(A201,StudentsTeachers!A:S,7,0)</f>
        <v>9.8000000000000004E-2</v>
      </c>
      <c r="M201">
        <f>VLOOKUP(A201,StudentsTeachers!A:S,9,0)</f>
        <v>0.253</v>
      </c>
      <c r="N201">
        <f>VLOOKUP(A201,StudentsTeachers!A:S,11,0)</f>
        <v>0.60899999999999999</v>
      </c>
      <c r="O201">
        <f>VLOOKUP(A201,StudentsTeachers!A:S,13,0)</f>
        <v>2.3E-2</v>
      </c>
      <c r="P201">
        <f>VLOOKUP(A201,StudentsTeachers!A:S,15,0)</f>
        <v>6.0000000000000001E-3</v>
      </c>
      <c r="Q201">
        <f>VLOOKUP(A201,StudentsTeachers!A:S,17,0)</f>
        <v>6.0000000000000001E-3</v>
      </c>
      <c r="R201">
        <f>VLOOKUP(A201,StudentsTeachers!A:S,19,0)</f>
        <v>1.0999999999999999E-2</v>
      </c>
      <c r="S201">
        <f>VLOOKUP(A201,TestScores!A:Y,14,0)</f>
        <v>0</v>
      </c>
      <c r="T201">
        <f>VLOOKUP(A201,TestScores!A:Y,21,0)</f>
        <v>0</v>
      </c>
      <c r="U201">
        <f>VLOOKUP(A201,TestScores!A:Y,25,0)</f>
        <v>0</v>
      </c>
    </row>
    <row r="202" spans="1:21" ht="15" thickBot="1" x14ac:dyDescent="0.35">
      <c r="A202" s="785" t="s">
        <v>228</v>
      </c>
      <c r="B202" s="788">
        <f>VLOOKUP(A202,Rankings!A:B,2,0)</f>
        <v>0</v>
      </c>
      <c r="C202" s="2" t="s">
        <v>92</v>
      </c>
      <c r="D202" s="8">
        <v>44086</v>
      </c>
      <c r="E202" s="785" t="s">
        <v>13</v>
      </c>
      <c r="F202" s="2">
        <v>106</v>
      </c>
      <c r="G202" s="19">
        <v>15</v>
      </c>
      <c r="H202" s="4">
        <v>0.68</v>
      </c>
      <c r="I202" t="str">
        <f>VLOOKUP(A202,Schools!A:I,7,0)</f>
        <v>No</v>
      </c>
      <c r="J202" t="str">
        <f>VLOOKUP(A202,Schools!A:I,8,0)</f>
        <v>No</v>
      </c>
      <c r="K202" t="str">
        <f>VLOOKUP(A202,Schools!A:I,9,0)</f>
        <v>Yes</v>
      </c>
      <c r="L202">
        <f>VLOOKUP(A202,StudentsTeachers!A:S,7,0)</f>
        <v>4.7E-2</v>
      </c>
      <c r="M202">
        <f>VLOOKUP(A202,StudentsTeachers!A:S,9,0)</f>
        <v>8.9999999999999993E-3</v>
      </c>
      <c r="N202">
        <f>VLOOKUP(A202,StudentsTeachers!A:S,11,0)</f>
        <v>0.89600000000000002</v>
      </c>
      <c r="O202">
        <f>VLOOKUP(A202,StudentsTeachers!A:S,13,0)</f>
        <v>0</v>
      </c>
      <c r="P202">
        <f>VLOOKUP(A202,StudentsTeachers!A:S,15,0)</f>
        <v>3.7999999999999999E-2</v>
      </c>
      <c r="Q202">
        <f>VLOOKUP(A202,StudentsTeachers!A:S,17,0)</f>
        <v>0</v>
      </c>
      <c r="R202">
        <f>VLOOKUP(A202,StudentsTeachers!A:S,19,0)</f>
        <v>8.9999999999999993E-3</v>
      </c>
      <c r="S202">
        <f>VLOOKUP(A202,TestScores!A:Y,14,0)</f>
        <v>0</v>
      </c>
      <c r="T202">
        <f>VLOOKUP(A202,TestScores!A:Y,21,0)</f>
        <v>0</v>
      </c>
      <c r="U202">
        <f>VLOOKUP(A202,TestScores!A:Y,25,0)</f>
        <v>0</v>
      </c>
    </row>
    <row r="203" spans="1:21" ht="15" thickBot="1" x14ac:dyDescent="0.35">
      <c r="A203" s="785" t="s">
        <v>229</v>
      </c>
      <c r="B203" s="788">
        <f>VLOOKUP(A203,Rankings!A:B,2,0)</f>
        <v>57.2</v>
      </c>
      <c r="C203" s="5" t="s">
        <v>92</v>
      </c>
      <c r="D203" s="5" t="s">
        <v>23</v>
      </c>
      <c r="E203" s="785" t="s">
        <v>13</v>
      </c>
      <c r="F203" s="5">
        <v>717</v>
      </c>
      <c r="G203" s="98">
        <v>15.7</v>
      </c>
      <c r="H203" s="7">
        <v>0.72</v>
      </c>
      <c r="I203" t="str">
        <f>VLOOKUP(A203,Schools!A:I,7,0)</f>
        <v>No</v>
      </c>
      <c r="J203" t="str">
        <f>VLOOKUP(A203,Schools!A:I,8,0)</f>
        <v>No</v>
      </c>
      <c r="K203" t="str">
        <f>VLOOKUP(A203,Schools!A:I,9,0)</f>
        <v>Yes</v>
      </c>
      <c r="L203">
        <f>VLOOKUP(A203,StudentsTeachers!A:S,7,0)</f>
        <v>0.184</v>
      </c>
      <c r="M203">
        <f>VLOOKUP(A203,StudentsTeachers!A:S,9,0)</f>
        <v>2.9000000000000001E-2</v>
      </c>
      <c r="N203">
        <f>VLOOKUP(A203,StudentsTeachers!A:S,11,0)</f>
        <v>0.70199999999999996</v>
      </c>
      <c r="O203">
        <f>VLOOKUP(A203,StudentsTeachers!A:S,13,0)</f>
        <v>4.2000000000000003E-2</v>
      </c>
      <c r="P203">
        <f>VLOOKUP(A203,StudentsTeachers!A:S,15,0)</f>
        <v>6.0000000000000001E-3</v>
      </c>
      <c r="Q203">
        <f>VLOOKUP(A203,StudentsTeachers!A:S,17,0)</f>
        <v>1E-3</v>
      </c>
      <c r="R203">
        <f>VLOOKUP(A203,StudentsTeachers!A:S,19,0)</f>
        <v>3.5999999999999997E-2</v>
      </c>
      <c r="S203">
        <f>VLOOKUP(A203,TestScores!A:Y,14,0)</f>
        <v>50.4</v>
      </c>
      <c r="T203">
        <f>VLOOKUP(A203,TestScores!A:Y,21,0)</f>
        <v>39</v>
      </c>
      <c r="U203">
        <f>VLOOKUP(A203,TestScores!A:Y,25,0)</f>
        <v>41.6</v>
      </c>
    </row>
    <row r="204" spans="1:21" ht="15" thickBot="1" x14ac:dyDescent="0.35">
      <c r="A204" s="785" t="s">
        <v>230</v>
      </c>
      <c r="B204" s="788">
        <f>VLOOKUP(A204,Rankings!A:B,2,0)</f>
        <v>22</v>
      </c>
      <c r="C204" s="2" t="s">
        <v>92</v>
      </c>
      <c r="D204" s="2" t="s">
        <v>23</v>
      </c>
      <c r="E204" s="785" t="s">
        <v>13</v>
      </c>
      <c r="F204" s="2">
        <v>503</v>
      </c>
      <c r="G204" s="98">
        <v>15.7</v>
      </c>
      <c r="H204" s="4">
        <v>0.75</v>
      </c>
      <c r="I204" t="str">
        <f>VLOOKUP(A204,Schools!A:I,7,0)</f>
        <v>No</v>
      </c>
      <c r="J204" t="str">
        <f>VLOOKUP(A204,Schools!A:I,8,0)</f>
        <v>No</v>
      </c>
      <c r="K204" t="str">
        <f>VLOOKUP(A204,Schools!A:I,9,0)</f>
        <v>Yes</v>
      </c>
      <c r="L204">
        <f>VLOOKUP(A204,StudentsTeachers!A:S,7,0)</f>
        <v>0.19500000000000001</v>
      </c>
      <c r="M204">
        <f>VLOOKUP(A204,StudentsTeachers!A:S,9,0)</f>
        <v>0.21099999999999999</v>
      </c>
      <c r="N204">
        <f>VLOOKUP(A204,StudentsTeachers!A:S,11,0)</f>
        <v>0.48299999999999998</v>
      </c>
      <c r="O204">
        <f>VLOOKUP(A204,StudentsTeachers!A:S,13,0)</f>
        <v>5.3999999999999999E-2</v>
      </c>
      <c r="P204">
        <f>VLOOKUP(A204,StudentsTeachers!A:S,15,0)</f>
        <v>1.4E-2</v>
      </c>
      <c r="Q204">
        <f>VLOOKUP(A204,StudentsTeachers!A:S,17,0)</f>
        <v>2E-3</v>
      </c>
      <c r="R204">
        <f>VLOOKUP(A204,StudentsTeachers!A:S,19,0)</f>
        <v>4.3999999999999997E-2</v>
      </c>
      <c r="S204">
        <f>VLOOKUP(A204,TestScores!A:Y,14,0)</f>
        <v>32.6</v>
      </c>
      <c r="T204">
        <f>VLOOKUP(A204,TestScores!A:Y,21,0)</f>
        <v>23.1</v>
      </c>
      <c r="U204">
        <f>VLOOKUP(A204,TestScores!A:Y,25,0)</f>
        <v>14.6</v>
      </c>
    </row>
    <row r="205" spans="1:21" ht="15" thickBot="1" x14ac:dyDescent="0.35">
      <c r="A205" s="785" t="s">
        <v>231</v>
      </c>
      <c r="B205" s="788">
        <f>VLOOKUP(A205,Rankings!A:B,2,0)</f>
        <v>0</v>
      </c>
      <c r="C205" s="5" t="s">
        <v>92</v>
      </c>
      <c r="D205" s="5" t="s">
        <v>56</v>
      </c>
      <c r="E205" s="785" t="s">
        <v>13</v>
      </c>
      <c r="F205" s="5">
        <v>117</v>
      </c>
      <c r="G205" s="99">
        <v>10.6</v>
      </c>
      <c r="H205" s="7">
        <v>0.67</v>
      </c>
      <c r="I205" t="str">
        <f>VLOOKUP(A205,Schools!A:I,7,0)</f>
        <v>No</v>
      </c>
      <c r="J205" t="str">
        <f>VLOOKUP(A205,Schools!A:I,8,0)</f>
        <v>No</v>
      </c>
      <c r="K205" t="str">
        <f>VLOOKUP(A205,Schools!A:I,9,0)</f>
        <v>No</v>
      </c>
      <c r="L205">
        <f>VLOOKUP(A205,StudentsTeachers!A:S,7,0)</f>
        <v>5.0999999999999997E-2</v>
      </c>
      <c r="M205">
        <f>VLOOKUP(A205,StudentsTeachers!A:S,9,0)</f>
        <v>0.29899999999999999</v>
      </c>
      <c r="N205">
        <f>VLOOKUP(A205,StudentsTeachers!A:S,11,0)</f>
        <v>0.53</v>
      </c>
      <c r="O205">
        <f>VLOOKUP(A205,StudentsTeachers!A:S,13,0)</f>
        <v>6.8000000000000005E-2</v>
      </c>
      <c r="P205">
        <f>VLOOKUP(A205,StudentsTeachers!A:S,15,0)</f>
        <v>8.9999999999999993E-3</v>
      </c>
      <c r="Q205">
        <f>VLOOKUP(A205,StudentsTeachers!A:S,17,0)</f>
        <v>0</v>
      </c>
      <c r="R205">
        <f>VLOOKUP(A205,StudentsTeachers!A:S,19,0)</f>
        <v>4.2999999999999997E-2</v>
      </c>
      <c r="S205">
        <f>VLOOKUP(A205,TestScores!A:Y,14,0)</f>
        <v>0</v>
      </c>
      <c r="T205">
        <f>VLOOKUP(A205,TestScores!A:Y,21,0)</f>
        <v>0</v>
      </c>
      <c r="U205">
        <f>VLOOKUP(A205,TestScores!A:Y,25,0)</f>
        <v>0</v>
      </c>
    </row>
    <row r="206" spans="1:21" ht="15" thickBot="1" x14ac:dyDescent="0.35">
      <c r="A206" s="785" t="s">
        <v>232</v>
      </c>
      <c r="B206" s="788">
        <f>VLOOKUP(A206,Rankings!A:B,2,0)</f>
        <v>6.2</v>
      </c>
      <c r="C206" s="2" t="s">
        <v>92</v>
      </c>
      <c r="D206" s="2" t="s">
        <v>23</v>
      </c>
      <c r="E206" s="785" t="s">
        <v>13</v>
      </c>
      <c r="F206" s="2">
        <v>360</v>
      </c>
      <c r="G206" s="97">
        <v>11.8</v>
      </c>
      <c r="H206" s="4">
        <v>0.95</v>
      </c>
      <c r="I206" t="str">
        <f>VLOOKUP(A206,Schools!A:I,7,0)</f>
        <v>No</v>
      </c>
      <c r="J206" t="str">
        <f>VLOOKUP(A206,Schools!A:I,8,0)</f>
        <v>No</v>
      </c>
      <c r="K206" t="str">
        <f>VLOOKUP(A206,Schools!A:I,9,0)</f>
        <v>Yes</v>
      </c>
      <c r="L206">
        <f>VLOOKUP(A206,StudentsTeachers!A:S,7,0)</f>
        <v>3.1E-2</v>
      </c>
      <c r="M206">
        <f>VLOOKUP(A206,StudentsTeachers!A:S,9,0)</f>
        <v>7.8E-2</v>
      </c>
      <c r="N206">
        <f>VLOOKUP(A206,StudentsTeachers!A:S,11,0)</f>
        <v>0.78900000000000003</v>
      </c>
      <c r="O206">
        <f>VLOOKUP(A206,StudentsTeachers!A:S,13,0)</f>
        <v>9.1999999999999998E-2</v>
      </c>
      <c r="P206">
        <f>VLOOKUP(A206,StudentsTeachers!A:S,15,0)</f>
        <v>8.0000000000000002E-3</v>
      </c>
      <c r="Q206">
        <f>VLOOKUP(A206,StudentsTeachers!A:S,17,0)</f>
        <v>0</v>
      </c>
      <c r="R206">
        <f>VLOOKUP(A206,StudentsTeachers!A:S,19,0)</f>
        <v>3.0000000000000001E-3</v>
      </c>
      <c r="S206">
        <f>VLOOKUP(A206,TestScores!A:Y,14,0)</f>
        <v>14.4</v>
      </c>
      <c r="T206">
        <f>VLOOKUP(A206,TestScores!A:Y,21,0)</f>
        <v>9.6</v>
      </c>
      <c r="U206">
        <f>VLOOKUP(A206,TestScores!A:Y,25,0)</f>
        <v>0</v>
      </c>
    </row>
    <row r="207" spans="1:21" ht="15" thickBot="1" x14ac:dyDescent="0.35">
      <c r="A207" s="785" t="s">
        <v>233</v>
      </c>
      <c r="B207" s="788">
        <f>VLOOKUP(A207,Rankings!A:B,2,0)</f>
        <v>16.3</v>
      </c>
      <c r="C207" s="5" t="s">
        <v>92</v>
      </c>
      <c r="D207" s="14">
        <v>44086</v>
      </c>
      <c r="E207" s="785" t="s">
        <v>234</v>
      </c>
      <c r="F207" s="5">
        <v>369</v>
      </c>
      <c r="G207" s="58">
        <v>15.4</v>
      </c>
      <c r="H207" s="7">
        <v>0.93</v>
      </c>
      <c r="I207" t="str">
        <f>VLOOKUP(A207,Schools!A:I,7,0)</f>
        <v>No</v>
      </c>
      <c r="J207" t="str">
        <f>VLOOKUP(A207,Schools!A:I,8,0)</f>
        <v>No</v>
      </c>
      <c r="K207" t="str">
        <f>VLOOKUP(A207,Schools!A:I,9,0)</f>
        <v>Yes</v>
      </c>
      <c r="L207">
        <f>VLOOKUP(A207,StudentsTeachers!A:S,7,0)</f>
        <v>0.11700000000000001</v>
      </c>
      <c r="M207">
        <f>VLOOKUP(A207,StudentsTeachers!A:S,9,0)</f>
        <v>0.06</v>
      </c>
      <c r="N207">
        <f>VLOOKUP(A207,StudentsTeachers!A:S,11,0)</f>
        <v>0.77800000000000002</v>
      </c>
      <c r="O207">
        <f>VLOOKUP(A207,StudentsTeachers!A:S,13,0)</f>
        <v>1.9E-2</v>
      </c>
      <c r="P207">
        <f>VLOOKUP(A207,StudentsTeachers!A:S,15,0)</f>
        <v>1.0999999999999999E-2</v>
      </c>
      <c r="Q207">
        <f>VLOOKUP(A207,StudentsTeachers!A:S,17,0)</f>
        <v>0</v>
      </c>
      <c r="R207">
        <f>VLOOKUP(A207,StudentsTeachers!A:S,19,0)</f>
        <v>1.6E-2</v>
      </c>
      <c r="S207">
        <f>VLOOKUP(A207,TestScores!A:Y,14,0)</f>
        <v>0</v>
      </c>
      <c r="T207">
        <f>VLOOKUP(A207,TestScores!A:Y,21,0)</f>
        <v>0</v>
      </c>
      <c r="U207">
        <f>VLOOKUP(A207,TestScores!A:Y,25,0)</f>
        <v>0</v>
      </c>
    </row>
    <row r="208" spans="1:21" ht="15" thickBot="1" x14ac:dyDescent="0.35">
      <c r="A208" s="785" t="s">
        <v>235</v>
      </c>
      <c r="B208" s="788">
        <f>VLOOKUP(A208,Rankings!A:B,2,0)</f>
        <v>17.399999999999999</v>
      </c>
      <c r="C208" s="2" t="s">
        <v>92</v>
      </c>
      <c r="D208" s="2" t="s">
        <v>23</v>
      </c>
      <c r="E208" s="785" t="s">
        <v>115</v>
      </c>
      <c r="F208" s="2">
        <v>282</v>
      </c>
      <c r="G208" s="61">
        <v>15.9</v>
      </c>
      <c r="H208" s="4">
        <v>0.83</v>
      </c>
      <c r="I208" t="str">
        <f>VLOOKUP(A208,Schools!A:I,7,0)</f>
        <v>No</v>
      </c>
      <c r="J208" t="str">
        <f>VLOOKUP(A208,Schools!A:I,8,0)</f>
        <v>No</v>
      </c>
      <c r="K208" t="str">
        <f>VLOOKUP(A208,Schools!A:I,9,0)</f>
        <v>Yes</v>
      </c>
      <c r="L208">
        <f>VLOOKUP(A208,StudentsTeachers!A:S,7,0)</f>
        <v>0.128</v>
      </c>
      <c r="M208">
        <f>VLOOKUP(A208,StudentsTeachers!A:S,9,0)</f>
        <v>1.4E-2</v>
      </c>
      <c r="N208">
        <f>VLOOKUP(A208,StudentsTeachers!A:S,11,0)</f>
        <v>0.81599999999999995</v>
      </c>
      <c r="O208">
        <f>VLOOKUP(A208,StudentsTeachers!A:S,13,0)</f>
        <v>7.0000000000000001E-3</v>
      </c>
      <c r="P208">
        <f>VLOOKUP(A208,StudentsTeachers!A:S,15,0)</f>
        <v>4.0000000000000001E-3</v>
      </c>
      <c r="Q208">
        <f>VLOOKUP(A208,StudentsTeachers!A:S,17,0)</f>
        <v>4.0000000000000001E-3</v>
      </c>
      <c r="R208">
        <f>VLOOKUP(A208,StudentsTeachers!A:S,19,0)</f>
        <v>3.2000000000000001E-2</v>
      </c>
      <c r="S208">
        <f>VLOOKUP(A208,TestScores!A:Y,14,0)</f>
        <v>23</v>
      </c>
      <c r="T208">
        <f>VLOOKUP(A208,TestScores!A:Y,21,0)</f>
        <v>18.5</v>
      </c>
      <c r="U208">
        <f>VLOOKUP(A208,TestScores!A:Y,25,0)</f>
        <v>0</v>
      </c>
    </row>
    <row r="209" spans="1:21" ht="15" thickBot="1" x14ac:dyDescent="0.35">
      <c r="A209" s="785" t="s">
        <v>236</v>
      </c>
      <c r="B209" s="788">
        <f>VLOOKUP(A209,Rankings!A:B,2,0)</f>
        <v>63.9</v>
      </c>
      <c r="C209" s="5" t="s">
        <v>92</v>
      </c>
      <c r="D209" s="14">
        <v>43990</v>
      </c>
      <c r="E209" s="785" t="s">
        <v>13</v>
      </c>
      <c r="F209" s="5">
        <v>606</v>
      </c>
      <c r="G209" s="69">
        <v>15.8</v>
      </c>
      <c r="H209" s="7">
        <v>0.6</v>
      </c>
      <c r="I209" t="str">
        <f>VLOOKUP(A209,Schools!A:I,7,0)</f>
        <v>No</v>
      </c>
      <c r="J209" t="str">
        <f>VLOOKUP(A209,Schools!A:I,8,0)</f>
        <v>No</v>
      </c>
      <c r="K209" t="str">
        <f>VLOOKUP(A209,Schools!A:I,9,0)</f>
        <v>Yes</v>
      </c>
      <c r="L209">
        <f>VLOOKUP(A209,StudentsTeachers!A:S,7,0)</f>
        <v>0.314</v>
      </c>
      <c r="M209">
        <f>VLOOKUP(A209,StudentsTeachers!A:S,9,0)</f>
        <v>4.8000000000000001E-2</v>
      </c>
      <c r="N209">
        <f>VLOOKUP(A209,StudentsTeachers!A:S,11,0)</f>
        <v>0.59099999999999997</v>
      </c>
      <c r="O209">
        <f>VLOOKUP(A209,StudentsTeachers!A:S,13,0)</f>
        <v>1.2999999999999999E-2</v>
      </c>
      <c r="P209">
        <f>VLOOKUP(A209,StudentsTeachers!A:S,15,0)</f>
        <v>7.0000000000000001E-3</v>
      </c>
      <c r="Q209">
        <f>VLOOKUP(A209,StudentsTeachers!A:S,17,0)</f>
        <v>0</v>
      </c>
      <c r="R209">
        <f>VLOOKUP(A209,StudentsTeachers!A:S,19,0)</f>
        <v>2.8000000000000001E-2</v>
      </c>
      <c r="S209">
        <f>VLOOKUP(A209,TestScores!A:Y,14,0)</f>
        <v>55.8</v>
      </c>
      <c r="T209">
        <f>VLOOKUP(A209,TestScores!A:Y,21,0)</f>
        <v>39.5</v>
      </c>
      <c r="U209">
        <f>VLOOKUP(A209,TestScores!A:Y,25,0)</f>
        <v>36.9</v>
      </c>
    </row>
    <row r="210" spans="1:21" ht="15" thickBot="1" x14ac:dyDescent="0.35">
      <c r="A210" s="785" t="s">
        <v>237</v>
      </c>
      <c r="B210" s="788">
        <f>VLOOKUP(A210,Rankings!A:B,2,0)</f>
        <v>26.9</v>
      </c>
      <c r="C210" s="2" t="s">
        <v>92</v>
      </c>
      <c r="D210" s="2" t="s">
        <v>23</v>
      </c>
      <c r="E210" s="785" t="s">
        <v>115</v>
      </c>
      <c r="F210" s="2">
        <v>373</v>
      </c>
      <c r="G210" s="75">
        <v>16</v>
      </c>
      <c r="H210" s="4">
        <v>0.85</v>
      </c>
      <c r="I210" t="str">
        <f>VLOOKUP(A210,Schools!A:I,7,0)</f>
        <v>No</v>
      </c>
      <c r="J210" t="str">
        <f>VLOOKUP(A210,Schools!A:I,8,0)</f>
        <v>No</v>
      </c>
      <c r="K210" t="str">
        <f>VLOOKUP(A210,Schools!A:I,9,0)</f>
        <v>Yes</v>
      </c>
      <c r="L210">
        <f>VLOOKUP(A210,StudentsTeachers!A:S,7,0)</f>
        <v>0.107</v>
      </c>
      <c r="M210">
        <f>VLOOKUP(A210,StudentsTeachers!A:S,9,0)</f>
        <v>1.2999999999999999E-2</v>
      </c>
      <c r="N210">
        <f>VLOOKUP(A210,StudentsTeachers!A:S,11,0)</f>
        <v>0.81799999999999995</v>
      </c>
      <c r="O210">
        <f>VLOOKUP(A210,StudentsTeachers!A:S,13,0)</f>
        <v>4.8000000000000001E-2</v>
      </c>
      <c r="P210">
        <f>VLOOKUP(A210,StudentsTeachers!A:S,15,0)</f>
        <v>3.0000000000000001E-3</v>
      </c>
      <c r="Q210">
        <f>VLOOKUP(A210,StudentsTeachers!A:S,17,0)</f>
        <v>0</v>
      </c>
      <c r="R210">
        <f>VLOOKUP(A210,StudentsTeachers!A:S,19,0)</f>
        <v>1.2999999999999999E-2</v>
      </c>
      <c r="S210">
        <f>VLOOKUP(A210,TestScores!A:Y,14,0)</f>
        <v>36.6</v>
      </c>
      <c r="T210">
        <f>VLOOKUP(A210,TestScores!A:Y,21,0)</f>
        <v>24</v>
      </c>
      <c r="U210">
        <f>VLOOKUP(A210,TestScores!A:Y,25,0)</f>
        <v>13.2</v>
      </c>
    </row>
    <row r="211" spans="1:21" ht="15" thickBot="1" x14ac:dyDescent="0.35">
      <c r="A211" s="785" t="s">
        <v>238</v>
      </c>
      <c r="B211" s="788">
        <f>VLOOKUP(A211,Rankings!A:B,2,0)</f>
        <v>98.6</v>
      </c>
      <c r="C211" s="5" t="s">
        <v>92</v>
      </c>
      <c r="D211" s="5" t="s">
        <v>16</v>
      </c>
      <c r="E211" s="785" t="s">
        <v>13</v>
      </c>
      <c r="F211" s="5">
        <v>711</v>
      </c>
      <c r="G211" s="85">
        <v>17.600000000000001</v>
      </c>
      <c r="H211" s="7">
        <v>7.0000000000000007E-2</v>
      </c>
      <c r="I211" t="str">
        <f>VLOOKUP(A211,Schools!A:I,7,0)</f>
        <v>No</v>
      </c>
      <c r="J211" t="str">
        <f>VLOOKUP(A211,Schools!A:I,8,0)</f>
        <v>No</v>
      </c>
      <c r="K211" t="str">
        <f>VLOOKUP(A211,Schools!A:I,9,0)</f>
        <v>No</v>
      </c>
      <c r="L211">
        <f>VLOOKUP(A211,StudentsTeachers!A:S,7,0)</f>
        <v>0.82299999999999995</v>
      </c>
      <c r="M211">
        <f>VLOOKUP(A211,StudentsTeachers!A:S,9,0)</f>
        <v>1.2999999999999999E-2</v>
      </c>
      <c r="N211">
        <f>VLOOKUP(A211,StudentsTeachers!A:S,11,0)</f>
        <v>6.2E-2</v>
      </c>
      <c r="O211">
        <f>VLOOKUP(A211,StudentsTeachers!A:S,13,0)</f>
        <v>2.1000000000000001E-2</v>
      </c>
      <c r="P211">
        <f>VLOOKUP(A211,StudentsTeachers!A:S,15,0)</f>
        <v>0</v>
      </c>
      <c r="Q211">
        <f>VLOOKUP(A211,StudentsTeachers!A:S,17,0)</f>
        <v>0</v>
      </c>
      <c r="R211">
        <f>VLOOKUP(A211,StudentsTeachers!A:S,19,0)</f>
        <v>8.2000000000000003E-2</v>
      </c>
      <c r="S211">
        <f>VLOOKUP(A211,TestScores!A:Y,14,0)</f>
        <v>87.8</v>
      </c>
      <c r="T211">
        <f>VLOOKUP(A211,TestScores!A:Y,21,0)</f>
        <v>80</v>
      </c>
      <c r="U211">
        <f>VLOOKUP(A211,TestScores!A:Y,25,0)</f>
        <v>76.599999999999994</v>
      </c>
    </row>
    <row r="212" spans="1:21" ht="15" thickBot="1" x14ac:dyDescent="0.35">
      <c r="A212" s="785" t="s">
        <v>239</v>
      </c>
      <c r="B212" s="788">
        <f>VLOOKUP(A212,Rankings!A:B,2,0)</f>
        <v>13.4</v>
      </c>
      <c r="C212" s="2" t="s">
        <v>92</v>
      </c>
      <c r="D212" s="2" t="s">
        <v>23</v>
      </c>
      <c r="E212" s="785" t="s">
        <v>13</v>
      </c>
      <c r="F212" s="2">
        <v>402</v>
      </c>
      <c r="G212" s="32">
        <v>14.2</v>
      </c>
      <c r="H212" s="4">
        <v>0.95</v>
      </c>
      <c r="I212" t="str">
        <f>VLOOKUP(A212,Schools!A:I,7,0)</f>
        <v>No</v>
      </c>
      <c r="J212" t="str">
        <f>VLOOKUP(A212,Schools!A:I,8,0)</f>
        <v>No</v>
      </c>
      <c r="K212" t="str">
        <f>VLOOKUP(A212,Schools!A:I,9,0)</f>
        <v>Yes</v>
      </c>
      <c r="L212">
        <f>VLOOKUP(A212,StudentsTeachers!A:S,7,0)</f>
        <v>0.04</v>
      </c>
      <c r="M212">
        <f>VLOOKUP(A212,StudentsTeachers!A:S,9,0)</f>
        <v>0.313</v>
      </c>
      <c r="N212">
        <f>VLOOKUP(A212,StudentsTeachers!A:S,11,0)</f>
        <v>0.60699999999999998</v>
      </c>
      <c r="O212">
        <f>VLOOKUP(A212,StudentsTeachers!A:S,13,0)</f>
        <v>7.0000000000000001E-3</v>
      </c>
      <c r="P212">
        <f>VLOOKUP(A212,StudentsTeachers!A:S,15,0)</f>
        <v>2E-3</v>
      </c>
      <c r="Q212">
        <f>VLOOKUP(A212,StudentsTeachers!A:S,17,0)</f>
        <v>0</v>
      </c>
      <c r="R212">
        <f>VLOOKUP(A212,StudentsTeachers!A:S,19,0)</f>
        <v>0.03</v>
      </c>
      <c r="S212">
        <f>VLOOKUP(A212,TestScores!A:Y,14,0)</f>
        <v>24.8</v>
      </c>
      <c r="T212">
        <f>VLOOKUP(A212,TestScores!A:Y,21,0)</f>
        <v>14.8</v>
      </c>
      <c r="U212">
        <f>VLOOKUP(A212,TestScores!A:Y,25,0)</f>
        <v>0</v>
      </c>
    </row>
    <row r="213" spans="1:21" ht="15" thickBot="1" x14ac:dyDescent="0.35">
      <c r="A213" s="785" t="s">
        <v>240</v>
      </c>
      <c r="B213" s="788">
        <f>VLOOKUP(A213,Rankings!A:B,2,0)</f>
        <v>4.5</v>
      </c>
      <c r="C213" s="5" t="s">
        <v>92</v>
      </c>
      <c r="D213" s="14">
        <v>43994</v>
      </c>
      <c r="E213" s="785" t="s">
        <v>234</v>
      </c>
      <c r="F213" s="5">
        <v>99</v>
      </c>
      <c r="G213" s="100">
        <v>24.6</v>
      </c>
      <c r="H213" s="7">
        <v>0.72</v>
      </c>
      <c r="I213" t="str">
        <f>VLOOKUP(A213,Schools!A:I,7,0)</f>
        <v>No</v>
      </c>
      <c r="J213" t="str">
        <f>VLOOKUP(A213,Schools!A:I,8,0)</f>
        <v>No</v>
      </c>
      <c r="K213" t="str">
        <f>VLOOKUP(A213,Schools!A:I,9,0)</f>
        <v>No</v>
      </c>
      <c r="L213">
        <f>VLOOKUP(A213,StudentsTeachers!A:S,7,0)</f>
        <v>0.14099999999999999</v>
      </c>
      <c r="M213">
        <f>VLOOKUP(A213,StudentsTeachers!A:S,9,0)</f>
        <v>0.02</v>
      </c>
      <c r="N213">
        <f>VLOOKUP(A213,StudentsTeachers!A:S,11,0)</f>
        <v>0.80800000000000005</v>
      </c>
      <c r="O213">
        <f>VLOOKUP(A213,StudentsTeachers!A:S,13,0)</f>
        <v>0</v>
      </c>
      <c r="P213">
        <f>VLOOKUP(A213,StudentsTeachers!A:S,15,0)</f>
        <v>0.01</v>
      </c>
      <c r="Q213">
        <f>VLOOKUP(A213,StudentsTeachers!A:S,17,0)</f>
        <v>0.01</v>
      </c>
      <c r="R213">
        <f>VLOOKUP(A213,StudentsTeachers!A:S,19,0)</f>
        <v>0.01</v>
      </c>
      <c r="S213">
        <f>VLOOKUP(A213,TestScores!A:Y,14,0)</f>
        <v>0</v>
      </c>
      <c r="T213">
        <f>VLOOKUP(A213,TestScores!A:Y,21,0)</f>
        <v>0</v>
      </c>
      <c r="U213">
        <f>VLOOKUP(A213,TestScores!A:Y,25,0)</f>
        <v>0</v>
      </c>
    </row>
    <row r="214" spans="1:21" ht="15" thickBot="1" x14ac:dyDescent="0.35">
      <c r="A214" s="785" t="s">
        <v>241</v>
      </c>
      <c r="B214" s="788">
        <f>VLOOKUP(A214,Rankings!A:B,2,0)</f>
        <v>62.7</v>
      </c>
      <c r="C214" s="2" t="s">
        <v>92</v>
      </c>
      <c r="D214" s="8">
        <v>44086</v>
      </c>
      <c r="E214" s="785" t="s">
        <v>13</v>
      </c>
      <c r="F214" s="54">
        <v>1595</v>
      </c>
      <c r="G214" s="81">
        <v>16.399999999999999</v>
      </c>
      <c r="H214" s="4">
        <v>0.63</v>
      </c>
      <c r="I214" t="str">
        <f>VLOOKUP(A214,Schools!A:I,7,0)</f>
        <v>No</v>
      </c>
      <c r="J214" t="str">
        <f>VLOOKUP(A214,Schools!A:I,8,0)</f>
        <v>No</v>
      </c>
      <c r="K214" t="str">
        <f>VLOOKUP(A214,Schools!A:I,9,0)</f>
        <v>Yes</v>
      </c>
      <c r="L214">
        <f>VLOOKUP(A214,StudentsTeachers!A:S,7,0)</f>
        <v>0.28000000000000003</v>
      </c>
      <c r="M214">
        <f>VLOOKUP(A214,StudentsTeachers!A:S,9,0)</f>
        <v>0.216</v>
      </c>
      <c r="N214">
        <f>VLOOKUP(A214,StudentsTeachers!A:S,11,0)</f>
        <v>0.36399999999999999</v>
      </c>
      <c r="O214">
        <f>VLOOKUP(A214,StudentsTeachers!A:S,13,0)</f>
        <v>8.7999999999999995E-2</v>
      </c>
      <c r="P214">
        <f>VLOOKUP(A214,StudentsTeachers!A:S,15,0)</f>
        <v>1.0999999999999999E-2</v>
      </c>
      <c r="Q214">
        <f>VLOOKUP(A214,StudentsTeachers!A:S,17,0)</f>
        <v>4.0000000000000001E-3</v>
      </c>
      <c r="R214">
        <f>VLOOKUP(A214,StudentsTeachers!A:S,19,0)</f>
        <v>3.6999999999999998E-2</v>
      </c>
      <c r="S214">
        <f>VLOOKUP(A214,TestScores!A:Y,14,0)</f>
        <v>0</v>
      </c>
      <c r="T214">
        <f>VLOOKUP(A214,TestScores!A:Y,21,0)</f>
        <v>0</v>
      </c>
      <c r="U214">
        <f>VLOOKUP(A214,TestScores!A:Y,25,0)</f>
        <v>18.399999999999999</v>
      </c>
    </row>
    <row r="215" spans="1:21" ht="15" thickBot="1" x14ac:dyDescent="0.35">
      <c r="A215" s="785" t="s">
        <v>242</v>
      </c>
      <c r="B215" s="788">
        <f>VLOOKUP(A215,Rankings!A:B,2,0)</f>
        <v>85.6</v>
      </c>
      <c r="C215" s="5" t="s">
        <v>92</v>
      </c>
      <c r="D215" s="5" t="s">
        <v>23</v>
      </c>
      <c r="E215" s="785" t="s">
        <v>13</v>
      </c>
      <c r="F215" s="5">
        <v>481</v>
      </c>
      <c r="G215" s="101">
        <v>17.8</v>
      </c>
      <c r="H215" s="7">
        <v>0.28000000000000003</v>
      </c>
      <c r="I215" t="str">
        <f>VLOOKUP(A215,Schools!A:I,7,0)</f>
        <v>No</v>
      </c>
      <c r="J215" t="str">
        <f>VLOOKUP(A215,Schools!A:I,8,0)</f>
        <v>No</v>
      </c>
      <c r="K215" t="str">
        <f>VLOOKUP(A215,Schools!A:I,9,0)</f>
        <v>No</v>
      </c>
      <c r="L215">
        <f>VLOOKUP(A215,StudentsTeachers!A:S,7,0)</f>
        <v>0.60099999999999998</v>
      </c>
      <c r="M215">
        <f>VLOOKUP(A215,StudentsTeachers!A:S,9,0)</f>
        <v>8.1000000000000003E-2</v>
      </c>
      <c r="N215">
        <f>VLOOKUP(A215,StudentsTeachers!A:S,11,0)</f>
        <v>0.17499999999999999</v>
      </c>
      <c r="O215">
        <f>VLOOKUP(A215,StudentsTeachers!A:S,13,0)</f>
        <v>4.8000000000000001E-2</v>
      </c>
      <c r="P215">
        <f>VLOOKUP(A215,StudentsTeachers!A:S,15,0)</f>
        <v>2E-3</v>
      </c>
      <c r="Q215">
        <f>VLOOKUP(A215,StudentsTeachers!A:S,17,0)</f>
        <v>2E-3</v>
      </c>
      <c r="R215">
        <f>VLOOKUP(A215,StudentsTeachers!A:S,19,0)</f>
        <v>9.0999999999999998E-2</v>
      </c>
      <c r="S215">
        <f>VLOOKUP(A215,TestScores!A:Y,14,0)</f>
        <v>63.9</v>
      </c>
      <c r="T215">
        <f>VLOOKUP(A215,TestScores!A:Y,21,0)</f>
        <v>64.099999999999994</v>
      </c>
      <c r="U215">
        <f>VLOOKUP(A215,TestScores!A:Y,25,0)</f>
        <v>53.6</v>
      </c>
    </row>
    <row r="216" spans="1:21" ht="15" thickBot="1" x14ac:dyDescent="0.35">
      <c r="A216" s="785" t="s">
        <v>243</v>
      </c>
      <c r="B216" s="788">
        <f>VLOOKUP(A216,Rankings!A:B,2,0)</f>
        <v>96.5</v>
      </c>
      <c r="C216" s="2" t="s">
        <v>92</v>
      </c>
      <c r="D216" s="2" t="s">
        <v>23</v>
      </c>
      <c r="E216" s="785" t="s">
        <v>13</v>
      </c>
      <c r="F216" s="2">
        <v>348</v>
      </c>
      <c r="G216" s="101">
        <v>17.8</v>
      </c>
      <c r="H216" s="4">
        <v>0.14000000000000001</v>
      </c>
      <c r="I216" t="str">
        <f>VLOOKUP(A216,Schools!A:I,7,0)</f>
        <v>No</v>
      </c>
      <c r="J216" t="str">
        <f>VLOOKUP(A216,Schools!A:I,8,0)</f>
        <v>No</v>
      </c>
      <c r="K216" t="str">
        <f>VLOOKUP(A216,Schools!A:I,9,0)</f>
        <v>No</v>
      </c>
      <c r="L216">
        <f>VLOOKUP(A216,StudentsTeachers!A:S,7,0)</f>
        <v>0.73</v>
      </c>
      <c r="M216">
        <f>VLOOKUP(A216,StudentsTeachers!A:S,9,0)</f>
        <v>3.2000000000000001E-2</v>
      </c>
      <c r="N216">
        <f>VLOOKUP(A216,StudentsTeachers!A:S,11,0)</f>
        <v>0.13800000000000001</v>
      </c>
      <c r="O216">
        <f>VLOOKUP(A216,StudentsTeachers!A:S,13,0)</f>
        <v>5.1999999999999998E-2</v>
      </c>
      <c r="P216">
        <f>VLOOKUP(A216,StudentsTeachers!A:S,15,0)</f>
        <v>3.0000000000000001E-3</v>
      </c>
      <c r="Q216">
        <f>VLOOKUP(A216,StudentsTeachers!A:S,17,0)</f>
        <v>0</v>
      </c>
      <c r="R216">
        <f>VLOOKUP(A216,StudentsTeachers!A:S,19,0)</f>
        <v>4.5999999999999999E-2</v>
      </c>
      <c r="S216">
        <f>VLOOKUP(A216,TestScores!A:Y,14,0)</f>
        <v>80.2</v>
      </c>
      <c r="T216">
        <f>VLOOKUP(A216,TestScores!A:Y,21,0)</f>
        <v>73.8</v>
      </c>
      <c r="U216">
        <f>VLOOKUP(A216,TestScores!A:Y,25,0)</f>
        <v>71.7</v>
      </c>
    </row>
    <row r="217" spans="1:21" ht="15" thickBot="1" x14ac:dyDescent="0.35">
      <c r="A217" s="785" t="s">
        <v>244</v>
      </c>
      <c r="B217" s="788">
        <f>VLOOKUP(A217,Rankings!A:B,2,0)</f>
        <v>18.100000000000001</v>
      </c>
      <c r="C217" s="5" t="s">
        <v>92</v>
      </c>
      <c r="D217" s="5" t="s">
        <v>23</v>
      </c>
      <c r="E217" s="785" t="s">
        <v>13</v>
      </c>
      <c r="F217" s="5">
        <v>248</v>
      </c>
      <c r="G217" s="35">
        <v>16.5</v>
      </c>
      <c r="H217" s="7">
        <v>0.77</v>
      </c>
      <c r="I217" t="str">
        <f>VLOOKUP(A217,Schools!A:I,7,0)</f>
        <v>No</v>
      </c>
      <c r="J217" t="str">
        <f>VLOOKUP(A217,Schools!A:I,8,0)</f>
        <v>No</v>
      </c>
      <c r="K217" t="str">
        <f>VLOOKUP(A217,Schools!A:I,9,0)</f>
        <v>Yes</v>
      </c>
      <c r="L217">
        <f>VLOOKUP(A217,StudentsTeachers!A:S,7,0)</f>
        <v>0.129</v>
      </c>
      <c r="M217">
        <f>VLOOKUP(A217,StudentsTeachers!A:S,9,0)</f>
        <v>0.5</v>
      </c>
      <c r="N217">
        <f>VLOOKUP(A217,StudentsTeachers!A:S,11,0)</f>
        <v>0.32700000000000001</v>
      </c>
      <c r="O217">
        <f>VLOOKUP(A217,StudentsTeachers!A:S,13,0)</f>
        <v>8.0000000000000002E-3</v>
      </c>
      <c r="P217">
        <f>VLOOKUP(A217,StudentsTeachers!A:S,15,0)</f>
        <v>4.0000000000000001E-3</v>
      </c>
      <c r="Q217">
        <f>VLOOKUP(A217,StudentsTeachers!A:S,17,0)</f>
        <v>4.0000000000000001E-3</v>
      </c>
      <c r="R217">
        <f>VLOOKUP(A217,StudentsTeachers!A:S,19,0)</f>
        <v>3.2000000000000001E-2</v>
      </c>
      <c r="S217">
        <f>VLOOKUP(A217,TestScores!A:Y,14,0)</f>
        <v>30.6</v>
      </c>
      <c r="T217">
        <f>VLOOKUP(A217,TestScores!A:Y,21,0)</f>
        <v>20.7</v>
      </c>
      <c r="U217">
        <f>VLOOKUP(A217,TestScores!A:Y,25,0)</f>
        <v>9.3000000000000007</v>
      </c>
    </row>
    <row r="218" spans="1:21" ht="15" thickBot="1" x14ac:dyDescent="0.35">
      <c r="A218" s="785" t="s">
        <v>245</v>
      </c>
      <c r="B218" s="788">
        <f>VLOOKUP(A218,Rankings!A:B,2,0)</f>
        <v>91.3</v>
      </c>
      <c r="C218" s="2" t="s">
        <v>92</v>
      </c>
      <c r="D218" s="2" t="s">
        <v>31</v>
      </c>
      <c r="E218" s="785" t="s">
        <v>13</v>
      </c>
      <c r="F218" s="2">
        <v>472</v>
      </c>
      <c r="G218" s="101">
        <v>17.8</v>
      </c>
      <c r="H218" s="4">
        <v>0.06</v>
      </c>
      <c r="I218" t="str">
        <f>VLOOKUP(A218,Schools!A:I,7,0)</f>
        <v>No</v>
      </c>
      <c r="J218" t="str">
        <f>VLOOKUP(A218,Schools!A:I,8,0)</f>
        <v>No</v>
      </c>
      <c r="K218" t="str">
        <f>VLOOKUP(A218,Schools!A:I,9,0)</f>
        <v>No</v>
      </c>
      <c r="L218">
        <f>VLOOKUP(A218,StudentsTeachers!A:S,7,0)</f>
        <v>0.83299999999999996</v>
      </c>
      <c r="M218">
        <f>VLOOKUP(A218,StudentsTeachers!A:S,9,0)</f>
        <v>6.0000000000000001E-3</v>
      </c>
      <c r="N218">
        <f>VLOOKUP(A218,StudentsTeachers!A:S,11,0)</f>
        <v>6.8000000000000005E-2</v>
      </c>
      <c r="O218">
        <f>VLOOKUP(A218,StudentsTeachers!A:S,13,0)</f>
        <v>1.7000000000000001E-2</v>
      </c>
      <c r="P218">
        <f>VLOOKUP(A218,StudentsTeachers!A:S,15,0)</f>
        <v>2E-3</v>
      </c>
      <c r="Q218">
        <f>VLOOKUP(A218,StudentsTeachers!A:S,17,0)</f>
        <v>0</v>
      </c>
      <c r="R218">
        <f>VLOOKUP(A218,StudentsTeachers!A:S,19,0)</f>
        <v>7.3999999999999996E-2</v>
      </c>
      <c r="S218">
        <f>VLOOKUP(A218,TestScores!A:Y,14,0)</f>
        <v>76.3</v>
      </c>
      <c r="T218">
        <f>VLOOKUP(A218,TestScores!A:Y,21,0)</f>
        <v>71.8</v>
      </c>
      <c r="U218">
        <f>VLOOKUP(A218,TestScores!A:Y,25,0)</f>
        <v>46.5</v>
      </c>
    </row>
    <row r="219" spans="1:21" ht="15" thickBot="1" x14ac:dyDescent="0.35">
      <c r="A219" s="785" t="s">
        <v>246</v>
      </c>
      <c r="B219" s="788">
        <f>VLOOKUP(A219,Rankings!A:B,2,0)</f>
        <v>0</v>
      </c>
      <c r="C219" s="5" t="s">
        <v>92</v>
      </c>
      <c r="D219" s="5" t="s">
        <v>56</v>
      </c>
      <c r="E219" s="785" t="s">
        <v>13</v>
      </c>
      <c r="F219" s="5">
        <v>320</v>
      </c>
      <c r="G219" s="62">
        <v>16.8</v>
      </c>
      <c r="H219" s="7">
        <v>0.16</v>
      </c>
      <c r="I219" t="str">
        <f>VLOOKUP(A219,Schools!A:I,7,0)</f>
        <v>No</v>
      </c>
      <c r="J219" t="str">
        <f>VLOOKUP(A219,Schools!A:I,8,0)</f>
        <v>No</v>
      </c>
      <c r="K219" t="str">
        <f>VLOOKUP(A219,Schools!A:I,9,0)</f>
        <v>No</v>
      </c>
      <c r="L219">
        <f>VLOOKUP(A219,StudentsTeachers!A:S,7,0)</f>
        <v>0.67800000000000005</v>
      </c>
      <c r="M219">
        <f>VLOOKUP(A219,StudentsTeachers!A:S,9,0)</f>
        <v>3.7999999999999999E-2</v>
      </c>
      <c r="N219">
        <f>VLOOKUP(A219,StudentsTeachers!A:S,11,0)</f>
        <v>0.156</v>
      </c>
      <c r="O219">
        <f>VLOOKUP(A219,StudentsTeachers!A:S,13,0)</f>
        <v>4.3999999999999997E-2</v>
      </c>
      <c r="P219">
        <f>VLOOKUP(A219,StudentsTeachers!A:S,15,0)</f>
        <v>3.0000000000000001E-3</v>
      </c>
      <c r="Q219">
        <f>VLOOKUP(A219,StudentsTeachers!A:S,17,0)</f>
        <v>0</v>
      </c>
      <c r="R219">
        <f>VLOOKUP(A219,StudentsTeachers!A:S,19,0)</f>
        <v>8.1000000000000003E-2</v>
      </c>
      <c r="S219">
        <f>VLOOKUP(A219,TestScores!A:Y,14,0)</f>
        <v>0</v>
      </c>
      <c r="T219">
        <f>VLOOKUP(A219,TestScores!A:Y,21,0)</f>
        <v>0</v>
      </c>
      <c r="U219">
        <f>VLOOKUP(A219,TestScores!A:Y,25,0)</f>
        <v>0</v>
      </c>
    </row>
    <row r="220" spans="1:21" ht="15" thickBot="1" x14ac:dyDescent="0.35">
      <c r="A220" s="785" t="s">
        <v>247</v>
      </c>
      <c r="B220" s="788">
        <f>VLOOKUP(A220,Rankings!A:B,2,0)</f>
        <v>7.6</v>
      </c>
      <c r="C220" s="2" t="s">
        <v>92</v>
      </c>
      <c r="D220" s="8">
        <v>43994</v>
      </c>
      <c r="E220" s="785" t="s">
        <v>13</v>
      </c>
      <c r="F220" s="2">
        <v>233</v>
      </c>
      <c r="G220" s="52">
        <v>10.3</v>
      </c>
      <c r="H220" s="4">
        <v>0.84</v>
      </c>
      <c r="I220" t="str">
        <f>VLOOKUP(A220,Schools!A:I,7,0)</f>
        <v>No</v>
      </c>
      <c r="J220" t="str">
        <f>VLOOKUP(A220,Schools!A:I,8,0)</f>
        <v>No</v>
      </c>
      <c r="K220" t="str">
        <f>VLOOKUP(A220,Schools!A:I,9,0)</f>
        <v>Yes</v>
      </c>
      <c r="L220">
        <f>VLOOKUP(A220,StudentsTeachers!A:S,7,0)</f>
        <v>6.4000000000000001E-2</v>
      </c>
      <c r="M220">
        <f>VLOOKUP(A220,StudentsTeachers!A:S,9,0)</f>
        <v>8.9999999999999993E-3</v>
      </c>
      <c r="N220">
        <f>VLOOKUP(A220,StudentsTeachers!A:S,11,0)</f>
        <v>0.90100000000000002</v>
      </c>
      <c r="O220">
        <f>VLOOKUP(A220,StudentsTeachers!A:S,13,0)</f>
        <v>2.1000000000000001E-2</v>
      </c>
      <c r="P220">
        <f>VLOOKUP(A220,StudentsTeachers!A:S,15,0)</f>
        <v>4.0000000000000001E-3</v>
      </c>
      <c r="Q220">
        <f>VLOOKUP(A220,StudentsTeachers!A:S,17,0)</f>
        <v>0</v>
      </c>
      <c r="R220">
        <f>VLOOKUP(A220,StudentsTeachers!A:S,19,0)</f>
        <v>4.0000000000000001E-3</v>
      </c>
      <c r="S220">
        <f>VLOOKUP(A220,TestScores!A:Y,14,0)</f>
        <v>6.6</v>
      </c>
      <c r="T220">
        <f>VLOOKUP(A220,TestScores!A:Y,21,0)</f>
        <v>6.3</v>
      </c>
      <c r="U220">
        <f>VLOOKUP(A220,TestScores!A:Y,25,0)</f>
        <v>0</v>
      </c>
    </row>
    <row r="221" spans="1:21" ht="15" thickBot="1" x14ac:dyDescent="0.35">
      <c r="A221" s="785" t="s">
        <v>248</v>
      </c>
      <c r="B221" s="788">
        <f>VLOOKUP(A221,Rankings!A:B,2,0)</f>
        <v>14</v>
      </c>
      <c r="C221" s="5" t="s">
        <v>92</v>
      </c>
      <c r="D221" s="5" t="s">
        <v>23</v>
      </c>
      <c r="E221" s="785" t="s">
        <v>13</v>
      </c>
      <c r="F221" s="5">
        <v>517</v>
      </c>
      <c r="G221" s="84">
        <v>14.6</v>
      </c>
      <c r="H221" s="7">
        <v>0.96</v>
      </c>
      <c r="I221" t="str">
        <f>VLOOKUP(A221,Schools!A:I,7,0)</f>
        <v>No</v>
      </c>
      <c r="J221" t="str">
        <f>VLOOKUP(A221,Schools!A:I,8,0)</f>
        <v>No</v>
      </c>
      <c r="K221" t="str">
        <f>VLOOKUP(A221,Schools!A:I,9,0)</f>
        <v>Yes</v>
      </c>
      <c r="L221">
        <f>VLOOKUP(A221,StudentsTeachers!A:S,7,0)</f>
        <v>1.4999999999999999E-2</v>
      </c>
      <c r="M221">
        <f>VLOOKUP(A221,StudentsTeachers!A:S,9,0)</f>
        <v>0.05</v>
      </c>
      <c r="N221">
        <f>VLOOKUP(A221,StudentsTeachers!A:S,11,0)</f>
        <v>0.92500000000000004</v>
      </c>
      <c r="O221">
        <f>VLOOKUP(A221,StudentsTeachers!A:S,13,0)</f>
        <v>0</v>
      </c>
      <c r="P221">
        <f>VLOOKUP(A221,StudentsTeachers!A:S,15,0)</f>
        <v>2E-3</v>
      </c>
      <c r="Q221">
        <f>VLOOKUP(A221,StudentsTeachers!A:S,17,0)</f>
        <v>0</v>
      </c>
      <c r="R221">
        <f>VLOOKUP(A221,StudentsTeachers!A:S,19,0)</f>
        <v>8.0000000000000002E-3</v>
      </c>
      <c r="S221">
        <f>VLOOKUP(A221,TestScores!A:Y,14,0)</f>
        <v>19.899999999999999</v>
      </c>
      <c r="T221">
        <f>VLOOKUP(A221,TestScores!A:Y,21,0)</f>
        <v>16.100000000000001</v>
      </c>
      <c r="U221">
        <f>VLOOKUP(A221,TestScores!A:Y,25,0)</f>
        <v>0</v>
      </c>
    </row>
    <row r="222" spans="1:21" ht="15" thickBot="1" x14ac:dyDescent="0.35">
      <c r="A222" s="785" t="s">
        <v>249</v>
      </c>
      <c r="B222" s="788">
        <f>VLOOKUP(A222,Rankings!A:B,2,0)</f>
        <v>93.6</v>
      </c>
      <c r="C222" s="2" t="s">
        <v>92</v>
      </c>
      <c r="D222" s="2" t="s">
        <v>23</v>
      </c>
      <c r="E222" s="785" t="s">
        <v>13</v>
      </c>
      <c r="F222" s="2">
        <v>641</v>
      </c>
      <c r="G222" s="101">
        <v>17.8</v>
      </c>
      <c r="H222" s="4">
        <v>0.05</v>
      </c>
      <c r="I222" t="str">
        <f>VLOOKUP(A222,Schools!A:I,7,0)</f>
        <v>No</v>
      </c>
      <c r="J222" t="str">
        <f>VLOOKUP(A222,Schools!A:I,8,0)</f>
        <v>No</v>
      </c>
      <c r="K222" t="str">
        <f>VLOOKUP(A222,Schools!A:I,9,0)</f>
        <v>No</v>
      </c>
      <c r="L222">
        <f>VLOOKUP(A222,StudentsTeachers!A:S,7,0)</f>
        <v>0.76600000000000001</v>
      </c>
      <c r="M222">
        <f>VLOOKUP(A222,StudentsTeachers!A:S,9,0)</f>
        <v>3.1E-2</v>
      </c>
      <c r="N222">
        <f>VLOOKUP(A222,StudentsTeachers!A:S,11,0)</f>
        <v>8.1000000000000003E-2</v>
      </c>
      <c r="O222">
        <f>VLOOKUP(A222,StudentsTeachers!A:S,13,0)</f>
        <v>3.5999999999999997E-2</v>
      </c>
      <c r="P222">
        <f>VLOOKUP(A222,StudentsTeachers!A:S,15,0)</f>
        <v>3.0000000000000001E-3</v>
      </c>
      <c r="Q222">
        <f>VLOOKUP(A222,StudentsTeachers!A:S,17,0)</f>
        <v>0</v>
      </c>
      <c r="R222">
        <f>VLOOKUP(A222,StudentsTeachers!A:S,19,0)</f>
        <v>8.3000000000000004E-2</v>
      </c>
      <c r="S222">
        <f>VLOOKUP(A222,TestScores!A:Y,14,0)</f>
        <v>76.8</v>
      </c>
      <c r="T222">
        <f>VLOOKUP(A222,TestScores!A:Y,21,0)</f>
        <v>65.7</v>
      </c>
      <c r="U222">
        <f>VLOOKUP(A222,TestScores!A:Y,25,0)</f>
        <v>64.2</v>
      </c>
    </row>
    <row r="223" spans="1:21" ht="15" thickBot="1" x14ac:dyDescent="0.35">
      <c r="A223" s="785" t="s">
        <v>250</v>
      </c>
      <c r="B223" s="788">
        <f>VLOOKUP(A223,Rankings!A:B,2,0)</f>
        <v>81</v>
      </c>
      <c r="C223" s="5" t="s">
        <v>92</v>
      </c>
      <c r="D223" s="5" t="s">
        <v>23</v>
      </c>
      <c r="E223" s="785" t="s">
        <v>13</v>
      </c>
      <c r="F223" s="5">
        <v>474</v>
      </c>
      <c r="G223" s="83">
        <v>15.5</v>
      </c>
      <c r="H223" s="7">
        <v>0.31</v>
      </c>
      <c r="I223" t="str">
        <f>VLOOKUP(A223,Schools!A:I,7,0)</f>
        <v>No</v>
      </c>
      <c r="J223" t="str">
        <f>VLOOKUP(A223,Schools!A:I,8,0)</f>
        <v>No</v>
      </c>
      <c r="K223" t="str">
        <f>VLOOKUP(A223,Schools!A:I,9,0)</f>
        <v>No</v>
      </c>
      <c r="L223">
        <f>VLOOKUP(A223,StudentsTeachers!A:S,7,0)</f>
        <v>0.65800000000000003</v>
      </c>
      <c r="M223">
        <f>VLOOKUP(A223,StudentsTeachers!A:S,9,0)</f>
        <v>9.0999999999999998E-2</v>
      </c>
      <c r="N223">
        <f>VLOOKUP(A223,StudentsTeachers!A:S,11,0)</f>
        <v>0.14099999999999999</v>
      </c>
      <c r="O223">
        <f>VLOOKUP(A223,StudentsTeachers!A:S,13,0)</f>
        <v>2.1000000000000001E-2</v>
      </c>
      <c r="P223">
        <f>VLOOKUP(A223,StudentsTeachers!A:S,15,0)</f>
        <v>6.0000000000000001E-3</v>
      </c>
      <c r="Q223">
        <f>VLOOKUP(A223,StudentsTeachers!A:S,17,0)</f>
        <v>4.0000000000000001E-3</v>
      </c>
      <c r="R223">
        <f>VLOOKUP(A223,StudentsTeachers!A:S,19,0)</f>
        <v>7.8E-2</v>
      </c>
      <c r="S223">
        <f>VLOOKUP(A223,TestScores!A:Y,14,0)</f>
        <v>66.5</v>
      </c>
      <c r="T223">
        <f>VLOOKUP(A223,TestScores!A:Y,21,0)</f>
        <v>54.1</v>
      </c>
      <c r="U223">
        <f>VLOOKUP(A223,TestScores!A:Y,25,0)</f>
        <v>50.7</v>
      </c>
    </row>
    <row r="224" spans="1:21" ht="15" thickBot="1" x14ac:dyDescent="0.35">
      <c r="A224" s="785" t="s">
        <v>251</v>
      </c>
      <c r="B224" s="788">
        <f>VLOOKUP(A224,Rankings!A:B,2,0)</f>
        <v>0</v>
      </c>
      <c r="C224" s="2" t="s">
        <v>92</v>
      </c>
      <c r="D224" s="2" t="s">
        <v>224</v>
      </c>
      <c r="E224" s="785" t="s">
        <v>11</v>
      </c>
      <c r="F224" s="2">
        <v>68</v>
      </c>
      <c r="G224" s="102">
        <v>34</v>
      </c>
      <c r="H224" s="4">
        <v>0.32</v>
      </c>
      <c r="I224" t="str">
        <f>VLOOKUP(A224,Schools!A:I,7,0)</f>
        <v>No</v>
      </c>
      <c r="J224" t="str">
        <f>VLOOKUP(A224,Schools!A:I,8,0)</f>
        <v>No</v>
      </c>
      <c r="K224" t="str">
        <f>VLOOKUP(A224,Schools!A:I,9,0)</f>
        <v>No</v>
      </c>
      <c r="L224">
        <f>VLOOKUP(A224,StudentsTeachers!A:S,7,0)</f>
        <v>0.29399999999999998</v>
      </c>
      <c r="M224">
        <f>VLOOKUP(A224,StudentsTeachers!A:S,9,0)</f>
        <v>0.20599999999999999</v>
      </c>
      <c r="N224">
        <f>VLOOKUP(A224,StudentsTeachers!A:S,11,0)</f>
        <v>0.26500000000000001</v>
      </c>
      <c r="O224">
        <f>VLOOKUP(A224,StudentsTeachers!A:S,13,0)</f>
        <v>0.17599999999999999</v>
      </c>
      <c r="P224">
        <f>VLOOKUP(A224,StudentsTeachers!A:S,15,0)</f>
        <v>0</v>
      </c>
      <c r="Q224">
        <f>VLOOKUP(A224,StudentsTeachers!A:S,17,0)</f>
        <v>0</v>
      </c>
      <c r="R224">
        <f>VLOOKUP(A224,StudentsTeachers!A:S,19,0)</f>
        <v>5.8999999999999997E-2</v>
      </c>
      <c r="S224">
        <f>VLOOKUP(A224,TestScores!A:Y,14,0)</f>
        <v>0</v>
      </c>
      <c r="T224">
        <f>VLOOKUP(A224,TestScores!A:Y,21,0)</f>
        <v>0</v>
      </c>
      <c r="U224">
        <f>VLOOKUP(A224,TestScores!A:Y,25,0)</f>
        <v>0</v>
      </c>
    </row>
    <row r="225" spans="1:21" ht="15" thickBot="1" x14ac:dyDescent="0.35">
      <c r="A225" s="785" t="s">
        <v>252</v>
      </c>
      <c r="B225" s="788">
        <f>VLOOKUP(A225,Rankings!A:B,2,0)</f>
        <v>67</v>
      </c>
      <c r="C225" s="5" t="s">
        <v>92</v>
      </c>
      <c r="D225" s="14">
        <v>44086</v>
      </c>
      <c r="E225" s="785" t="s">
        <v>13</v>
      </c>
      <c r="F225" s="70">
        <v>1053</v>
      </c>
      <c r="G225" s="78">
        <v>17.2</v>
      </c>
      <c r="H225" s="7">
        <v>0.51</v>
      </c>
      <c r="I225" t="str">
        <f>VLOOKUP(A225,Schools!A:I,7,0)</f>
        <v>No</v>
      </c>
      <c r="J225" t="str">
        <f>VLOOKUP(A225,Schools!A:I,8,0)</f>
        <v>No</v>
      </c>
      <c r="K225" t="str">
        <f>VLOOKUP(A225,Schools!A:I,9,0)</f>
        <v>No</v>
      </c>
      <c r="L225">
        <f>VLOOKUP(A225,StudentsTeachers!A:S,7,0)</f>
        <v>0.38800000000000001</v>
      </c>
      <c r="M225">
        <f>VLOOKUP(A225,StudentsTeachers!A:S,9,0)</f>
        <v>0.19</v>
      </c>
      <c r="N225">
        <f>VLOOKUP(A225,StudentsTeachers!A:S,11,0)</f>
        <v>0.313</v>
      </c>
      <c r="O225">
        <f>VLOOKUP(A225,StudentsTeachers!A:S,13,0)</f>
        <v>2.8000000000000001E-2</v>
      </c>
      <c r="P225">
        <f>VLOOKUP(A225,StudentsTeachers!A:S,15,0)</f>
        <v>8.9999999999999993E-3</v>
      </c>
      <c r="Q225">
        <f>VLOOKUP(A225,StudentsTeachers!A:S,17,0)</f>
        <v>1E-3</v>
      </c>
      <c r="R225">
        <f>VLOOKUP(A225,StudentsTeachers!A:S,19,0)</f>
        <v>7.0000000000000007E-2</v>
      </c>
      <c r="S225">
        <f>VLOOKUP(A225,TestScores!A:Y,14,0)</f>
        <v>0</v>
      </c>
      <c r="T225">
        <f>VLOOKUP(A225,TestScores!A:Y,21,0)</f>
        <v>0</v>
      </c>
      <c r="U225">
        <f>VLOOKUP(A225,TestScores!A:Y,25,0)</f>
        <v>31.5</v>
      </c>
    </row>
    <row r="226" spans="1:21" ht="15" thickBot="1" x14ac:dyDescent="0.35">
      <c r="A226" s="785" t="s">
        <v>253</v>
      </c>
      <c r="B226" s="788">
        <f>VLOOKUP(A226,Rankings!A:B,2,0)</f>
        <v>26.8</v>
      </c>
      <c r="C226" s="2" t="s">
        <v>92</v>
      </c>
      <c r="D226" s="2" t="s">
        <v>23</v>
      </c>
      <c r="E226" s="785" t="s">
        <v>13</v>
      </c>
      <c r="F226" s="2">
        <v>496</v>
      </c>
      <c r="G226" s="75">
        <v>16</v>
      </c>
      <c r="H226" s="4">
        <v>0.75</v>
      </c>
      <c r="I226" t="str">
        <f>VLOOKUP(A226,Schools!A:I,7,0)</f>
        <v>No</v>
      </c>
      <c r="J226" t="str">
        <f>VLOOKUP(A226,Schools!A:I,8,0)</f>
        <v>No</v>
      </c>
      <c r="K226" t="str">
        <f>VLOOKUP(A226,Schools!A:I,9,0)</f>
        <v>Yes</v>
      </c>
      <c r="L226">
        <f>VLOOKUP(A226,StudentsTeachers!A:S,7,0)</f>
        <v>0.153</v>
      </c>
      <c r="M226">
        <f>VLOOKUP(A226,StudentsTeachers!A:S,9,0)</f>
        <v>1.4E-2</v>
      </c>
      <c r="N226">
        <f>VLOOKUP(A226,StudentsTeachers!A:S,11,0)</f>
        <v>0.72799999999999998</v>
      </c>
      <c r="O226">
        <f>VLOOKUP(A226,StudentsTeachers!A:S,13,0)</f>
        <v>6.9000000000000006E-2</v>
      </c>
      <c r="P226">
        <f>VLOOKUP(A226,StudentsTeachers!A:S,15,0)</f>
        <v>4.0000000000000001E-3</v>
      </c>
      <c r="Q226">
        <f>VLOOKUP(A226,StudentsTeachers!A:S,17,0)</f>
        <v>0</v>
      </c>
      <c r="R226">
        <f>VLOOKUP(A226,StudentsTeachers!A:S,19,0)</f>
        <v>3.2000000000000001E-2</v>
      </c>
      <c r="S226">
        <f>VLOOKUP(A226,TestScores!A:Y,14,0)</f>
        <v>34</v>
      </c>
      <c r="T226">
        <f>VLOOKUP(A226,TestScores!A:Y,21,0)</f>
        <v>26.9</v>
      </c>
      <c r="U226">
        <f>VLOOKUP(A226,TestScores!A:Y,25,0)</f>
        <v>14.7</v>
      </c>
    </row>
    <row r="227" spans="1:21" ht="15" thickBot="1" x14ac:dyDescent="0.35">
      <c r="A227" s="785" t="s">
        <v>254</v>
      </c>
      <c r="B227" s="788">
        <f>VLOOKUP(A227,Rankings!A:B,2,0)</f>
        <v>9.1</v>
      </c>
      <c r="C227" s="5" t="s">
        <v>92</v>
      </c>
      <c r="D227" s="5" t="s">
        <v>23</v>
      </c>
      <c r="E227" s="785" t="s">
        <v>13</v>
      </c>
      <c r="F227" s="5">
        <v>357</v>
      </c>
      <c r="G227" s="73">
        <v>14.1</v>
      </c>
      <c r="H227" s="7">
        <v>0.92</v>
      </c>
      <c r="I227" t="str">
        <f>VLOOKUP(A227,Schools!A:I,7,0)</f>
        <v>No</v>
      </c>
      <c r="J227" t="str">
        <f>VLOOKUP(A227,Schools!A:I,8,0)</f>
        <v>No</v>
      </c>
      <c r="K227" t="str">
        <f>VLOOKUP(A227,Schools!A:I,9,0)</f>
        <v>Yes</v>
      </c>
      <c r="L227">
        <f>VLOOKUP(A227,StudentsTeachers!A:S,7,0)</f>
        <v>7.2999999999999995E-2</v>
      </c>
      <c r="M227">
        <f>VLOOKUP(A227,StudentsTeachers!A:S,9,0)</f>
        <v>0.14799999999999999</v>
      </c>
      <c r="N227">
        <f>VLOOKUP(A227,StudentsTeachers!A:S,11,0)</f>
        <v>0.74199999999999999</v>
      </c>
      <c r="O227">
        <f>VLOOKUP(A227,StudentsTeachers!A:S,13,0)</f>
        <v>1.0999999999999999E-2</v>
      </c>
      <c r="P227">
        <f>VLOOKUP(A227,StudentsTeachers!A:S,15,0)</f>
        <v>2.1999999999999999E-2</v>
      </c>
      <c r="Q227">
        <f>VLOOKUP(A227,StudentsTeachers!A:S,17,0)</f>
        <v>0</v>
      </c>
      <c r="R227">
        <f>VLOOKUP(A227,StudentsTeachers!A:S,19,0)</f>
        <v>3.0000000000000001E-3</v>
      </c>
      <c r="S227">
        <f>VLOOKUP(A227,TestScores!A:Y,14,0)</f>
        <v>14.8</v>
      </c>
      <c r="T227">
        <f>VLOOKUP(A227,TestScores!A:Y,21,0)</f>
        <v>15</v>
      </c>
      <c r="U227">
        <f>VLOOKUP(A227,TestScores!A:Y,25,0)</f>
        <v>9.8000000000000007</v>
      </c>
    </row>
    <row r="228" spans="1:21" ht="15" thickBot="1" x14ac:dyDescent="0.35">
      <c r="A228" s="785" t="s">
        <v>255</v>
      </c>
      <c r="B228" s="788">
        <f>VLOOKUP(A228,Rankings!A:B,2,0)</f>
        <v>85.6</v>
      </c>
      <c r="C228" s="2" t="s">
        <v>92</v>
      </c>
      <c r="D228" s="2" t="s">
        <v>31</v>
      </c>
      <c r="E228" s="785" t="s">
        <v>13</v>
      </c>
      <c r="F228" s="2">
        <v>425</v>
      </c>
      <c r="G228" s="103">
        <v>15.3</v>
      </c>
      <c r="H228" s="4">
        <v>0.26</v>
      </c>
      <c r="I228" t="str">
        <f>VLOOKUP(A228,Schools!A:I,7,0)</f>
        <v>No</v>
      </c>
      <c r="J228" t="str">
        <f>VLOOKUP(A228,Schools!A:I,8,0)</f>
        <v>No</v>
      </c>
      <c r="K228" t="str">
        <f>VLOOKUP(A228,Schools!A:I,9,0)</f>
        <v>No</v>
      </c>
      <c r="L228">
        <f>VLOOKUP(A228,StudentsTeachers!A:S,7,0)</f>
        <v>0.66100000000000003</v>
      </c>
      <c r="M228">
        <f>VLOOKUP(A228,StudentsTeachers!A:S,9,0)</f>
        <v>3.1E-2</v>
      </c>
      <c r="N228">
        <f>VLOOKUP(A228,StudentsTeachers!A:S,11,0)</f>
        <v>0.16</v>
      </c>
      <c r="O228">
        <f>VLOOKUP(A228,StudentsTeachers!A:S,13,0)</f>
        <v>5.3999999999999999E-2</v>
      </c>
      <c r="P228">
        <f>VLOOKUP(A228,StudentsTeachers!A:S,15,0)</f>
        <v>2E-3</v>
      </c>
      <c r="Q228">
        <f>VLOOKUP(A228,StudentsTeachers!A:S,17,0)</f>
        <v>2E-3</v>
      </c>
      <c r="R228">
        <f>VLOOKUP(A228,StudentsTeachers!A:S,19,0)</f>
        <v>9.1999999999999998E-2</v>
      </c>
      <c r="S228">
        <f>VLOOKUP(A228,TestScores!A:Y,14,0)</f>
        <v>67.2</v>
      </c>
      <c r="T228">
        <f>VLOOKUP(A228,TestScores!A:Y,21,0)</f>
        <v>63.1</v>
      </c>
      <c r="U228">
        <f>VLOOKUP(A228,TestScores!A:Y,25,0)</f>
        <v>44.3</v>
      </c>
    </row>
    <row r="229" spans="1:21" ht="15" thickBot="1" x14ac:dyDescent="0.35">
      <c r="A229" s="785" t="s">
        <v>256</v>
      </c>
      <c r="B229" s="788">
        <f>VLOOKUP(A229,Rankings!A:B,2,0)</f>
        <v>59.7</v>
      </c>
      <c r="C229" s="5" t="s">
        <v>92</v>
      </c>
      <c r="D229" s="5" t="s">
        <v>23</v>
      </c>
      <c r="E229" s="785" t="s">
        <v>13</v>
      </c>
      <c r="F229" s="5">
        <v>380</v>
      </c>
      <c r="G229" s="24">
        <v>14.3</v>
      </c>
      <c r="H229" s="7">
        <v>0.51</v>
      </c>
      <c r="I229" t="str">
        <f>VLOOKUP(A229,Schools!A:I,7,0)</f>
        <v>No</v>
      </c>
      <c r="J229" t="str">
        <f>VLOOKUP(A229,Schools!A:I,8,0)</f>
        <v>No</v>
      </c>
      <c r="K229" t="str">
        <f>VLOOKUP(A229,Schools!A:I,9,0)</f>
        <v>No</v>
      </c>
      <c r="L229">
        <f>VLOOKUP(A229,StudentsTeachers!A:S,7,0)</f>
        <v>0.33200000000000002</v>
      </c>
      <c r="M229">
        <f>VLOOKUP(A229,StudentsTeachers!A:S,9,0)</f>
        <v>8.0000000000000002E-3</v>
      </c>
      <c r="N229">
        <f>VLOOKUP(A229,StudentsTeachers!A:S,11,0)</f>
        <v>0.63400000000000001</v>
      </c>
      <c r="O229">
        <f>VLOOKUP(A229,StudentsTeachers!A:S,13,0)</f>
        <v>3.0000000000000001E-3</v>
      </c>
      <c r="P229">
        <f>VLOOKUP(A229,StudentsTeachers!A:S,15,0)</f>
        <v>0</v>
      </c>
      <c r="Q229">
        <f>VLOOKUP(A229,StudentsTeachers!A:S,17,0)</f>
        <v>0</v>
      </c>
      <c r="R229">
        <f>VLOOKUP(A229,StudentsTeachers!A:S,19,0)</f>
        <v>2.4E-2</v>
      </c>
      <c r="S229">
        <f>VLOOKUP(A229,TestScores!A:Y,14,0)</f>
        <v>49</v>
      </c>
      <c r="T229">
        <f>VLOOKUP(A229,TestScores!A:Y,21,0)</f>
        <v>46.2</v>
      </c>
      <c r="U229">
        <f>VLOOKUP(A229,TestScores!A:Y,25,0)</f>
        <v>32.6</v>
      </c>
    </row>
    <row r="230" spans="1:21" ht="15" thickBot="1" x14ac:dyDescent="0.35">
      <c r="A230" s="785" t="s">
        <v>257</v>
      </c>
      <c r="B230" s="788">
        <f>VLOOKUP(A230,Rankings!A:B,2,0)</f>
        <v>16.3</v>
      </c>
      <c r="C230" s="2" t="s">
        <v>92</v>
      </c>
      <c r="D230" s="2" t="s">
        <v>16</v>
      </c>
      <c r="E230" s="785" t="s">
        <v>8</v>
      </c>
      <c r="F230" s="2">
        <v>438</v>
      </c>
      <c r="G230" s="104">
        <v>19.3</v>
      </c>
      <c r="H230" s="4">
        <v>0.75</v>
      </c>
      <c r="I230" t="str">
        <f>VLOOKUP(A230,Schools!A:I,7,0)</f>
        <v>No</v>
      </c>
      <c r="J230" t="str">
        <f>VLOOKUP(A230,Schools!A:I,8,0)</f>
        <v>No</v>
      </c>
      <c r="K230" t="str">
        <f>VLOOKUP(A230,Schools!A:I,9,0)</f>
        <v>Yes</v>
      </c>
      <c r="L230">
        <f>VLOOKUP(A230,StudentsTeachers!A:S,7,0)</f>
        <v>0.114</v>
      </c>
      <c r="M230">
        <f>VLOOKUP(A230,StudentsTeachers!A:S,9,0)</f>
        <v>7.0000000000000001E-3</v>
      </c>
      <c r="N230">
        <f>VLOOKUP(A230,StudentsTeachers!A:S,11,0)</f>
        <v>0.84899999999999998</v>
      </c>
      <c r="O230">
        <f>VLOOKUP(A230,StudentsTeachers!A:S,13,0)</f>
        <v>2E-3</v>
      </c>
      <c r="P230">
        <f>VLOOKUP(A230,StudentsTeachers!A:S,15,0)</f>
        <v>5.0000000000000001E-3</v>
      </c>
      <c r="Q230">
        <f>VLOOKUP(A230,StudentsTeachers!A:S,17,0)</f>
        <v>2E-3</v>
      </c>
      <c r="R230">
        <f>VLOOKUP(A230,StudentsTeachers!A:S,19,0)</f>
        <v>2.3E-2</v>
      </c>
      <c r="S230">
        <f>VLOOKUP(A230,TestScores!A:Y,14,0)</f>
        <v>26.2</v>
      </c>
      <c r="T230">
        <f>VLOOKUP(A230,TestScores!A:Y,21,0)</f>
        <v>14.8</v>
      </c>
      <c r="U230">
        <f>VLOOKUP(A230,TestScores!A:Y,25,0)</f>
        <v>11</v>
      </c>
    </row>
    <row r="231" spans="1:21" ht="15" thickBot="1" x14ac:dyDescent="0.35">
      <c r="A231" s="785" t="s">
        <v>258</v>
      </c>
      <c r="B231" s="788">
        <f>VLOOKUP(A231,Rankings!A:B,2,0)</f>
        <v>12</v>
      </c>
      <c r="C231" s="5" t="s">
        <v>92</v>
      </c>
      <c r="D231" s="5" t="s">
        <v>23</v>
      </c>
      <c r="E231" s="785" t="s">
        <v>13</v>
      </c>
      <c r="F231" s="5">
        <v>320</v>
      </c>
      <c r="G231" s="34">
        <v>14</v>
      </c>
      <c r="H231" s="7">
        <v>0.96</v>
      </c>
      <c r="I231" t="str">
        <f>VLOOKUP(A231,Schools!A:I,7,0)</f>
        <v>No</v>
      </c>
      <c r="J231" t="str">
        <f>VLOOKUP(A231,Schools!A:I,8,0)</f>
        <v>No</v>
      </c>
      <c r="K231" t="str">
        <f>VLOOKUP(A231,Schools!A:I,9,0)</f>
        <v>Yes</v>
      </c>
      <c r="L231">
        <f>VLOOKUP(A231,StudentsTeachers!A:S,7,0)</f>
        <v>4.7E-2</v>
      </c>
      <c r="M231">
        <f>VLOOKUP(A231,StudentsTeachers!A:S,9,0)</f>
        <v>9.4E-2</v>
      </c>
      <c r="N231">
        <f>VLOOKUP(A231,StudentsTeachers!A:S,11,0)</f>
        <v>0.83799999999999997</v>
      </c>
      <c r="O231">
        <f>VLOOKUP(A231,StudentsTeachers!A:S,13,0)</f>
        <v>6.0000000000000001E-3</v>
      </c>
      <c r="P231">
        <f>VLOOKUP(A231,StudentsTeachers!A:S,15,0)</f>
        <v>3.0000000000000001E-3</v>
      </c>
      <c r="Q231">
        <f>VLOOKUP(A231,StudentsTeachers!A:S,17,0)</f>
        <v>8.9999999999999993E-3</v>
      </c>
      <c r="R231">
        <f>VLOOKUP(A231,StudentsTeachers!A:S,19,0)</f>
        <v>3.0000000000000001E-3</v>
      </c>
      <c r="S231">
        <f>VLOOKUP(A231,TestScores!A:Y,14,0)</f>
        <v>29.4</v>
      </c>
      <c r="T231">
        <f>VLOOKUP(A231,TestScores!A:Y,21,0)</f>
        <v>14.1</v>
      </c>
      <c r="U231">
        <f>VLOOKUP(A231,TestScores!A:Y,25,0)</f>
        <v>12.9</v>
      </c>
    </row>
    <row r="232" spans="1:21" ht="15" thickBot="1" x14ac:dyDescent="0.35">
      <c r="A232" s="785" t="s">
        <v>259</v>
      </c>
      <c r="B232" s="788">
        <f>VLOOKUP(A232,Rankings!A:B,2,0)</f>
        <v>5.2</v>
      </c>
      <c r="C232" s="2" t="s">
        <v>92</v>
      </c>
      <c r="D232" s="8">
        <v>43994</v>
      </c>
      <c r="E232" s="785" t="s">
        <v>13</v>
      </c>
      <c r="F232" s="2">
        <v>316</v>
      </c>
      <c r="G232" s="72">
        <v>17.5</v>
      </c>
      <c r="H232" s="4">
        <v>0.71</v>
      </c>
      <c r="I232" t="str">
        <f>VLOOKUP(A232,Schools!A:I,7,0)</f>
        <v>No</v>
      </c>
      <c r="J232" t="str">
        <f>VLOOKUP(A232,Schools!A:I,8,0)</f>
        <v>No</v>
      </c>
      <c r="K232" t="str">
        <f>VLOOKUP(A232,Schools!A:I,9,0)</f>
        <v>Yes</v>
      </c>
      <c r="L232">
        <f>VLOOKUP(A232,StudentsTeachers!A:S,7,0)</f>
        <v>5.3999999999999999E-2</v>
      </c>
      <c r="M232">
        <f>VLOOKUP(A232,StudentsTeachers!A:S,9,0)</f>
        <v>0.24399999999999999</v>
      </c>
      <c r="N232">
        <f>VLOOKUP(A232,StudentsTeachers!A:S,11,0)</f>
        <v>0.66500000000000004</v>
      </c>
      <c r="O232">
        <f>VLOOKUP(A232,StudentsTeachers!A:S,13,0)</f>
        <v>8.9999999999999993E-3</v>
      </c>
      <c r="P232">
        <f>VLOOKUP(A232,StudentsTeachers!A:S,15,0)</f>
        <v>6.0000000000000001E-3</v>
      </c>
      <c r="Q232">
        <f>VLOOKUP(A232,StudentsTeachers!A:S,17,0)</f>
        <v>3.0000000000000001E-3</v>
      </c>
      <c r="R232">
        <f>VLOOKUP(A232,StudentsTeachers!A:S,19,0)</f>
        <v>1.9E-2</v>
      </c>
      <c r="S232">
        <f>VLOOKUP(A232,TestScores!A:Y,14,0)</f>
        <v>19.5</v>
      </c>
      <c r="T232">
        <f>VLOOKUP(A232,TestScores!A:Y,21,0)</f>
        <v>0</v>
      </c>
      <c r="U232">
        <f>VLOOKUP(A232,TestScores!A:Y,25,0)</f>
        <v>0</v>
      </c>
    </row>
    <row r="233" spans="1:21" ht="15" thickBot="1" x14ac:dyDescent="0.35">
      <c r="A233" s="785" t="s">
        <v>260</v>
      </c>
      <c r="B233" s="788">
        <f>VLOOKUP(A233,Rankings!A:B,2,0)</f>
        <v>14.1</v>
      </c>
      <c r="C233" s="5" t="s">
        <v>92</v>
      </c>
      <c r="D233" s="14">
        <v>43994</v>
      </c>
      <c r="E233" s="785" t="s">
        <v>13</v>
      </c>
      <c r="F233" s="5">
        <v>653</v>
      </c>
      <c r="G233" s="91">
        <v>11.9</v>
      </c>
      <c r="H233" s="7">
        <v>0.93</v>
      </c>
      <c r="I233" t="str">
        <f>VLOOKUP(A233,Schools!A:I,7,0)</f>
        <v>No</v>
      </c>
      <c r="J233" t="str">
        <f>VLOOKUP(A233,Schools!A:I,8,0)</f>
        <v>No</v>
      </c>
      <c r="K233" t="str">
        <f>VLOOKUP(A233,Schools!A:I,9,0)</f>
        <v>Yes</v>
      </c>
      <c r="L233">
        <f>VLOOKUP(A233,StudentsTeachers!A:S,7,0)</f>
        <v>4.1000000000000002E-2</v>
      </c>
      <c r="M233">
        <f>VLOOKUP(A233,StudentsTeachers!A:S,9,0)</f>
        <v>8.5999999999999993E-2</v>
      </c>
      <c r="N233">
        <f>VLOOKUP(A233,StudentsTeachers!A:S,11,0)</f>
        <v>0.83299999999999996</v>
      </c>
      <c r="O233">
        <f>VLOOKUP(A233,StudentsTeachers!A:S,13,0)</f>
        <v>8.0000000000000002E-3</v>
      </c>
      <c r="P233">
        <f>VLOOKUP(A233,StudentsTeachers!A:S,15,0)</f>
        <v>2.1000000000000001E-2</v>
      </c>
      <c r="Q233">
        <f>VLOOKUP(A233,StudentsTeachers!A:S,17,0)</f>
        <v>0</v>
      </c>
      <c r="R233">
        <f>VLOOKUP(A233,StudentsTeachers!A:S,19,0)</f>
        <v>1.0999999999999999E-2</v>
      </c>
      <c r="S233">
        <f>VLOOKUP(A233,TestScores!A:Y,14,0)</f>
        <v>23.2</v>
      </c>
      <c r="T233">
        <f>VLOOKUP(A233,TestScores!A:Y,21,0)</f>
        <v>12</v>
      </c>
      <c r="U233">
        <f>VLOOKUP(A233,TestScores!A:Y,25,0)</f>
        <v>10.6</v>
      </c>
    </row>
    <row r="234" spans="1:21" ht="15" thickBot="1" x14ac:dyDescent="0.35">
      <c r="A234" s="785" t="s">
        <v>261</v>
      </c>
      <c r="B234" s="788">
        <f>VLOOKUP(A234,Rankings!A:B,2,0)</f>
        <v>15.3</v>
      </c>
      <c r="C234" s="2" t="s">
        <v>92</v>
      </c>
      <c r="D234" s="8">
        <v>43994</v>
      </c>
      <c r="E234" s="785" t="s">
        <v>13</v>
      </c>
      <c r="F234" s="2">
        <v>685</v>
      </c>
      <c r="G234" s="73">
        <v>14.1</v>
      </c>
      <c r="H234" s="4">
        <v>0.95</v>
      </c>
      <c r="I234" t="str">
        <f>VLOOKUP(A234,Schools!A:I,7,0)</f>
        <v>No</v>
      </c>
      <c r="J234" t="str">
        <f>VLOOKUP(A234,Schools!A:I,8,0)</f>
        <v>No</v>
      </c>
      <c r="K234" t="str">
        <f>VLOOKUP(A234,Schools!A:I,9,0)</f>
        <v>Yes</v>
      </c>
      <c r="L234">
        <f>VLOOKUP(A234,StudentsTeachers!A:S,7,0)</f>
        <v>4.3999999999999997E-2</v>
      </c>
      <c r="M234">
        <f>VLOOKUP(A234,StudentsTeachers!A:S,9,0)</f>
        <v>4.1000000000000002E-2</v>
      </c>
      <c r="N234">
        <f>VLOOKUP(A234,StudentsTeachers!A:S,11,0)</f>
        <v>0.89100000000000001</v>
      </c>
      <c r="O234">
        <f>VLOOKUP(A234,StudentsTeachers!A:S,13,0)</f>
        <v>0.01</v>
      </c>
      <c r="P234">
        <f>VLOOKUP(A234,StudentsTeachers!A:S,15,0)</f>
        <v>6.0000000000000001E-3</v>
      </c>
      <c r="Q234">
        <f>VLOOKUP(A234,StudentsTeachers!A:S,17,0)</f>
        <v>1E-3</v>
      </c>
      <c r="R234">
        <f>VLOOKUP(A234,StudentsTeachers!A:S,19,0)</f>
        <v>7.0000000000000001E-3</v>
      </c>
      <c r="S234">
        <f>VLOOKUP(A234,TestScores!A:Y,14,0)</f>
        <v>14.5</v>
      </c>
      <c r="T234">
        <f>VLOOKUP(A234,TestScores!A:Y,21,0)</f>
        <v>4.5</v>
      </c>
      <c r="U234">
        <f>VLOOKUP(A234,TestScores!A:Y,25,0)</f>
        <v>2.2000000000000002</v>
      </c>
    </row>
    <row r="235" spans="1:21" ht="15" thickBot="1" x14ac:dyDescent="0.35">
      <c r="A235" s="785" t="s">
        <v>262</v>
      </c>
      <c r="B235" s="788">
        <f>VLOOKUP(A235,Rankings!A:B,2,0)</f>
        <v>95.6</v>
      </c>
      <c r="C235" s="5" t="s">
        <v>92</v>
      </c>
      <c r="D235" s="5" t="s">
        <v>23</v>
      </c>
      <c r="E235" s="785" t="s">
        <v>13</v>
      </c>
      <c r="F235" s="5">
        <v>717</v>
      </c>
      <c r="G235" s="35">
        <v>16.5</v>
      </c>
      <c r="H235" s="7">
        <v>0.13</v>
      </c>
      <c r="I235" t="str">
        <f>VLOOKUP(A235,Schools!A:I,7,0)</f>
        <v>No</v>
      </c>
      <c r="J235" t="str">
        <f>VLOOKUP(A235,Schools!A:I,8,0)</f>
        <v>No</v>
      </c>
      <c r="K235" t="str">
        <f>VLOOKUP(A235,Schools!A:I,9,0)</f>
        <v>No</v>
      </c>
      <c r="L235">
        <f>VLOOKUP(A235,StudentsTeachers!A:S,7,0)</f>
        <v>0.70199999999999996</v>
      </c>
      <c r="M235">
        <f>VLOOKUP(A235,StudentsTeachers!A:S,9,0)</f>
        <v>6.3E-2</v>
      </c>
      <c r="N235">
        <f>VLOOKUP(A235,StudentsTeachers!A:S,11,0)</f>
        <v>0.11600000000000001</v>
      </c>
      <c r="O235">
        <f>VLOOKUP(A235,StudentsTeachers!A:S,13,0)</f>
        <v>3.5000000000000003E-2</v>
      </c>
      <c r="P235">
        <f>VLOOKUP(A235,StudentsTeachers!A:S,15,0)</f>
        <v>4.0000000000000001E-3</v>
      </c>
      <c r="Q235">
        <f>VLOOKUP(A235,StudentsTeachers!A:S,17,0)</f>
        <v>1E-3</v>
      </c>
      <c r="R235">
        <f>VLOOKUP(A235,StudentsTeachers!A:S,19,0)</f>
        <v>7.9000000000000001E-2</v>
      </c>
      <c r="S235">
        <f>VLOOKUP(A235,TestScores!A:Y,14,0)</f>
        <v>75.900000000000006</v>
      </c>
      <c r="T235">
        <f>VLOOKUP(A235,TestScores!A:Y,21,0)</f>
        <v>70.8</v>
      </c>
      <c r="U235">
        <f>VLOOKUP(A235,TestScores!A:Y,25,0)</f>
        <v>77.5</v>
      </c>
    </row>
    <row r="236" spans="1:21" ht="15" thickBot="1" x14ac:dyDescent="0.35">
      <c r="A236" s="785" t="s">
        <v>263</v>
      </c>
      <c r="B236" s="788">
        <f>VLOOKUP(A236,Rankings!A:B,2,0)</f>
        <v>0</v>
      </c>
      <c r="C236" s="2" t="s">
        <v>92</v>
      </c>
      <c r="D236" s="2" t="s">
        <v>224</v>
      </c>
      <c r="E236" s="785" t="s">
        <v>115</v>
      </c>
      <c r="F236" s="2"/>
      <c r="G236" s="2"/>
      <c r="H236" s="2"/>
      <c r="I236" t="str">
        <f>VLOOKUP(A236,Schools!A:I,7,0)</f>
        <v>No</v>
      </c>
      <c r="J236" t="str">
        <f>VLOOKUP(A236,Schools!A:I,8,0)</f>
        <v>No</v>
      </c>
      <c r="K236" t="str">
        <f>VLOOKUP(A236,Schools!A:I,9,0)</f>
        <v>No</v>
      </c>
      <c r="L236">
        <f>VLOOKUP(A236,StudentsTeachers!A:S,7,0)</f>
        <v>0</v>
      </c>
      <c r="M236">
        <f>VLOOKUP(A236,StudentsTeachers!A:S,9,0)</f>
        <v>0</v>
      </c>
      <c r="N236">
        <f>VLOOKUP(A236,StudentsTeachers!A:S,11,0)</f>
        <v>0</v>
      </c>
      <c r="O236">
        <f>VLOOKUP(A236,StudentsTeachers!A:S,13,0)</f>
        <v>0</v>
      </c>
      <c r="P236">
        <f>VLOOKUP(A236,StudentsTeachers!A:S,15,0)</f>
        <v>0</v>
      </c>
      <c r="Q236">
        <f>VLOOKUP(A236,StudentsTeachers!A:S,17,0)</f>
        <v>0</v>
      </c>
      <c r="R236">
        <f>VLOOKUP(A236,StudentsTeachers!A:S,19,0)</f>
        <v>0</v>
      </c>
      <c r="S236">
        <f>VLOOKUP(A236,TestScores!A:Y,14,0)</f>
        <v>0</v>
      </c>
      <c r="T236">
        <f>VLOOKUP(A236,TestScores!A:Y,21,0)</f>
        <v>0</v>
      </c>
      <c r="U236">
        <f>VLOOKUP(A236,TestScores!A:Y,25,0)</f>
        <v>0</v>
      </c>
    </row>
    <row r="237" spans="1:21" ht="15" thickBot="1" x14ac:dyDescent="0.35">
      <c r="A237" s="785" t="s">
        <v>264</v>
      </c>
      <c r="B237" s="788">
        <f>VLOOKUP(A237,Rankings!A:B,2,0)</f>
        <v>23.2</v>
      </c>
      <c r="C237" s="5" t="s">
        <v>92</v>
      </c>
      <c r="D237" s="5" t="s">
        <v>10</v>
      </c>
      <c r="E237" s="785" t="s">
        <v>13</v>
      </c>
      <c r="F237" s="5">
        <v>278</v>
      </c>
      <c r="G237" s="47">
        <v>12.6</v>
      </c>
      <c r="H237" s="7">
        <v>0.91</v>
      </c>
      <c r="I237" t="str">
        <f>VLOOKUP(A237,Schools!A:I,7,0)</f>
        <v>No</v>
      </c>
      <c r="J237" t="str">
        <f>VLOOKUP(A237,Schools!A:I,8,0)</f>
        <v>No</v>
      </c>
      <c r="K237" t="str">
        <f>VLOOKUP(A237,Schools!A:I,9,0)</f>
        <v>Yes</v>
      </c>
      <c r="L237">
        <f>VLOOKUP(A237,StudentsTeachers!A:S,7,0)</f>
        <v>2.9000000000000001E-2</v>
      </c>
      <c r="M237">
        <f>VLOOKUP(A237,StudentsTeachers!A:S,9,0)</f>
        <v>0.51100000000000001</v>
      </c>
      <c r="N237">
        <f>VLOOKUP(A237,StudentsTeachers!A:S,11,0)</f>
        <v>0.36699999999999999</v>
      </c>
      <c r="O237">
        <f>VLOOKUP(A237,StudentsTeachers!A:S,13,0)</f>
        <v>1.4E-2</v>
      </c>
      <c r="P237">
        <f>VLOOKUP(A237,StudentsTeachers!A:S,15,0)</f>
        <v>7.0000000000000001E-3</v>
      </c>
      <c r="Q237">
        <f>VLOOKUP(A237,StudentsTeachers!A:S,17,0)</f>
        <v>4.0000000000000001E-3</v>
      </c>
      <c r="R237">
        <f>VLOOKUP(A237,StudentsTeachers!A:S,19,0)</f>
        <v>6.8000000000000005E-2</v>
      </c>
      <c r="S237">
        <f>VLOOKUP(A237,TestScores!A:Y,14,0)</f>
        <v>33.6</v>
      </c>
      <c r="T237">
        <f>VLOOKUP(A237,TestScores!A:Y,21,0)</f>
        <v>9.6999999999999993</v>
      </c>
      <c r="U237">
        <f>VLOOKUP(A237,TestScores!A:Y,25,0)</f>
        <v>0</v>
      </c>
    </row>
    <row r="238" spans="1:21" ht="15" thickBot="1" x14ac:dyDescent="0.35">
      <c r="A238" s="785" t="s">
        <v>265</v>
      </c>
      <c r="B238" s="788">
        <f>VLOOKUP(A238,Rankings!A:B,2,0)</f>
        <v>94.4</v>
      </c>
      <c r="C238" s="2" t="s">
        <v>92</v>
      </c>
      <c r="D238" s="2" t="s">
        <v>10</v>
      </c>
      <c r="E238" s="785" t="s">
        <v>13</v>
      </c>
      <c r="F238" s="2">
        <v>930</v>
      </c>
      <c r="G238" s="104">
        <v>19.3</v>
      </c>
      <c r="H238" s="4">
        <v>0.17</v>
      </c>
      <c r="I238" t="str">
        <f>VLOOKUP(A238,Schools!A:I,7,0)</f>
        <v>No</v>
      </c>
      <c r="J238" t="str">
        <f>VLOOKUP(A238,Schools!A:I,8,0)</f>
        <v>No</v>
      </c>
      <c r="K238" t="str">
        <f>VLOOKUP(A238,Schools!A:I,9,0)</f>
        <v>No</v>
      </c>
      <c r="L238">
        <f>VLOOKUP(A238,StudentsTeachers!A:S,7,0)</f>
        <v>0.67400000000000004</v>
      </c>
      <c r="M238">
        <f>VLOOKUP(A238,StudentsTeachers!A:S,9,0)</f>
        <v>0.122</v>
      </c>
      <c r="N238">
        <f>VLOOKUP(A238,StudentsTeachers!A:S,11,0)</f>
        <v>0.113</v>
      </c>
      <c r="O238">
        <f>VLOOKUP(A238,StudentsTeachers!A:S,13,0)</f>
        <v>1.9E-2</v>
      </c>
      <c r="P238">
        <f>VLOOKUP(A238,StudentsTeachers!A:S,15,0)</f>
        <v>1E-3</v>
      </c>
      <c r="Q238">
        <f>VLOOKUP(A238,StudentsTeachers!A:S,17,0)</f>
        <v>0</v>
      </c>
      <c r="R238">
        <f>VLOOKUP(A238,StudentsTeachers!A:S,19,0)</f>
        <v>7.0999999999999994E-2</v>
      </c>
      <c r="S238">
        <f>VLOOKUP(A238,TestScores!A:Y,14,0)</f>
        <v>77</v>
      </c>
      <c r="T238">
        <f>VLOOKUP(A238,TestScores!A:Y,21,0)</f>
        <v>71.599999999999994</v>
      </c>
      <c r="U238">
        <f>VLOOKUP(A238,TestScores!A:Y,25,0)</f>
        <v>55</v>
      </c>
    </row>
    <row r="239" spans="1:21" ht="15" thickBot="1" x14ac:dyDescent="0.35">
      <c r="A239" s="785" t="s">
        <v>266</v>
      </c>
      <c r="B239" s="788">
        <f>VLOOKUP(A239,Rankings!A:B,2,0)</f>
        <v>0</v>
      </c>
      <c r="C239" s="5" t="s">
        <v>1109</v>
      </c>
      <c r="D239" s="5" t="s">
        <v>16</v>
      </c>
      <c r="E239" s="785"/>
      <c r="F239" s="5">
        <v>177</v>
      </c>
      <c r="G239" s="22">
        <v>13.7</v>
      </c>
      <c r="H239" s="5"/>
      <c r="I239" t="str">
        <f>VLOOKUP(A239,Schools!A:I,7,0)</f>
        <v>(n/a)</v>
      </c>
      <c r="J239" t="str">
        <f>VLOOKUP(A239,Schools!A:I,8,0)</f>
        <v>(n/a)</v>
      </c>
      <c r="K239" t="str">
        <f>VLOOKUP(A239,Schools!A:I,9,0)</f>
        <v>(n/a)</v>
      </c>
      <c r="L239">
        <f>VLOOKUP(A239,StudentsTeachers!A:S,7,0)</f>
        <v>5.6000000000000001E-2</v>
      </c>
      <c r="M239">
        <f>VLOOKUP(A239,StudentsTeachers!A:S,9,0)</f>
        <v>0.10199999999999999</v>
      </c>
      <c r="N239">
        <f>VLOOKUP(A239,StudentsTeachers!A:S,11,0)</f>
        <v>0.79700000000000004</v>
      </c>
      <c r="O239">
        <f>VLOOKUP(A239,StudentsTeachers!A:S,13,0)</f>
        <v>0</v>
      </c>
      <c r="P239">
        <f>VLOOKUP(A239,StudentsTeachers!A:S,15,0)</f>
        <v>0</v>
      </c>
      <c r="Q239">
        <f>VLOOKUP(A239,StudentsTeachers!A:S,17,0)</f>
        <v>0</v>
      </c>
      <c r="R239">
        <f>VLOOKUP(A239,StudentsTeachers!A:S,19,0)</f>
        <v>4.4999999999999998E-2</v>
      </c>
      <c r="S239">
        <f>VLOOKUP(A239,TestScores!A:Y,14,0)</f>
        <v>0</v>
      </c>
      <c r="T239">
        <f>VLOOKUP(A239,TestScores!A:Y,21,0)</f>
        <v>0</v>
      </c>
      <c r="U239">
        <f>VLOOKUP(A239,TestScores!A:Y,25,0)</f>
        <v>0</v>
      </c>
    </row>
    <row r="240" spans="1:21" ht="15" thickBot="1" x14ac:dyDescent="0.35">
      <c r="A240" s="785" t="s">
        <v>267</v>
      </c>
      <c r="B240" s="788">
        <f>VLOOKUP(A240,Rankings!A:B,2,0)</f>
        <v>0</v>
      </c>
      <c r="C240" s="2" t="s">
        <v>1109</v>
      </c>
      <c r="D240" s="8">
        <v>44086</v>
      </c>
      <c r="E240" s="785"/>
      <c r="F240" s="2">
        <v>381</v>
      </c>
      <c r="G240" s="86">
        <v>16.7</v>
      </c>
      <c r="H240" s="2"/>
      <c r="I240" t="str">
        <f>VLOOKUP(A240,Schools!A:I,7,0)</f>
        <v>(n/a)</v>
      </c>
      <c r="J240" t="str">
        <f>VLOOKUP(A240,Schools!A:I,8,0)</f>
        <v>(n/a)</v>
      </c>
      <c r="K240" t="str">
        <f>VLOOKUP(A240,Schools!A:I,9,0)</f>
        <v>(n/a)</v>
      </c>
      <c r="L240">
        <f>VLOOKUP(A240,StudentsTeachers!A:S,7,0)</f>
        <v>3.4000000000000002E-2</v>
      </c>
      <c r="M240">
        <f>VLOOKUP(A240,StudentsTeachers!A:S,9,0)</f>
        <v>0.01</v>
      </c>
      <c r="N240">
        <f>VLOOKUP(A240,StudentsTeachers!A:S,11,0)</f>
        <v>0.89500000000000002</v>
      </c>
      <c r="O240">
        <f>VLOOKUP(A240,StudentsTeachers!A:S,13,0)</f>
        <v>2.1000000000000001E-2</v>
      </c>
      <c r="P240">
        <f>VLOOKUP(A240,StudentsTeachers!A:S,15,0)</f>
        <v>3.0000000000000001E-3</v>
      </c>
      <c r="Q240">
        <f>VLOOKUP(A240,StudentsTeachers!A:S,17,0)</f>
        <v>0</v>
      </c>
      <c r="R240">
        <f>VLOOKUP(A240,StudentsTeachers!A:S,19,0)</f>
        <v>3.6999999999999998E-2</v>
      </c>
      <c r="S240">
        <f>VLOOKUP(A240,TestScores!A:Y,14,0)</f>
        <v>0</v>
      </c>
      <c r="T240">
        <f>VLOOKUP(A240,TestScores!A:Y,21,0)</f>
        <v>0</v>
      </c>
      <c r="U240">
        <f>VLOOKUP(A240,TestScores!A:Y,25,0)</f>
        <v>0</v>
      </c>
    </row>
    <row r="241" spans="1:21" ht="15" thickBot="1" x14ac:dyDescent="0.35">
      <c r="A241" s="785" t="s">
        <v>268</v>
      </c>
      <c r="B241" s="788">
        <f>VLOOKUP(A241,Rankings!A:B,2,0)</f>
        <v>0</v>
      </c>
      <c r="C241" s="5" t="s">
        <v>1109</v>
      </c>
      <c r="D241" s="5" t="s">
        <v>10</v>
      </c>
      <c r="E241" s="785"/>
      <c r="F241" s="5">
        <v>167</v>
      </c>
      <c r="G241" s="12">
        <v>13.1</v>
      </c>
      <c r="H241" s="5"/>
      <c r="I241" t="str">
        <f>VLOOKUP(A241,Schools!A:I,7,0)</f>
        <v>(n/a)</v>
      </c>
      <c r="J241" t="str">
        <f>VLOOKUP(A241,Schools!A:I,8,0)</f>
        <v>(n/a)</v>
      </c>
      <c r="K241" t="str">
        <f>VLOOKUP(A241,Schools!A:I,9,0)</f>
        <v>(n/a)</v>
      </c>
      <c r="L241">
        <f>VLOOKUP(A241,StudentsTeachers!A:S,7,0)</f>
        <v>0.20399999999999999</v>
      </c>
      <c r="M241">
        <f>VLOOKUP(A241,StudentsTeachers!A:S,9,0)</f>
        <v>0</v>
      </c>
      <c r="N241">
        <f>VLOOKUP(A241,StudentsTeachers!A:S,11,0)</f>
        <v>0.66500000000000004</v>
      </c>
      <c r="O241">
        <f>VLOOKUP(A241,StudentsTeachers!A:S,13,0)</f>
        <v>0.03</v>
      </c>
      <c r="P241">
        <f>VLOOKUP(A241,StudentsTeachers!A:S,15,0)</f>
        <v>0</v>
      </c>
      <c r="Q241">
        <f>VLOOKUP(A241,StudentsTeachers!A:S,17,0)</f>
        <v>0</v>
      </c>
      <c r="R241">
        <f>VLOOKUP(A241,StudentsTeachers!A:S,19,0)</f>
        <v>1.2E-2</v>
      </c>
      <c r="S241">
        <f>VLOOKUP(A241,TestScores!A:Y,14,0)</f>
        <v>0</v>
      </c>
      <c r="T241">
        <f>VLOOKUP(A241,TestScores!A:Y,21,0)</f>
        <v>0</v>
      </c>
      <c r="U241">
        <f>VLOOKUP(A241,TestScores!A:Y,25,0)</f>
        <v>0</v>
      </c>
    </row>
    <row r="242" spans="1:21" ht="15" thickBot="1" x14ac:dyDescent="0.35">
      <c r="A242" s="785" t="s">
        <v>269</v>
      </c>
      <c r="B242" s="788">
        <f>VLOOKUP(A242,Rankings!A:B,2,0)</f>
        <v>0</v>
      </c>
      <c r="C242" s="2" t="s">
        <v>1109</v>
      </c>
      <c r="D242" s="2" t="s">
        <v>10</v>
      </c>
      <c r="E242" s="785"/>
      <c r="F242" s="2">
        <v>252</v>
      </c>
      <c r="G242" s="69">
        <v>15.8</v>
      </c>
      <c r="H242" s="2"/>
      <c r="I242" t="str">
        <f>VLOOKUP(A242,Schools!A:I,7,0)</f>
        <v>(n/a)</v>
      </c>
      <c r="J242" t="str">
        <f>VLOOKUP(A242,Schools!A:I,8,0)</f>
        <v>(n/a)</v>
      </c>
      <c r="K242" t="str">
        <f>VLOOKUP(A242,Schools!A:I,9,0)</f>
        <v>(n/a)</v>
      </c>
      <c r="L242">
        <f>VLOOKUP(A242,StudentsTeachers!A:S,7,0)</f>
        <v>0.57499999999999996</v>
      </c>
      <c r="M242">
        <f>VLOOKUP(A242,StudentsTeachers!A:S,9,0)</f>
        <v>4.3999999999999997E-2</v>
      </c>
      <c r="N242">
        <f>VLOOKUP(A242,StudentsTeachers!A:S,11,0)</f>
        <v>9.9000000000000005E-2</v>
      </c>
      <c r="O242">
        <f>VLOOKUP(A242,StudentsTeachers!A:S,13,0)</f>
        <v>3.2000000000000001E-2</v>
      </c>
      <c r="P242">
        <f>VLOOKUP(A242,StudentsTeachers!A:S,15,0)</f>
        <v>8.0000000000000002E-3</v>
      </c>
      <c r="Q242">
        <f>VLOOKUP(A242,StudentsTeachers!A:S,17,0)</f>
        <v>0</v>
      </c>
      <c r="R242">
        <f>VLOOKUP(A242,StudentsTeachers!A:S,19,0)</f>
        <v>6.7000000000000004E-2</v>
      </c>
      <c r="S242">
        <f>VLOOKUP(A242,TestScores!A:Y,14,0)</f>
        <v>0</v>
      </c>
      <c r="T242">
        <f>VLOOKUP(A242,TestScores!A:Y,21,0)</f>
        <v>0</v>
      </c>
      <c r="U242">
        <f>VLOOKUP(A242,TestScores!A:Y,25,0)</f>
        <v>0</v>
      </c>
    </row>
    <row r="243" spans="1:21" ht="15" thickBot="1" x14ac:dyDescent="0.35">
      <c r="A243" s="785" t="s">
        <v>270</v>
      </c>
      <c r="B243" s="788">
        <f>VLOOKUP(A243,Rankings!A:B,2,0)</f>
        <v>0</v>
      </c>
      <c r="C243" s="5" t="s">
        <v>1109</v>
      </c>
      <c r="D243" s="5" t="s">
        <v>271</v>
      </c>
      <c r="E243" s="785"/>
      <c r="F243" s="5">
        <v>192</v>
      </c>
      <c r="G243" s="20">
        <v>14.4</v>
      </c>
      <c r="H243" s="5"/>
      <c r="I243" t="str">
        <f>VLOOKUP(A243,Schools!A:I,7,0)</f>
        <v>(n/a)</v>
      </c>
      <c r="J243" t="str">
        <f>VLOOKUP(A243,Schools!A:I,8,0)</f>
        <v>(n/a)</v>
      </c>
      <c r="K243" t="str">
        <f>VLOOKUP(A243,Schools!A:I,9,0)</f>
        <v>(n/a)</v>
      </c>
      <c r="L243">
        <f>VLOOKUP(A243,StudentsTeachers!A:S,7,0)</f>
        <v>5.7000000000000002E-2</v>
      </c>
      <c r="M243">
        <f>VLOOKUP(A243,StudentsTeachers!A:S,9,0)</f>
        <v>0</v>
      </c>
      <c r="N243">
        <f>VLOOKUP(A243,StudentsTeachers!A:S,11,0)</f>
        <v>0.84399999999999997</v>
      </c>
      <c r="O243">
        <f>VLOOKUP(A243,StudentsTeachers!A:S,13,0)</f>
        <v>0</v>
      </c>
      <c r="P243">
        <f>VLOOKUP(A243,StudentsTeachers!A:S,15,0)</f>
        <v>0</v>
      </c>
      <c r="Q243">
        <f>VLOOKUP(A243,StudentsTeachers!A:S,17,0)</f>
        <v>0</v>
      </c>
      <c r="R243">
        <f>VLOOKUP(A243,StudentsTeachers!A:S,19,0)</f>
        <v>0</v>
      </c>
      <c r="S243">
        <f>VLOOKUP(A243,TestScores!A:Y,14,0)</f>
        <v>0</v>
      </c>
      <c r="T243">
        <f>VLOOKUP(A243,TestScores!A:Y,21,0)</f>
        <v>0</v>
      </c>
      <c r="U243">
        <f>VLOOKUP(A243,TestScores!A:Y,25,0)</f>
        <v>0</v>
      </c>
    </row>
    <row r="244" spans="1:21" ht="15" thickBot="1" x14ac:dyDescent="0.35">
      <c r="A244" s="785" t="s">
        <v>272</v>
      </c>
      <c r="B244" s="788">
        <f>VLOOKUP(A244,Rankings!A:B,2,0)</f>
        <v>0</v>
      </c>
      <c r="C244" s="2" t="s">
        <v>1109</v>
      </c>
      <c r="D244" s="2" t="s">
        <v>10</v>
      </c>
      <c r="E244" s="785"/>
      <c r="F244" s="2">
        <v>457</v>
      </c>
      <c r="G244" s="19">
        <v>15</v>
      </c>
      <c r="H244" s="2"/>
      <c r="I244" t="str">
        <f>VLOOKUP(A244,Schools!A:I,7,0)</f>
        <v>(n/a)</v>
      </c>
      <c r="J244" t="str">
        <f>VLOOKUP(A244,Schools!A:I,8,0)</f>
        <v>(n/a)</v>
      </c>
      <c r="K244" t="str">
        <f>VLOOKUP(A244,Schools!A:I,9,0)</f>
        <v>(n/a)</v>
      </c>
      <c r="L244">
        <f>VLOOKUP(A244,StudentsTeachers!A:S,7,0)</f>
        <v>0.72</v>
      </c>
      <c r="M244">
        <f>VLOOKUP(A244,StudentsTeachers!A:S,9,0)</f>
        <v>4.0000000000000001E-3</v>
      </c>
      <c r="N244">
        <f>VLOOKUP(A244,StudentsTeachers!A:S,11,0)</f>
        <v>7.3999999999999996E-2</v>
      </c>
      <c r="O244">
        <f>VLOOKUP(A244,StudentsTeachers!A:S,13,0)</f>
        <v>1.4999999999999999E-2</v>
      </c>
      <c r="P244">
        <f>VLOOKUP(A244,StudentsTeachers!A:S,15,0)</f>
        <v>0</v>
      </c>
      <c r="Q244">
        <f>VLOOKUP(A244,StudentsTeachers!A:S,17,0)</f>
        <v>0</v>
      </c>
      <c r="R244">
        <f>VLOOKUP(A244,StudentsTeachers!A:S,19,0)</f>
        <v>2.5999999999999999E-2</v>
      </c>
      <c r="S244">
        <f>VLOOKUP(A244,TestScores!A:Y,14,0)</f>
        <v>0</v>
      </c>
      <c r="T244">
        <f>VLOOKUP(A244,TestScores!A:Y,21,0)</f>
        <v>0</v>
      </c>
      <c r="U244">
        <f>VLOOKUP(A244,TestScores!A:Y,25,0)</f>
        <v>0</v>
      </c>
    </row>
    <row r="245" spans="1:21" ht="15" thickBot="1" x14ac:dyDescent="0.35">
      <c r="A245" s="785" t="s">
        <v>273</v>
      </c>
      <c r="B245" s="788">
        <f>VLOOKUP(A245,Rankings!A:B,2,0)</f>
        <v>0</v>
      </c>
      <c r="C245" s="5" t="s">
        <v>1109</v>
      </c>
      <c r="D245" s="5" t="s">
        <v>16</v>
      </c>
      <c r="E245" s="785"/>
      <c r="F245" s="5">
        <v>329</v>
      </c>
      <c r="G245" s="103">
        <v>15.3</v>
      </c>
      <c r="H245" s="5"/>
      <c r="I245" t="str">
        <f>VLOOKUP(A245,Schools!A:I,7,0)</f>
        <v>(n/a)</v>
      </c>
      <c r="J245" t="str">
        <f>VLOOKUP(A245,Schools!A:I,8,0)</f>
        <v>(n/a)</v>
      </c>
      <c r="K245" t="str">
        <f>VLOOKUP(A245,Schools!A:I,9,0)</f>
        <v>(n/a)</v>
      </c>
      <c r="L245">
        <f>VLOOKUP(A245,StudentsTeachers!A:S,7,0)</f>
        <v>0.90300000000000002</v>
      </c>
      <c r="M245">
        <f>VLOOKUP(A245,StudentsTeachers!A:S,9,0)</f>
        <v>6.0000000000000001E-3</v>
      </c>
      <c r="N245">
        <f>VLOOKUP(A245,StudentsTeachers!A:S,11,0)</f>
        <v>6.7000000000000004E-2</v>
      </c>
      <c r="O245">
        <f>VLOOKUP(A245,StudentsTeachers!A:S,13,0)</f>
        <v>8.9999999999999993E-3</v>
      </c>
      <c r="P245">
        <f>VLOOKUP(A245,StudentsTeachers!A:S,15,0)</f>
        <v>0</v>
      </c>
      <c r="Q245">
        <f>VLOOKUP(A245,StudentsTeachers!A:S,17,0)</f>
        <v>0</v>
      </c>
      <c r="R245">
        <f>VLOOKUP(A245,StudentsTeachers!A:S,19,0)</f>
        <v>1.4999999999999999E-2</v>
      </c>
      <c r="S245">
        <f>VLOOKUP(A245,TestScores!A:Y,14,0)</f>
        <v>0</v>
      </c>
      <c r="T245">
        <f>VLOOKUP(A245,TestScores!A:Y,21,0)</f>
        <v>0</v>
      </c>
      <c r="U245">
        <f>VLOOKUP(A245,TestScores!A:Y,25,0)</f>
        <v>0</v>
      </c>
    </row>
    <row r="246" spans="1:21" ht="15" thickBot="1" x14ac:dyDescent="0.35">
      <c r="A246" s="785" t="s">
        <v>274</v>
      </c>
      <c r="B246" s="788">
        <f>VLOOKUP(A246,Rankings!A:B,2,0)</f>
        <v>0</v>
      </c>
      <c r="C246" s="2" t="s">
        <v>1109</v>
      </c>
      <c r="D246" s="8">
        <v>44086</v>
      </c>
      <c r="E246" s="785"/>
      <c r="F246" s="2">
        <v>854</v>
      </c>
      <c r="G246" s="27">
        <v>14.7</v>
      </c>
      <c r="H246" s="2"/>
      <c r="I246" t="str">
        <f>VLOOKUP(A246,Schools!A:I,7,0)</f>
        <v>(n/a)</v>
      </c>
      <c r="J246" t="str">
        <f>VLOOKUP(A246,Schools!A:I,8,0)</f>
        <v>(n/a)</v>
      </c>
      <c r="K246" t="str">
        <f>VLOOKUP(A246,Schools!A:I,9,0)</f>
        <v>(n/a)</v>
      </c>
      <c r="L246">
        <f>VLOOKUP(A246,StudentsTeachers!A:S,7,0)</f>
        <v>0.73899999999999999</v>
      </c>
      <c r="M246">
        <f>VLOOKUP(A246,StudentsTeachers!A:S,9,0)</f>
        <v>3.4000000000000002E-2</v>
      </c>
      <c r="N246">
        <f>VLOOKUP(A246,StudentsTeachers!A:S,11,0)</f>
        <v>0.13100000000000001</v>
      </c>
      <c r="O246">
        <f>VLOOKUP(A246,StudentsTeachers!A:S,13,0)</f>
        <v>4.5999999999999999E-2</v>
      </c>
      <c r="P246">
        <f>VLOOKUP(A246,StudentsTeachers!A:S,15,0)</f>
        <v>8.9999999999999993E-3</v>
      </c>
      <c r="Q246">
        <f>VLOOKUP(A246,StudentsTeachers!A:S,17,0)</f>
        <v>2E-3</v>
      </c>
      <c r="R246">
        <f>VLOOKUP(A246,StudentsTeachers!A:S,19,0)</f>
        <v>3.9E-2</v>
      </c>
      <c r="S246">
        <f>VLOOKUP(A246,TestScores!A:Y,14,0)</f>
        <v>0</v>
      </c>
      <c r="T246">
        <f>VLOOKUP(A246,TestScores!A:Y,21,0)</f>
        <v>0</v>
      </c>
      <c r="U246">
        <f>VLOOKUP(A246,TestScores!A:Y,25,0)</f>
        <v>0</v>
      </c>
    </row>
    <row r="247" spans="1:21" ht="15" thickBot="1" x14ac:dyDescent="0.35">
      <c r="A247" s="785" t="s">
        <v>275</v>
      </c>
      <c r="B247" s="788">
        <f>VLOOKUP(A247,Rankings!A:B,2,0)</f>
        <v>0</v>
      </c>
      <c r="C247" s="5" t="s">
        <v>1109</v>
      </c>
      <c r="D247" s="5" t="s">
        <v>10</v>
      </c>
      <c r="E247" s="785"/>
      <c r="F247" s="5">
        <v>264</v>
      </c>
      <c r="G247" s="105">
        <v>11.5</v>
      </c>
      <c r="H247" s="5"/>
      <c r="I247" t="str">
        <f>VLOOKUP(A247,Schools!A:I,7,0)</f>
        <v>(n/a)</v>
      </c>
      <c r="J247" t="str">
        <f>VLOOKUP(A247,Schools!A:I,8,0)</f>
        <v>(n/a)</v>
      </c>
      <c r="K247" t="str">
        <f>VLOOKUP(A247,Schools!A:I,9,0)</f>
        <v>(n/a)</v>
      </c>
      <c r="L247">
        <f>VLOOKUP(A247,StudentsTeachers!A:S,7,0)</f>
        <v>0.182</v>
      </c>
      <c r="M247">
        <f>VLOOKUP(A247,StudentsTeachers!A:S,9,0)</f>
        <v>0</v>
      </c>
      <c r="N247">
        <f>VLOOKUP(A247,StudentsTeachers!A:S,11,0)</f>
        <v>0.35599999999999998</v>
      </c>
      <c r="O247">
        <f>VLOOKUP(A247,StudentsTeachers!A:S,13,0)</f>
        <v>0.182</v>
      </c>
      <c r="P247">
        <f>VLOOKUP(A247,StudentsTeachers!A:S,15,0)</f>
        <v>0</v>
      </c>
      <c r="Q247">
        <f>VLOOKUP(A247,StudentsTeachers!A:S,17,0)</f>
        <v>0</v>
      </c>
      <c r="R247">
        <f>VLOOKUP(A247,StudentsTeachers!A:S,19,0)</f>
        <v>9.5000000000000001E-2</v>
      </c>
      <c r="S247">
        <f>VLOOKUP(A247,TestScores!A:Y,14,0)</f>
        <v>0</v>
      </c>
      <c r="T247">
        <f>VLOOKUP(A247,TestScores!A:Y,21,0)</f>
        <v>0</v>
      </c>
      <c r="U247">
        <f>VLOOKUP(A247,TestScores!A:Y,25,0)</f>
        <v>0</v>
      </c>
    </row>
    <row r="248" spans="1:21" ht="15" thickBot="1" x14ac:dyDescent="0.35">
      <c r="A248" s="785" t="s">
        <v>276</v>
      </c>
      <c r="B248" s="788">
        <f>VLOOKUP(A248,Rankings!A:B,2,0)</f>
        <v>0</v>
      </c>
      <c r="C248" s="2" t="s">
        <v>1109</v>
      </c>
      <c r="D248" s="2" t="s">
        <v>10</v>
      </c>
      <c r="E248" s="785"/>
      <c r="F248" s="2">
        <v>179</v>
      </c>
      <c r="G248" s="26">
        <v>12.8</v>
      </c>
      <c r="H248" s="2"/>
      <c r="I248" t="str">
        <f>VLOOKUP(A248,Schools!A:I,7,0)</f>
        <v>(n/a)</v>
      </c>
      <c r="J248" t="str">
        <f>VLOOKUP(A248,Schools!A:I,8,0)</f>
        <v>(n/a)</v>
      </c>
      <c r="K248" t="str">
        <f>VLOOKUP(A248,Schools!A:I,9,0)</f>
        <v>(n/a)</v>
      </c>
      <c r="L248">
        <f>VLOOKUP(A248,StudentsTeachers!A:S,7,0)</f>
        <v>0.17299999999999999</v>
      </c>
      <c r="M248">
        <f>VLOOKUP(A248,StudentsTeachers!A:S,9,0)</f>
        <v>6.0000000000000001E-3</v>
      </c>
      <c r="N248">
        <f>VLOOKUP(A248,StudentsTeachers!A:S,11,0)</f>
        <v>0.68200000000000005</v>
      </c>
      <c r="O248">
        <f>VLOOKUP(A248,StudentsTeachers!A:S,13,0)</f>
        <v>0</v>
      </c>
      <c r="P248">
        <f>VLOOKUP(A248,StudentsTeachers!A:S,15,0)</f>
        <v>0</v>
      </c>
      <c r="Q248">
        <f>VLOOKUP(A248,StudentsTeachers!A:S,17,0)</f>
        <v>0</v>
      </c>
      <c r="R248">
        <f>VLOOKUP(A248,StudentsTeachers!A:S,19,0)</f>
        <v>0</v>
      </c>
      <c r="S248">
        <f>VLOOKUP(A248,TestScores!A:Y,14,0)</f>
        <v>0</v>
      </c>
      <c r="T248">
        <f>VLOOKUP(A248,TestScores!A:Y,21,0)</f>
        <v>0</v>
      </c>
      <c r="U248">
        <f>VLOOKUP(A248,TestScores!A:Y,25,0)</f>
        <v>0</v>
      </c>
    </row>
    <row r="249" spans="1:21" ht="15" thickBot="1" x14ac:dyDescent="0.35">
      <c r="A249" s="785" t="s">
        <v>277</v>
      </c>
      <c r="B249" s="788">
        <f>VLOOKUP(A249,Rankings!A:B,2,0)</f>
        <v>0</v>
      </c>
      <c r="C249" s="5" t="s">
        <v>1109</v>
      </c>
      <c r="D249" s="5" t="s">
        <v>10</v>
      </c>
      <c r="E249" s="785"/>
      <c r="F249" s="5">
        <v>258</v>
      </c>
      <c r="G249" s="15">
        <v>19.100000000000001</v>
      </c>
      <c r="H249" s="5"/>
      <c r="I249" t="str">
        <f>VLOOKUP(A249,Schools!A:I,7,0)</f>
        <v>(n/a)</v>
      </c>
      <c r="J249" t="str">
        <f>VLOOKUP(A249,Schools!A:I,8,0)</f>
        <v>(n/a)</v>
      </c>
      <c r="K249" t="str">
        <f>VLOOKUP(A249,Schools!A:I,9,0)</f>
        <v>(n/a)</v>
      </c>
      <c r="L249">
        <f>VLOOKUP(A249,StudentsTeachers!A:S,7,0)</f>
        <v>1.6E-2</v>
      </c>
      <c r="M249">
        <f>VLOOKUP(A249,StudentsTeachers!A:S,9,0)</f>
        <v>4.0000000000000001E-3</v>
      </c>
      <c r="N249">
        <f>VLOOKUP(A249,StudentsTeachers!A:S,11,0)</f>
        <v>0.86399999999999999</v>
      </c>
      <c r="O249">
        <f>VLOOKUP(A249,StudentsTeachers!A:S,13,0)</f>
        <v>0</v>
      </c>
      <c r="P249">
        <f>VLOOKUP(A249,StudentsTeachers!A:S,15,0)</f>
        <v>0</v>
      </c>
      <c r="Q249">
        <f>VLOOKUP(A249,StudentsTeachers!A:S,17,0)</f>
        <v>0</v>
      </c>
      <c r="R249">
        <f>VLOOKUP(A249,StudentsTeachers!A:S,19,0)</f>
        <v>1.6E-2</v>
      </c>
      <c r="S249">
        <f>VLOOKUP(A249,TestScores!A:Y,14,0)</f>
        <v>0</v>
      </c>
      <c r="T249">
        <f>VLOOKUP(A249,TestScores!A:Y,21,0)</f>
        <v>0</v>
      </c>
      <c r="U249">
        <f>VLOOKUP(A249,TestScores!A:Y,25,0)</f>
        <v>0</v>
      </c>
    </row>
    <row r="250" spans="1:21" ht="15" thickBot="1" x14ac:dyDescent="0.35">
      <c r="A250" s="785" t="s">
        <v>278</v>
      </c>
      <c r="B250" s="788">
        <f>VLOOKUP(A250,Rankings!A:B,2,0)</f>
        <v>0</v>
      </c>
      <c r="C250" s="2" t="s">
        <v>1109</v>
      </c>
      <c r="D250" s="2" t="s">
        <v>10</v>
      </c>
      <c r="E250" s="785"/>
      <c r="F250" s="2">
        <v>407</v>
      </c>
      <c r="G250" s="29">
        <v>12.9</v>
      </c>
      <c r="H250" s="2"/>
      <c r="I250" t="str">
        <f>VLOOKUP(A250,Schools!A:I,7,0)</f>
        <v>(n/a)</v>
      </c>
      <c r="J250" t="str">
        <f>VLOOKUP(A250,Schools!A:I,8,0)</f>
        <v>(n/a)</v>
      </c>
      <c r="K250" t="str">
        <f>VLOOKUP(A250,Schools!A:I,9,0)</f>
        <v>(n/a)</v>
      </c>
      <c r="L250">
        <f>VLOOKUP(A250,StudentsTeachers!A:S,7,0)</f>
        <v>0.79400000000000004</v>
      </c>
      <c r="M250">
        <f>VLOOKUP(A250,StudentsTeachers!A:S,9,0)</f>
        <v>5.0000000000000001E-3</v>
      </c>
      <c r="N250">
        <f>VLOOKUP(A250,StudentsTeachers!A:S,11,0)</f>
        <v>0.01</v>
      </c>
      <c r="O250">
        <f>VLOOKUP(A250,StudentsTeachers!A:S,13,0)</f>
        <v>2.1999999999999999E-2</v>
      </c>
      <c r="P250">
        <f>VLOOKUP(A250,StudentsTeachers!A:S,15,0)</f>
        <v>0</v>
      </c>
      <c r="Q250">
        <f>VLOOKUP(A250,StudentsTeachers!A:S,17,0)</f>
        <v>0</v>
      </c>
      <c r="R250">
        <f>VLOOKUP(A250,StudentsTeachers!A:S,19,0)</f>
        <v>4.9000000000000002E-2</v>
      </c>
      <c r="S250">
        <f>VLOOKUP(A250,TestScores!A:Y,14,0)</f>
        <v>0</v>
      </c>
      <c r="T250">
        <f>VLOOKUP(A250,TestScores!A:Y,21,0)</f>
        <v>0</v>
      </c>
      <c r="U250">
        <f>VLOOKUP(A250,TestScores!A:Y,25,0)</f>
        <v>0</v>
      </c>
    </row>
    <row r="251" spans="1:21" ht="15" thickBot="1" x14ac:dyDescent="0.35">
      <c r="A251" s="785" t="s">
        <v>279</v>
      </c>
      <c r="B251" s="788">
        <f>VLOOKUP(A251,Rankings!A:B,2,0)</f>
        <v>0</v>
      </c>
      <c r="C251" s="5" t="s">
        <v>1109</v>
      </c>
      <c r="D251" s="5" t="s">
        <v>88</v>
      </c>
      <c r="E251" s="785"/>
      <c r="F251" s="5">
        <v>49</v>
      </c>
      <c r="G251" s="106">
        <v>5.2</v>
      </c>
      <c r="H251" s="5"/>
      <c r="I251" t="str">
        <f>VLOOKUP(A251,Schools!A:I,7,0)</f>
        <v>(n/a)</v>
      </c>
      <c r="J251" t="str">
        <f>VLOOKUP(A251,Schools!A:I,8,0)</f>
        <v>(n/a)</v>
      </c>
      <c r="K251" t="str">
        <f>VLOOKUP(A251,Schools!A:I,9,0)</f>
        <v>(n/a)</v>
      </c>
      <c r="L251">
        <f>VLOOKUP(A251,StudentsTeachers!A:S,7,0)</f>
        <v>0.81599999999999995</v>
      </c>
      <c r="M251">
        <f>VLOOKUP(A251,StudentsTeachers!A:S,9,0)</f>
        <v>0</v>
      </c>
      <c r="N251">
        <f>VLOOKUP(A251,StudentsTeachers!A:S,11,0)</f>
        <v>0</v>
      </c>
      <c r="O251">
        <f>VLOOKUP(A251,StudentsTeachers!A:S,13,0)</f>
        <v>0.16300000000000001</v>
      </c>
      <c r="P251">
        <f>VLOOKUP(A251,StudentsTeachers!A:S,15,0)</f>
        <v>0</v>
      </c>
      <c r="Q251">
        <f>VLOOKUP(A251,StudentsTeachers!A:S,17,0)</f>
        <v>0.02</v>
      </c>
      <c r="R251">
        <f>VLOOKUP(A251,StudentsTeachers!A:S,19,0)</f>
        <v>0</v>
      </c>
      <c r="S251">
        <f>VLOOKUP(A251,TestScores!A:Y,14,0)</f>
        <v>0</v>
      </c>
      <c r="T251">
        <f>VLOOKUP(A251,TestScores!A:Y,21,0)</f>
        <v>0</v>
      </c>
      <c r="U251">
        <f>VLOOKUP(A251,TestScores!A:Y,25,0)</f>
        <v>0</v>
      </c>
    </row>
    <row r="252" spans="1:21" ht="15" thickBot="1" x14ac:dyDescent="0.35">
      <c r="A252" s="785" t="s">
        <v>280</v>
      </c>
      <c r="B252" s="788">
        <f>VLOOKUP(A252,Rankings!A:B,2,0)</f>
        <v>0</v>
      </c>
      <c r="C252" s="2" t="s">
        <v>1109</v>
      </c>
      <c r="D252" s="2" t="s">
        <v>56</v>
      </c>
      <c r="E252" s="785"/>
      <c r="F252" s="2">
        <v>437</v>
      </c>
      <c r="G252" s="107">
        <v>230</v>
      </c>
      <c r="H252" s="2"/>
      <c r="I252" t="str">
        <f>VLOOKUP(A252,Schools!A:I,7,0)</f>
        <v>(n/a)</v>
      </c>
      <c r="J252" t="str">
        <f>VLOOKUP(A252,Schools!A:I,8,0)</f>
        <v>(n/a)</v>
      </c>
      <c r="K252" t="str">
        <f>VLOOKUP(A252,Schools!A:I,9,0)</f>
        <v>(n/a)</v>
      </c>
      <c r="L252">
        <f>VLOOKUP(A252,StudentsTeachers!A:S,7,0)</f>
        <v>0.185</v>
      </c>
      <c r="M252">
        <f>VLOOKUP(A252,StudentsTeachers!A:S,9,0)</f>
        <v>0.185</v>
      </c>
      <c r="N252">
        <f>VLOOKUP(A252,StudentsTeachers!A:S,11,0)</f>
        <v>5.2999999999999999E-2</v>
      </c>
      <c r="O252">
        <f>VLOOKUP(A252,StudentsTeachers!A:S,13,0)</f>
        <v>0</v>
      </c>
      <c r="P252">
        <f>VLOOKUP(A252,StudentsTeachers!A:S,15,0)</f>
        <v>0</v>
      </c>
      <c r="Q252">
        <f>VLOOKUP(A252,StudentsTeachers!A:S,17,0)</f>
        <v>0.10299999999999999</v>
      </c>
      <c r="R252">
        <f>VLOOKUP(A252,StudentsTeachers!A:S,19,0)</f>
        <v>0</v>
      </c>
      <c r="S252">
        <f>VLOOKUP(A252,TestScores!A:Y,14,0)</f>
        <v>0</v>
      </c>
      <c r="T252">
        <f>VLOOKUP(A252,TestScores!A:Y,21,0)</f>
        <v>0</v>
      </c>
      <c r="U252">
        <f>VLOOKUP(A252,TestScores!A:Y,25,0)</f>
        <v>0</v>
      </c>
    </row>
    <row r="253" spans="1:21" ht="15" thickBot="1" x14ac:dyDescent="0.35">
      <c r="A253" s="785" t="s">
        <v>281</v>
      </c>
      <c r="B253" s="788">
        <f>VLOOKUP(A253,Rankings!A:B,2,0)</f>
        <v>0</v>
      </c>
      <c r="C253" s="5" t="s">
        <v>1109</v>
      </c>
      <c r="D253" s="14">
        <v>43994</v>
      </c>
      <c r="E253" s="785"/>
      <c r="F253" s="5">
        <v>49</v>
      </c>
      <c r="G253" s="108">
        <v>4.9000000000000004</v>
      </c>
      <c r="H253" s="5"/>
      <c r="I253" t="str">
        <f>VLOOKUP(A253,Schools!A:I,7,0)</f>
        <v>(n/a)</v>
      </c>
      <c r="J253" t="str">
        <f>VLOOKUP(A253,Schools!A:I,8,0)</f>
        <v>(n/a)</v>
      </c>
      <c r="K253" t="str">
        <f>VLOOKUP(A253,Schools!A:I,9,0)</f>
        <v>(n/a)</v>
      </c>
      <c r="L253">
        <f>VLOOKUP(A253,StudentsTeachers!A:S,7,0)</f>
        <v>0.51</v>
      </c>
      <c r="M253">
        <f>VLOOKUP(A253,StudentsTeachers!A:S,9,0)</f>
        <v>0.14299999999999999</v>
      </c>
      <c r="N253">
        <f>VLOOKUP(A253,StudentsTeachers!A:S,11,0)</f>
        <v>0.26500000000000001</v>
      </c>
      <c r="O253">
        <f>VLOOKUP(A253,StudentsTeachers!A:S,13,0)</f>
        <v>0.02</v>
      </c>
      <c r="P253">
        <f>VLOOKUP(A253,StudentsTeachers!A:S,15,0)</f>
        <v>4.1000000000000002E-2</v>
      </c>
      <c r="Q253">
        <f>VLOOKUP(A253,StudentsTeachers!A:S,17,0)</f>
        <v>0.02</v>
      </c>
      <c r="R253">
        <f>VLOOKUP(A253,StudentsTeachers!A:S,19,0)</f>
        <v>0</v>
      </c>
      <c r="S253">
        <f>VLOOKUP(A253,TestScores!A:Y,14,0)</f>
        <v>0</v>
      </c>
      <c r="T253">
        <f>VLOOKUP(A253,TestScores!A:Y,21,0)</f>
        <v>0</v>
      </c>
      <c r="U253">
        <f>VLOOKUP(A253,TestScores!A:Y,25,0)</f>
        <v>0</v>
      </c>
    </row>
    <row r="254" spans="1:21" ht="15" thickBot="1" x14ac:dyDescent="0.35">
      <c r="A254" s="785" t="s">
        <v>282</v>
      </c>
      <c r="B254" s="788">
        <f>VLOOKUP(A254,Rankings!A:B,2,0)</f>
        <v>0</v>
      </c>
      <c r="C254" s="2" t="s">
        <v>1109</v>
      </c>
      <c r="D254" s="2" t="s">
        <v>56</v>
      </c>
      <c r="E254" s="785"/>
      <c r="F254" s="2">
        <v>25</v>
      </c>
      <c r="G254" s="109">
        <v>1</v>
      </c>
      <c r="H254" s="2"/>
      <c r="I254" t="str">
        <f>VLOOKUP(A254,Schools!A:I,7,0)</f>
        <v>(n/a)</v>
      </c>
      <c r="J254" t="str">
        <f>VLOOKUP(A254,Schools!A:I,8,0)</f>
        <v>(n/a)</v>
      </c>
      <c r="K254" t="str">
        <f>VLOOKUP(A254,Schools!A:I,9,0)</f>
        <v>(n/a)</v>
      </c>
      <c r="L254">
        <f>VLOOKUP(A254,StudentsTeachers!A:S,7,0)</f>
        <v>0.08</v>
      </c>
      <c r="M254">
        <f>VLOOKUP(A254,StudentsTeachers!A:S,9,0)</f>
        <v>0</v>
      </c>
      <c r="N254">
        <f>VLOOKUP(A254,StudentsTeachers!A:S,11,0)</f>
        <v>0</v>
      </c>
      <c r="O254">
        <f>VLOOKUP(A254,StudentsTeachers!A:S,13,0)</f>
        <v>0</v>
      </c>
      <c r="P254">
        <f>VLOOKUP(A254,StudentsTeachers!A:S,15,0)</f>
        <v>0</v>
      </c>
      <c r="Q254">
        <f>VLOOKUP(A254,StudentsTeachers!A:S,17,0)</f>
        <v>0</v>
      </c>
      <c r="R254">
        <f>VLOOKUP(A254,StudentsTeachers!A:S,19,0)</f>
        <v>0</v>
      </c>
      <c r="S254">
        <f>VLOOKUP(A254,TestScores!A:Y,14,0)</f>
        <v>0</v>
      </c>
      <c r="T254">
        <f>VLOOKUP(A254,TestScores!A:Y,21,0)</f>
        <v>0</v>
      </c>
      <c r="U254">
        <f>VLOOKUP(A254,TestScores!A:Y,25,0)</f>
        <v>0</v>
      </c>
    </row>
    <row r="255" spans="1:21" ht="15" thickBot="1" x14ac:dyDescent="0.35">
      <c r="A255" s="785" t="s">
        <v>283</v>
      </c>
      <c r="B255" s="788">
        <f>VLOOKUP(A255,Rankings!A:B,2,0)</f>
        <v>0</v>
      </c>
      <c r="C255" s="5" t="s">
        <v>1109</v>
      </c>
      <c r="D255" s="5" t="s">
        <v>284</v>
      </c>
      <c r="E255" s="785"/>
      <c r="F255" s="5">
        <v>956</v>
      </c>
      <c r="G255" s="5"/>
      <c r="H255" s="5"/>
      <c r="I255" t="str">
        <f>VLOOKUP(A255,Schools!A:I,7,0)</f>
        <v>(n/a)</v>
      </c>
      <c r="J255" t="str">
        <f>VLOOKUP(A255,Schools!A:I,8,0)</f>
        <v>(n/a)</v>
      </c>
      <c r="K255" t="str">
        <f>VLOOKUP(A255,Schools!A:I,9,0)</f>
        <v>(n/a)</v>
      </c>
      <c r="L255">
        <f>VLOOKUP(A255,StudentsTeachers!A:S,7,0)</f>
        <v>0</v>
      </c>
      <c r="M255">
        <f>VLOOKUP(A255,StudentsTeachers!A:S,9,0)</f>
        <v>0</v>
      </c>
      <c r="N255">
        <f>VLOOKUP(A255,StudentsTeachers!A:S,11,0)</f>
        <v>0</v>
      </c>
      <c r="O255">
        <f>VLOOKUP(A255,StudentsTeachers!A:S,13,0)</f>
        <v>0</v>
      </c>
      <c r="P255">
        <f>VLOOKUP(A255,StudentsTeachers!A:S,15,0)</f>
        <v>0</v>
      </c>
      <c r="Q255">
        <f>VLOOKUP(A255,StudentsTeachers!A:S,17,0)</f>
        <v>0</v>
      </c>
      <c r="R255">
        <f>VLOOKUP(A255,StudentsTeachers!A:S,19,0)</f>
        <v>0</v>
      </c>
      <c r="S255">
        <f>VLOOKUP(A255,TestScores!A:Y,14,0)</f>
        <v>0</v>
      </c>
      <c r="T255">
        <f>VLOOKUP(A255,TestScores!A:Y,21,0)</f>
        <v>0</v>
      </c>
      <c r="U255">
        <f>VLOOKUP(A255,TestScores!A:Y,25,0)</f>
        <v>0</v>
      </c>
    </row>
    <row r="256" spans="1:21" ht="15" thickBot="1" x14ac:dyDescent="0.35">
      <c r="A256" s="785" t="s">
        <v>285</v>
      </c>
      <c r="B256" s="788">
        <f>VLOOKUP(A256,Rankings!A:B,2,0)</f>
        <v>0</v>
      </c>
      <c r="C256" s="2" t="s">
        <v>1109</v>
      </c>
      <c r="D256" s="2" t="s">
        <v>271</v>
      </c>
      <c r="E256" s="785"/>
      <c r="F256" s="2">
        <v>13</v>
      </c>
      <c r="G256" s="110">
        <v>0.9</v>
      </c>
      <c r="H256" s="2"/>
      <c r="I256" t="str">
        <f>VLOOKUP(A256,Schools!A:I,7,0)</f>
        <v>(n/a)</v>
      </c>
      <c r="J256" t="str">
        <f>VLOOKUP(A256,Schools!A:I,8,0)</f>
        <v>(n/a)</v>
      </c>
      <c r="K256" t="str">
        <f>VLOOKUP(A256,Schools!A:I,9,0)</f>
        <v>(n/a)</v>
      </c>
      <c r="L256">
        <f>VLOOKUP(A256,StudentsTeachers!A:S,7,0)</f>
        <v>0.38500000000000001</v>
      </c>
      <c r="M256">
        <f>VLOOKUP(A256,StudentsTeachers!A:S,9,0)</f>
        <v>7.6999999999999999E-2</v>
      </c>
      <c r="N256">
        <f>VLOOKUP(A256,StudentsTeachers!A:S,11,0)</f>
        <v>0.154</v>
      </c>
      <c r="O256">
        <f>VLOOKUP(A256,StudentsTeachers!A:S,13,0)</f>
        <v>0</v>
      </c>
      <c r="P256">
        <f>VLOOKUP(A256,StudentsTeachers!A:S,15,0)</f>
        <v>0</v>
      </c>
      <c r="Q256">
        <f>VLOOKUP(A256,StudentsTeachers!A:S,17,0)</f>
        <v>0</v>
      </c>
      <c r="R256">
        <f>VLOOKUP(A256,StudentsTeachers!A:S,19,0)</f>
        <v>7.6999999999999999E-2</v>
      </c>
      <c r="S256">
        <f>VLOOKUP(A256,TestScores!A:Y,14,0)</f>
        <v>0</v>
      </c>
      <c r="T256">
        <f>VLOOKUP(A256,TestScores!A:Y,21,0)</f>
        <v>0</v>
      </c>
      <c r="U256">
        <f>VLOOKUP(A256,TestScores!A:Y,25,0)</f>
        <v>0</v>
      </c>
    </row>
    <row r="257" spans="1:21" ht="15" thickBot="1" x14ac:dyDescent="0.35">
      <c r="A257" s="785" t="s">
        <v>286</v>
      </c>
      <c r="B257" s="788">
        <f>VLOOKUP(A257,Rankings!A:B,2,0)</f>
        <v>0</v>
      </c>
      <c r="C257" s="5" t="s">
        <v>1109</v>
      </c>
      <c r="D257" s="5" t="s">
        <v>284</v>
      </c>
      <c r="E257" s="785"/>
      <c r="F257" s="5">
        <v>348</v>
      </c>
      <c r="G257" s="33">
        <v>11.7</v>
      </c>
      <c r="H257" s="5"/>
      <c r="I257" t="str">
        <f>VLOOKUP(A257,Schools!A:I,7,0)</f>
        <v>(n/a)</v>
      </c>
      <c r="J257" t="str">
        <f>VLOOKUP(A257,Schools!A:I,8,0)</f>
        <v>(n/a)</v>
      </c>
      <c r="K257" t="str">
        <f>VLOOKUP(A257,Schools!A:I,9,0)</f>
        <v>(n/a)</v>
      </c>
      <c r="L257">
        <f>VLOOKUP(A257,StudentsTeachers!A:S,7,0)</f>
        <v>0.64400000000000002</v>
      </c>
      <c r="M257">
        <f>VLOOKUP(A257,StudentsTeachers!A:S,9,0)</f>
        <v>6.0000000000000001E-3</v>
      </c>
      <c r="N257">
        <f>VLOOKUP(A257,StudentsTeachers!A:S,11,0)</f>
        <v>3.4000000000000002E-2</v>
      </c>
      <c r="O257">
        <f>VLOOKUP(A257,StudentsTeachers!A:S,13,0)</f>
        <v>1.7000000000000001E-2</v>
      </c>
      <c r="P257">
        <f>VLOOKUP(A257,StudentsTeachers!A:S,15,0)</f>
        <v>3.0000000000000001E-3</v>
      </c>
      <c r="Q257">
        <f>VLOOKUP(A257,StudentsTeachers!A:S,17,0)</f>
        <v>6.0000000000000001E-3</v>
      </c>
      <c r="R257">
        <f>VLOOKUP(A257,StudentsTeachers!A:S,19,0)</f>
        <v>0.14699999999999999</v>
      </c>
      <c r="S257">
        <f>VLOOKUP(A257,TestScores!A:Y,14,0)</f>
        <v>0</v>
      </c>
      <c r="T257">
        <f>VLOOKUP(A257,TestScores!A:Y,21,0)</f>
        <v>0</v>
      </c>
      <c r="U257">
        <f>VLOOKUP(A257,TestScores!A:Y,25,0)</f>
        <v>0</v>
      </c>
    </row>
    <row r="258" spans="1:21" ht="15" thickBot="1" x14ac:dyDescent="0.35">
      <c r="A258" s="785" t="s">
        <v>287</v>
      </c>
      <c r="B258" s="788">
        <f>VLOOKUP(A258,Rankings!A:B,2,0)</f>
        <v>0</v>
      </c>
      <c r="C258" s="2" t="s">
        <v>1109</v>
      </c>
      <c r="D258" s="2" t="s">
        <v>56</v>
      </c>
      <c r="E258" s="785"/>
      <c r="F258" s="2">
        <v>33</v>
      </c>
      <c r="G258" s="111">
        <v>0.1</v>
      </c>
      <c r="H258" s="2"/>
      <c r="I258" t="str">
        <f>VLOOKUP(A258,Schools!A:I,7,0)</f>
        <v>(n/a)</v>
      </c>
      <c r="J258" t="str">
        <f>VLOOKUP(A258,Schools!A:I,8,0)</f>
        <v>(n/a)</v>
      </c>
      <c r="K258" t="str">
        <f>VLOOKUP(A258,Schools!A:I,9,0)</f>
        <v>(n/a)</v>
      </c>
      <c r="L258">
        <f>VLOOKUP(A258,StudentsTeachers!A:S,7,0)</f>
        <v>0</v>
      </c>
      <c r="M258">
        <f>VLOOKUP(A258,StudentsTeachers!A:S,9,0)</f>
        <v>0</v>
      </c>
      <c r="N258">
        <f>VLOOKUP(A258,StudentsTeachers!A:S,11,0)</f>
        <v>0</v>
      </c>
      <c r="O258">
        <f>VLOOKUP(A258,StudentsTeachers!A:S,13,0)</f>
        <v>0.03</v>
      </c>
      <c r="P258">
        <f>VLOOKUP(A258,StudentsTeachers!A:S,15,0)</f>
        <v>0</v>
      </c>
      <c r="Q258">
        <f>VLOOKUP(A258,StudentsTeachers!A:S,17,0)</f>
        <v>0</v>
      </c>
      <c r="R258">
        <f>VLOOKUP(A258,StudentsTeachers!A:S,19,0)</f>
        <v>0</v>
      </c>
      <c r="S258">
        <f>VLOOKUP(A258,TestScores!A:Y,14,0)</f>
        <v>0</v>
      </c>
      <c r="T258">
        <f>VLOOKUP(A258,TestScores!A:Y,21,0)</f>
        <v>0</v>
      </c>
      <c r="U258">
        <f>VLOOKUP(A258,TestScores!A:Y,25,0)</f>
        <v>0</v>
      </c>
    </row>
    <row r="259" spans="1:21" ht="15" thickBot="1" x14ac:dyDescent="0.35">
      <c r="A259" s="785" t="s">
        <v>288</v>
      </c>
      <c r="B259" s="788">
        <f>VLOOKUP(A259,Rankings!A:B,2,0)</f>
        <v>0</v>
      </c>
      <c r="C259" s="5" t="s">
        <v>1109</v>
      </c>
      <c r="D259" s="5" t="s">
        <v>56</v>
      </c>
      <c r="E259" s="785"/>
      <c r="F259" s="5">
        <v>154</v>
      </c>
      <c r="G259" s="112">
        <v>3</v>
      </c>
      <c r="H259" s="5"/>
      <c r="I259" t="str">
        <f>VLOOKUP(A259,Schools!A:I,7,0)</f>
        <v>(n/a)</v>
      </c>
      <c r="J259" t="str">
        <f>VLOOKUP(A259,Schools!A:I,8,0)</f>
        <v>(n/a)</v>
      </c>
      <c r="K259" t="str">
        <f>VLOOKUP(A259,Schools!A:I,9,0)</f>
        <v>(n/a)</v>
      </c>
      <c r="L259">
        <f>VLOOKUP(A259,StudentsTeachers!A:S,7,0)</f>
        <v>0</v>
      </c>
      <c r="M259">
        <f>VLOOKUP(A259,StudentsTeachers!A:S,9,0)</f>
        <v>1.2999999999999999E-2</v>
      </c>
      <c r="N259">
        <f>VLOOKUP(A259,StudentsTeachers!A:S,11,0)</f>
        <v>6.0000000000000001E-3</v>
      </c>
      <c r="O259">
        <f>VLOOKUP(A259,StudentsTeachers!A:S,13,0)</f>
        <v>0</v>
      </c>
      <c r="P259">
        <f>VLOOKUP(A259,StudentsTeachers!A:S,15,0)</f>
        <v>0</v>
      </c>
      <c r="Q259">
        <f>VLOOKUP(A259,StudentsTeachers!A:S,17,0)</f>
        <v>0</v>
      </c>
      <c r="R259">
        <f>VLOOKUP(A259,StudentsTeachers!A:S,19,0)</f>
        <v>0</v>
      </c>
      <c r="S259">
        <f>VLOOKUP(A259,TestScores!A:Y,14,0)</f>
        <v>0</v>
      </c>
      <c r="T259">
        <f>VLOOKUP(A259,TestScores!A:Y,21,0)</f>
        <v>0</v>
      </c>
      <c r="U259">
        <f>VLOOKUP(A259,TestScores!A:Y,25,0)</f>
        <v>0</v>
      </c>
    </row>
    <row r="260" spans="1:21" ht="15" thickBot="1" x14ac:dyDescent="0.35">
      <c r="A260" s="785" t="s">
        <v>289</v>
      </c>
      <c r="B260" s="788">
        <f>VLOOKUP(A260,Rankings!A:B,2,0)</f>
        <v>0</v>
      </c>
      <c r="C260" s="2" t="s">
        <v>1109</v>
      </c>
      <c r="D260" s="2" t="s">
        <v>56</v>
      </c>
      <c r="E260" s="785"/>
      <c r="F260" s="2">
        <v>82</v>
      </c>
      <c r="G260" s="49">
        <v>10</v>
      </c>
      <c r="H260" s="2"/>
      <c r="I260" t="str">
        <f>VLOOKUP(A260,Schools!A:I,7,0)</f>
        <v>(n/a)</v>
      </c>
      <c r="J260" t="str">
        <f>VLOOKUP(A260,Schools!A:I,8,0)</f>
        <v>(n/a)</v>
      </c>
      <c r="K260" t="str">
        <f>VLOOKUP(A260,Schools!A:I,9,0)</f>
        <v>(n/a)</v>
      </c>
      <c r="L260">
        <f>VLOOKUP(A260,StudentsTeachers!A:S,7,0)</f>
        <v>0.11</v>
      </c>
      <c r="M260">
        <f>VLOOKUP(A260,StudentsTeachers!A:S,9,0)</f>
        <v>1.2E-2</v>
      </c>
      <c r="N260">
        <f>VLOOKUP(A260,StudentsTeachers!A:S,11,0)</f>
        <v>0</v>
      </c>
      <c r="O260">
        <f>VLOOKUP(A260,StudentsTeachers!A:S,13,0)</f>
        <v>0</v>
      </c>
      <c r="P260">
        <f>VLOOKUP(A260,StudentsTeachers!A:S,15,0)</f>
        <v>0</v>
      </c>
      <c r="Q260">
        <f>VLOOKUP(A260,StudentsTeachers!A:S,17,0)</f>
        <v>0</v>
      </c>
      <c r="R260">
        <f>VLOOKUP(A260,StudentsTeachers!A:S,19,0)</f>
        <v>0</v>
      </c>
      <c r="S260">
        <f>VLOOKUP(A260,TestScores!A:Y,14,0)</f>
        <v>0</v>
      </c>
      <c r="T260">
        <f>VLOOKUP(A260,TestScores!A:Y,21,0)</f>
        <v>0</v>
      </c>
      <c r="U260">
        <f>VLOOKUP(A260,TestScores!A:Y,25,0)</f>
        <v>0</v>
      </c>
    </row>
    <row r="261" spans="1:21" ht="15" thickBot="1" x14ac:dyDescent="0.35">
      <c r="A261" s="785" t="s">
        <v>290</v>
      </c>
      <c r="B261" s="788">
        <f>VLOOKUP(A261,Rankings!A:B,2,0)</f>
        <v>0</v>
      </c>
      <c r="C261" s="5" t="s">
        <v>1109</v>
      </c>
      <c r="D261" s="14">
        <v>44086</v>
      </c>
      <c r="E261" s="785"/>
      <c r="F261" s="5">
        <v>27</v>
      </c>
      <c r="G261" s="113">
        <v>6.7</v>
      </c>
      <c r="H261" s="5"/>
      <c r="I261" t="str">
        <f>VLOOKUP(A261,Schools!A:I,7,0)</f>
        <v>(n/a)</v>
      </c>
      <c r="J261" t="str">
        <f>VLOOKUP(A261,Schools!A:I,8,0)</f>
        <v>(n/a)</v>
      </c>
      <c r="K261" t="str">
        <f>VLOOKUP(A261,Schools!A:I,9,0)</f>
        <v>(n/a)</v>
      </c>
      <c r="L261">
        <f>VLOOKUP(A261,StudentsTeachers!A:S,7,0)</f>
        <v>0</v>
      </c>
      <c r="M261">
        <f>VLOOKUP(A261,StudentsTeachers!A:S,9,0)</f>
        <v>0</v>
      </c>
      <c r="N261">
        <f>VLOOKUP(A261,StudentsTeachers!A:S,11,0)</f>
        <v>0.96299999999999997</v>
      </c>
      <c r="O261">
        <f>VLOOKUP(A261,StudentsTeachers!A:S,13,0)</f>
        <v>0</v>
      </c>
      <c r="P261">
        <f>VLOOKUP(A261,StudentsTeachers!A:S,15,0)</f>
        <v>0</v>
      </c>
      <c r="Q261">
        <f>VLOOKUP(A261,StudentsTeachers!A:S,17,0)</f>
        <v>0</v>
      </c>
      <c r="R261">
        <f>VLOOKUP(A261,StudentsTeachers!A:S,19,0)</f>
        <v>3.6999999999999998E-2</v>
      </c>
      <c r="S261">
        <f>VLOOKUP(A261,TestScores!A:Y,14,0)</f>
        <v>0</v>
      </c>
      <c r="T261">
        <f>VLOOKUP(A261,TestScores!A:Y,21,0)</f>
        <v>0</v>
      </c>
      <c r="U261">
        <f>VLOOKUP(A261,TestScores!A:Y,25,0)</f>
        <v>0</v>
      </c>
    </row>
    <row r="262" spans="1:21" ht="15" thickBot="1" x14ac:dyDescent="0.35">
      <c r="A262" s="785" t="s">
        <v>291</v>
      </c>
      <c r="B262" s="788">
        <f>VLOOKUP(A262,Rankings!A:B,2,0)</f>
        <v>0</v>
      </c>
      <c r="C262" s="2" t="s">
        <v>1109</v>
      </c>
      <c r="D262" s="2" t="s">
        <v>23</v>
      </c>
      <c r="E262" s="785"/>
      <c r="F262" s="2">
        <v>92</v>
      </c>
      <c r="G262" s="114">
        <v>7.7</v>
      </c>
      <c r="H262" s="2"/>
      <c r="I262" t="str">
        <f>VLOOKUP(A262,Schools!A:I,7,0)</f>
        <v>(n/a)</v>
      </c>
      <c r="J262" t="str">
        <f>VLOOKUP(A262,Schools!A:I,8,0)</f>
        <v>(n/a)</v>
      </c>
      <c r="K262" t="str">
        <f>VLOOKUP(A262,Schools!A:I,9,0)</f>
        <v>(n/a)</v>
      </c>
      <c r="L262">
        <f>VLOOKUP(A262,StudentsTeachers!A:S,7,0)</f>
        <v>0.48899999999999999</v>
      </c>
      <c r="M262">
        <f>VLOOKUP(A262,StudentsTeachers!A:S,9,0)</f>
        <v>5.3999999999999999E-2</v>
      </c>
      <c r="N262">
        <f>VLOOKUP(A262,StudentsTeachers!A:S,11,0)</f>
        <v>7.5999999999999998E-2</v>
      </c>
      <c r="O262">
        <f>VLOOKUP(A262,StudentsTeachers!A:S,13,0)</f>
        <v>3.3000000000000002E-2</v>
      </c>
      <c r="P262">
        <f>VLOOKUP(A262,StudentsTeachers!A:S,15,0)</f>
        <v>0</v>
      </c>
      <c r="Q262">
        <f>VLOOKUP(A262,StudentsTeachers!A:S,17,0)</f>
        <v>0</v>
      </c>
      <c r="R262">
        <f>VLOOKUP(A262,StudentsTeachers!A:S,19,0)</f>
        <v>2.1999999999999999E-2</v>
      </c>
      <c r="S262">
        <f>VLOOKUP(A262,TestScores!A:Y,14,0)</f>
        <v>0</v>
      </c>
      <c r="T262">
        <f>VLOOKUP(A262,TestScores!A:Y,21,0)</f>
        <v>0</v>
      </c>
      <c r="U262">
        <f>VLOOKUP(A262,TestScores!A:Y,25,0)</f>
        <v>0</v>
      </c>
    </row>
    <row r="263" spans="1:21" ht="15" thickBot="1" x14ac:dyDescent="0.35">
      <c r="A263" s="785" t="s">
        <v>292</v>
      </c>
      <c r="B263" s="788">
        <f>VLOOKUP(A263,Rankings!A:B,2,0)</f>
        <v>0</v>
      </c>
      <c r="C263" s="5" t="s">
        <v>1109</v>
      </c>
      <c r="D263" s="5" t="s">
        <v>56</v>
      </c>
      <c r="E263" s="785"/>
      <c r="F263" s="5">
        <v>71</v>
      </c>
      <c r="G263" s="112">
        <v>3</v>
      </c>
      <c r="H263" s="5"/>
      <c r="I263" t="str">
        <f>VLOOKUP(A263,Schools!A:I,7,0)</f>
        <v>(n/a)</v>
      </c>
      <c r="J263" t="str">
        <f>VLOOKUP(A263,Schools!A:I,8,0)</f>
        <v>(n/a)</v>
      </c>
      <c r="K263" t="str">
        <f>VLOOKUP(A263,Schools!A:I,9,0)</f>
        <v>(n/a)</v>
      </c>
      <c r="L263">
        <f>VLOOKUP(A263,StudentsTeachers!A:S,7,0)</f>
        <v>7.0000000000000007E-2</v>
      </c>
      <c r="M263">
        <f>VLOOKUP(A263,StudentsTeachers!A:S,9,0)</f>
        <v>0</v>
      </c>
      <c r="N263">
        <f>VLOOKUP(A263,StudentsTeachers!A:S,11,0)</f>
        <v>0</v>
      </c>
      <c r="O263">
        <f>VLOOKUP(A263,StudentsTeachers!A:S,13,0)</f>
        <v>1.4E-2</v>
      </c>
      <c r="P263">
        <f>VLOOKUP(A263,StudentsTeachers!A:S,15,0)</f>
        <v>0</v>
      </c>
      <c r="Q263">
        <f>VLOOKUP(A263,StudentsTeachers!A:S,17,0)</f>
        <v>0</v>
      </c>
      <c r="R263">
        <f>VLOOKUP(A263,StudentsTeachers!A:S,19,0)</f>
        <v>0</v>
      </c>
      <c r="S263">
        <f>VLOOKUP(A263,TestScores!A:Y,14,0)</f>
        <v>0</v>
      </c>
      <c r="T263">
        <f>VLOOKUP(A263,TestScores!A:Y,21,0)</f>
        <v>0</v>
      </c>
      <c r="U263">
        <f>VLOOKUP(A263,TestScores!A:Y,25,0)</f>
        <v>0</v>
      </c>
    </row>
    <row r="264" spans="1:21" ht="15" thickBot="1" x14ac:dyDescent="0.35">
      <c r="A264" s="785" t="s">
        <v>293</v>
      </c>
      <c r="B264" s="788">
        <f>VLOOKUP(A264,Rankings!A:B,2,0)</f>
        <v>0</v>
      </c>
      <c r="C264" s="2" t="s">
        <v>1109</v>
      </c>
      <c r="D264" s="2" t="s">
        <v>56</v>
      </c>
      <c r="E264" s="785"/>
      <c r="F264" s="2">
        <v>195</v>
      </c>
      <c r="G264" s="115">
        <v>8.5</v>
      </c>
      <c r="H264" s="2"/>
      <c r="I264" t="str">
        <f>VLOOKUP(A264,Schools!A:I,7,0)</f>
        <v>(n/a)</v>
      </c>
      <c r="J264" t="str">
        <f>VLOOKUP(A264,Schools!A:I,8,0)</f>
        <v>(n/a)</v>
      </c>
      <c r="K264" t="str">
        <f>VLOOKUP(A264,Schools!A:I,9,0)</f>
        <v>(n/a)</v>
      </c>
      <c r="L264">
        <f>VLOOKUP(A264,StudentsTeachers!A:S,7,0)</f>
        <v>7.6999999999999999E-2</v>
      </c>
      <c r="M264">
        <f>VLOOKUP(A264,StudentsTeachers!A:S,9,0)</f>
        <v>5.0000000000000001E-3</v>
      </c>
      <c r="N264">
        <f>VLOOKUP(A264,StudentsTeachers!A:S,11,0)</f>
        <v>0</v>
      </c>
      <c r="O264">
        <f>VLOOKUP(A264,StudentsTeachers!A:S,13,0)</f>
        <v>0</v>
      </c>
      <c r="P264">
        <f>VLOOKUP(A264,StudentsTeachers!A:S,15,0)</f>
        <v>5.0000000000000001E-3</v>
      </c>
      <c r="Q264">
        <f>VLOOKUP(A264,StudentsTeachers!A:S,17,0)</f>
        <v>0</v>
      </c>
      <c r="R264">
        <f>VLOOKUP(A264,StudentsTeachers!A:S,19,0)</f>
        <v>0</v>
      </c>
      <c r="S264">
        <f>VLOOKUP(A264,TestScores!A:Y,14,0)</f>
        <v>0</v>
      </c>
      <c r="T264">
        <f>VLOOKUP(A264,TestScores!A:Y,21,0)</f>
        <v>0</v>
      </c>
      <c r="U264">
        <f>VLOOKUP(A264,TestScores!A:Y,25,0)</f>
        <v>0</v>
      </c>
    </row>
    <row r="265" spans="1:21" ht="15" thickBot="1" x14ac:dyDescent="0.35">
      <c r="A265" s="785" t="s">
        <v>294</v>
      </c>
      <c r="B265" s="788">
        <f>VLOOKUP(A265,Rankings!A:B,2,0)</f>
        <v>0</v>
      </c>
      <c r="C265" s="5" t="s">
        <v>1109</v>
      </c>
      <c r="D265" s="5" t="s">
        <v>56</v>
      </c>
      <c r="E265" s="785"/>
      <c r="F265" s="5">
        <v>249</v>
      </c>
      <c r="G265" s="116">
        <v>7</v>
      </c>
      <c r="H265" s="5"/>
      <c r="I265" t="str">
        <f>VLOOKUP(A265,Schools!A:I,7,0)</f>
        <v>(n/a)</v>
      </c>
      <c r="J265" t="str">
        <f>VLOOKUP(A265,Schools!A:I,8,0)</f>
        <v>(n/a)</v>
      </c>
      <c r="K265" t="str">
        <f>VLOOKUP(A265,Schools!A:I,9,0)</f>
        <v>(n/a)</v>
      </c>
      <c r="L265">
        <f>VLOOKUP(A265,StudentsTeachers!A:S,7,0)</f>
        <v>4.8000000000000001E-2</v>
      </c>
      <c r="M265">
        <f>VLOOKUP(A265,StudentsTeachers!A:S,9,0)</f>
        <v>0</v>
      </c>
      <c r="N265">
        <f>VLOOKUP(A265,StudentsTeachers!A:S,11,0)</f>
        <v>0</v>
      </c>
      <c r="O265">
        <f>VLOOKUP(A265,StudentsTeachers!A:S,13,0)</f>
        <v>0</v>
      </c>
      <c r="P265">
        <f>VLOOKUP(A265,StudentsTeachers!A:S,15,0)</f>
        <v>0</v>
      </c>
      <c r="Q265">
        <f>VLOOKUP(A265,StudentsTeachers!A:S,17,0)</f>
        <v>0</v>
      </c>
      <c r="R265">
        <f>VLOOKUP(A265,StudentsTeachers!A:S,19,0)</f>
        <v>8.0000000000000002E-3</v>
      </c>
      <c r="S265">
        <f>VLOOKUP(A265,TestScores!A:Y,14,0)</f>
        <v>0</v>
      </c>
      <c r="T265">
        <f>VLOOKUP(A265,TestScores!A:Y,21,0)</f>
        <v>0</v>
      </c>
      <c r="U265">
        <f>VLOOKUP(A265,TestScores!A:Y,25,0)</f>
        <v>0</v>
      </c>
    </row>
    <row r="266" spans="1:21" ht="15" thickBot="1" x14ac:dyDescent="0.35">
      <c r="A266" s="785" t="s">
        <v>295</v>
      </c>
      <c r="B266" s="788">
        <f>VLOOKUP(A266,Rankings!A:B,2,0)</f>
        <v>0</v>
      </c>
      <c r="C266" s="2" t="s">
        <v>1109</v>
      </c>
      <c r="D266" s="2" t="s">
        <v>56</v>
      </c>
      <c r="E266" s="785"/>
      <c r="F266" s="2">
        <v>22</v>
      </c>
      <c r="G266" s="117">
        <v>0.6</v>
      </c>
      <c r="H266" s="2"/>
      <c r="I266" t="str">
        <f>VLOOKUP(A266,Schools!A:I,7,0)</f>
        <v>(n/a)</v>
      </c>
      <c r="J266" t="str">
        <f>VLOOKUP(A266,Schools!A:I,8,0)</f>
        <v>(n/a)</v>
      </c>
      <c r="K266" t="str">
        <f>VLOOKUP(A266,Schools!A:I,9,0)</f>
        <v>(n/a)</v>
      </c>
      <c r="L266">
        <f>VLOOKUP(A266,StudentsTeachers!A:S,7,0)</f>
        <v>9.0999999999999998E-2</v>
      </c>
      <c r="M266">
        <f>VLOOKUP(A266,StudentsTeachers!A:S,9,0)</f>
        <v>0</v>
      </c>
      <c r="N266">
        <f>VLOOKUP(A266,StudentsTeachers!A:S,11,0)</f>
        <v>0</v>
      </c>
      <c r="O266">
        <f>VLOOKUP(A266,StudentsTeachers!A:S,13,0)</f>
        <v>0</v>
      </c>
      <c r="P266">
        <f>VLOOKUP(A266,StudentsTeachers!A:S,15,0)</f>
        <v>0</v>
      </c>
      <c r="Q266">
        <f>VLOOKUP(A266,StudentsTeachers!A:S,17,0)</f>
        <v>0</v>
      </c>
      <c r="R266">
        <f>VLOOKUP(A266,StudentsTeachers!A:S,19,0)</f>
        <v>0</v>
      </c>
      <c r="S266">
        <f>VLOOKUP(A266,TestScores!A:Y,14,0)</f>
        <v>0</v>
      </c>
      <c r="T266">
        <f>VLOOKUP(A266,TestScores!A:Y,21,0)</f>
        <v>0</v>
      </c>
      <c r="U266">
        <f>VLOOKUP(A266,TestScores!A:Y,25,0)</f>
        <v>0</v>
      </c>
    </row>
    <row r="267" spans="1:21" ht="15" thickBot="1" x14ac:dyDescent="0.35">
      <c r="A267" s="785" t="s">
        <v>296</v>
      </c>
      <c r="B267" s="788">
        <f>VLOOKUP(A267,Rankings!A:B,2,0)</f>
        <v>0</v>
      </c>
      <c r="C267" s="5" t="s">
        <v>1109</v>
      </c>
      <c r="D267" s="5" t="s">
        <v>56</v>
      </c>
      <c r="E267" s="785"/>
      <c r="F267" s="5">
        <v>68</v>
      </c>
      <c r="G267" s="118">
        <v>6.8</v>
      </c>
      <c r="H267" s="5"/>
      <c r="I267" t="str">
        <f>VLOOKUP(A267,Schools!A:I,7,0)</f>
        <v>(n/a)</v>
      </c>
      <c r="J267" t="str">
        <f>VLOOKUP(A267,Schools!A:I,8,0)</f>
        <v>(n/a)</v>
      </c>
      <c r="K267" t="str">
        <f>VLOOKUP(A267,Schools!A:I,9,0)</f>
        <v>(n/a)</v>
      </c>
      <c r="L267">
        <f>VLOOKUP(A267,StudentsTeachers!A:S,7,0)</f>
        <v>0.25</v>
      </c>
      <c r="M267">
        <f>VLOOKUP(A267,StudentsTeachers!A:S,9,0)</f>
        <v>4.3999999999999997E-2</v>
      </c>
      <c r="N267">
        <f>VLOOKUP(A267,StudentsTeachers!A:S,11,0)</f>
        <v>0</v>
      </c>
      <c r="O267">
        <f>VLOOKUP(A267,StudentsTeachers!A:S,13,0)</f>
        <v>0</v>
      </c>
      <c r="P267">
        <f>VLOOKUP(A267,StudentsTeachers!A:S,15,0)</f>
        <v>0</v>
      </c>
      <c r="Q267">
        <f>VLOOKUP(A267,StudentsTeachers!A:S,17,0)</f>
        <v>0</v>
      </c>
      <c r="R267">
        <f>VLOOKUP(A267,StudentsTeachers!A:S,19,0)</f>
        <v>0</v>
      </c>
      <c r="S267">
        <f>VLOOKUP(A267,TestScores!A:Y,14,0)</f>
        <v>0</v>
      </c>
      <c r="T267">
        <f>VLOOKUP(A267,TestScores!A:Y,21,0)</f>
        <v>0</v>
      </c>
      <c r="U267">
        <f>VLOOKUP(A267,TestScores!A:Y,25,0)</f>
        <v>0</v>
      </c>
    </row>
    <row r="268" spans="1:21" ht="15" thickBot="1" x14ac:dyDescent="0.35">
      <c r="A268" s="785" t="s">
        <v>297</v>
      </c>
      <c r="B268" s="788">
        <f>VLOOKUP(A268,Rankings!A:B,2,0)</f>
        <v>0</v>
      </c>
      <c r="C268" s="2" t="s">
        <v>1109</v>
      </c>
      <c r="D268" s="2" t="s">
        <v>10</v>
      </c>
      <c r="E268" s="785"/>
      <c r="F268" s="2">
        <v>177</v>
      </c>
      <c r="G268" s="119">
        <v>3.6</v>
      </c>
      <c r="H268" s="2"/>
      <c r="I268" t="str">
        <f>VLOOKUP(A268,Schools!A:I,7,0)</f>
        <v>(n/a)</v>
      </c>
      <c r="J268" t="str">
        <f>VLOOKUP(A268,Schools!A:I,8,0)</f>
        <v>(n/a)</v>
      </c>
      <c r="K268" t="str">
        <f>VLOOKUP(A268,Schools!A:I,9,0)</f>
        <v>(n/a)</v>
      </c>
      <c r="L268">
        <f>VLOOKUP(A268,StudentsTeachers!A:S,7,0)</f>
        <v>0.76800000000000002</v>
      </c>
      <c r="M268">
        <f>VLOOKUP(A268,StudentsTeachers!A:S,9,0)</f>
        <v>2.3E-2</v>
      </c>
      <c r="N268">
        <f>VLOOKUP(A268,StudentsTeachers!A:S,11,0)</f>
        <v>0.04</v>
      </c>
      <c r="O268">
        <f>VLOOKUP(A268,StudentsTeachers!A:S,13,0)</f>
        <v>2.3E-2</v>
      </c>
      <c r="P268">
        <f>VLOOKUP(A268,StudentsTeachers!A:S,15,0)</f>
        <v>0</v>
      </c>
      <c r="Q268">
        <f>VLOOKUP(A268,StudentsTeachers!A:S,17,0)</f>
        <v>0</v>
      </c>
      <c r="R268">
        <f>VLOOKUP(A268,StudentsTeachers!A:S,19,0)</f>
        <v>1.0999999999999999E-2</v>
      </c>
      <c r="S268">
        <f>VLOOKUP(A268,TestScores!A:Y,14,0)</f>
        <v>0</v>
      </c>
      <c r="T268">
        <f>VLOOKUP(A268,TestScores!A:Y,21,0)</f>
        <v>0</v>
      </c>
      <c r="U268">
        <f>VLOOKUP(A268,TestScores!A:Y,25,0)</f>
        <v>0</v>
      </c>
    </row>
    <row r="269" spans="1:21" ht="15" thickBot="1" x14ac:dyDescent="0.35">
      <c r="A269" s="785" t="s">
        <v>298</v>
      </c>
      <c r="B269" s="788">
        <f>VLOOKUP(A269,Rankings!A:B,2,0)</f>
        <v>0</v>
      </c>
      <c r="C269" s="5" t="s">
        <v>1109</v>
      </c>
      <c r="D269" s="14">
        <v>43994</v>
      </c>
      <c r="E269" s="785"/>
      <c r="F269" s="5">
        <v>16</v>
      </c>
      <c r="G269" s="120">
        <v>8</v>
      </c>
      <c r="H269" s="5"/>
      <c r="I269" t="str">
        <f>VLOOKUP(A269,Schools!A:I,7,0)</f>
        <v>(n/a)</v>
      </c>
      <c r="J269" t="str">
        <f>VLOOKUP(A269,Schools!A:I,8,0)</f>
        <v>(n/a)</v>
      </c>
      <c r="K269" t="str">
        <f>VLOOKUP(A269,Schools!A:I,9,0)</f>
        <v>(n/a)</v>
      </c>
      <c r="L269">
        <f>VLOOKUP(A269,StudentsTeachers!A:S,7,0)</f>
        <v>0.438</v>
      </c>
      <c r="M269">
        <f>VLOOKUP(A269,StudentsTeachers!A:S,9,0)</f>
        <v>0.125</v>
      </c>
      <c r="N269">
        <f>VLOOKUP(A269,StudentsTeachers!A:S,11,0)</f>
        <v>0.313</v>
      </c>
      <c r="O269">
        <f>VLOOKUP(A269,StudentsTeachers!A:S,13,0)</f>
        <v>6.3E-2</v>
      </c>
      <c r="P269">
        <f>VLOOKUP(A269,StudentsTeachers!A:S,15,0)</f>
        <v>6.3E-2</v>
      </c>
      <c r="Q269">
        <f>VLOOKUP(A269,StudentsTeachers!A:S,17,0)</f>
        <v>0</v>
      </c>
      <c r="R269">
        <f>VLOOKUP(A269,StudentsTeachers!A:S,19,0)</f>
        <v>0</v>
      </c>
      <c r="S269">
        <f>VLOOKUP(A269,TestScores!A:Y,14,0)</f>
        <v>0</v>
      </c>
      <c r="T269">
        <f>VLOOKUP(A269,TestScores!A:Y,21,0)</f>
        <v>0</v>
      </c>
      <c r="U269">
        <f>VLOOKUP(A269,TestScores!A:Y,25,0)</f>
        <v>0</v>
      </c>
    </row>
    <row r="270" spans="1:21" ht="15" thickBot="1" x14ac:dyDescent="0.35">
      <c r="A270" s="785" t="s">
        <v>299</v>
      </c>
      <c r="B270" s="788">
        <f>VLOOKUP(A270,Rankings!A:B,2,0)</f>
        <v>0</v>
      </c>
      <c r="C270" s="2" t="s">
        <v>1109</v>
      </c>
      <c r="D270" s="2" t="s">
        <v>16</v>
      </c>
      <c r="E270" s="785"/>
      <c r="F270" s="2">
        <v>448</v>
      </c>
      <c r="G270" s="53">
        <v>7.9</v>
      </c>
      <c r="H270" s="2"/>
      <c r="I270" t="str">
        <f>VLOOKUP(A270,Schools!A:I,7,0)</f>
        <v>(n/a)</v>
      </c>
      <c r="J270" t="str">
        <f>VLOOKUP(A270,Schools!A:I,8,0)</f>
        <v>(n/a)</v>
      </c>
      <c r="K270" t="str">
        <f>VLOOKUP(A270,Schools!A:I,9,0)</f>
        <v>(n/a)</v>
      </c>
      <c r="L270">
        <f>VLOOKUP(A270,StudentsTeachers!A:S,7,0)</f>
        <v>0.81299999999999994</v>
      </c>
      <c r="M270">
        <f>VLOOKUP(A270,StudentsTeachers!A:S,9,0)</f>
        <v>6.5000000000000002E-2</v>
      </c>
      <c r="N270">
        <f>VLOOKUP(A270,StudentsTeachers!A:S,11,0)</f>
        <v>0.06</v>
      </c>
      <c r="O270">
        <f>VLOOKUP(A270,StudentsTeachers!A:S,13,0)</f>
        <v>1.0999999999999999E-2</v>
      </c>
      <c r="P270">
        <f>VLOOKUP(A270,StudentsTeachers!A:S,15,0)</f>
        <v>0</v>
      </c>
      <c r="Q270">
        <f>VLOOKUP(A270,StudentsTeachers!A:S,17,0)</f>
        <v>0</v>
      </c>
      <c r="R270">
        <f>VLOOKUP(A270,StudentsTeachers!A:S,19,0)</f>
        <v>5.0999999999999997E-2</v>
      </c>
      <c r="S270">
        <f>VLOOKUP(A270,TestScores!A:Y,14,0)</f>
        <v>0</v>
      </c>
      <c r="T270">
        <f>VLOOKUP(A270,TestScores!A:Y,21,0)</f>
        <v>0</v>
      </c>
      <c r="U270">
        <f>VLOOKUP(A270,TestScores!A:Y,25,0)</f>
        <v>0</v>
      </c>
    </row>
    <row r="271" spans="1:21" ht="15" thickBot="1" x14ac:dyDescent="0.35">
      <c r="A271" s="785" t="s">
        <v>300</v>
      </c>
      <c r="B271" s="788">
        <f>VLOOKUP(A271,Rankings!A:B,2,0)</f>
        <v>0</v>
      </c>
      <c r="C271" s="5" t="s">
        <v>1109</v>
      </c>
      <c r="D271" s="14">
        <v>43842</v>
      </c>
      <c r="E271" s="785"/>
      <c r="F271" s="5">
        <v>77</v>
      </c>
      <c r="G271" s="121">
        <v>5.5</v>
      </c>
      <c r="H271" s="5"/>
      <c r="I271" t="str">
        <f>VLOOKUP(A271,Schools!A:I,7,0)</f>
        <v>(n/a)</v>
      </c>
      <c r="J271" t="str">
        <f>VLOOKUP(A271,Schools!A:I,8,0)</f>
        <v>(n/a)</v>
      </c>
      <c r="K271" t="str">
        <f>VLOOKUP(A271,Schools!A:I,9,0)</f>
        <v>(n/a)</v>
      </c>
      <c r="L271">
        <f>VLOOKUP(A271,StudentsTeachers!A:S,7,0)</f>
        <v>0.48099999999999998</v>
      </c>
      <c r="M271">
        <f>VLOOKUP(A271,StudentsTeachers!A:S,9,0)</f>
        <v>0.377</v>
      </c>
      <c r="N271">
        <f>VLOOKUP(A271,StudentsTeachers!A:S,11,0)</f>
        <v>0.11700000000000001</v>
      </c>
      <c r="O271">
        <f>VLOOKUP(A271,StudentsTeachers!A:S,13,0)</f>
        <v>0</v>
      </c>
      <c r="P271">
        <f>VLOOKUP(A271,StudentsTeachers!A:S,15,0)</f>
        <v>0</v>
      </c>
      <c r="Q271">
        <f>VLOOKUP(A271,StudentsTeachers!A:S,17,0)</f>
        <v>0</v>
      </c>
      <c r="R271">
        <f>VLOOKUP(A271,StudentsTeachers!A:S,19,0)</f>
        <v>2.5999999999999999E-2</v>
      </c>
      <c r="S271">
        <f>VLOOKUP(A271,TestScores!A:Y,14,0)</f>
        <v>0</v>
      </c>
      <c r="T271">
        <f>VLOOKUP(A271,TestScores!A:Y,21,0)</f>
        <v>0</v>
      </c>
      <c r="U271">
        <f>VLOOKUP(A271,TestScores!A:Y,25,0)</f>
        <v>0</v>
      </c>
    </row>
    <row r="272" spans="1:21" ht="15" thickBot="1" x14ac:dyDescent="0.35">
      <c r="A272" s="785" t="s">
        <v>301</v>
      </c>
      <c r="B272" s="788">
        <f>VLOOKUP(A272,Rankings!A:B,2,0)</f>
        <v>0</v>
      </c>
      <c r="C272" s="2" t="s">
        <v>1109</v>
      </c>
      <c r="D272" s="2" t="s">
        <v>56</v>
      </c>
      <c r="E272" s="785"/>
      <c r="F272" s="2">
        <v>70</v>
      </c>
      <c r="G272" s="122">
        <v>4.3</v>
      </c>
      <c r="H272" s="2"/>
      <c r="I272" t="str">
        <f>VLOOKUP(A272,Schools!A:I,7,0)</f>
        <v>(n/a)</v>
      </c>
      <c r="J272" t="str">
        <f>VLOOKUP(A272,Schools!A:I,8,0)</f>
        <v>(n/a)</v>
      </c>
      <c r="K272" t="str">
        <f>VLOOKUP(A272,Schools!A:I,9,0)</f>
        <v>(n/a)</v>
      </c>
      <c r="L272">
        <f>VLOOKUP(A272,StudentsTeachers!A:S,7,0)</f>
        <v>0</v>
      </c>
      <c r="M272">
        <f>VLOOKUP(A272,StudentsTeachers!A:S,9,0)</f>
        <v>0</v>
      </c>
      <c r="N272">
        <f>VLOOKUP(A272,StudentsTeachers!A:S,11,0)</f>
        <v>0.17100000000000001</v>
      </c>
      <c r="O272">
        <f>VLOOKUP(A272,StudentsTeachers!A:S,13,0)</f>
        <v>0</v>
      </c>
      <c r="P272">
        <f>VLOOKUP(A272,StudentsTeachers!A:S,15,0)</f>
        <v>0</v>
      </c>
      <c r="Q272">
        <f>VLOOKUP(A272,StudentsTeachers!A:S,17,0)</f>
        <v>1.4E-2</v>
      </c>
      <c r="R272">
        <f>VLOOKUP(A272,StudentsTeachers!A:S,19,0)</f>
        <v>0</v>
      </c>
      <c r="S272">
        <f>VLOOKUP(A272,TestScores!A:Y,14,0)</f>
        <v>0</v>
      </c>
      <c r="T272">
        <f>VLOOKUP(A272,TestScores!A:Y,21,0)</f>
        <v>0</v>
      </c>
      <c r="U272">
        <f>VLOOKUP(A272,TestScores!A:Y,25,0)</f>
        <v>0</v>
      </c>
    </row>
    <row r="273" spans="1:21" ht="15" thickBot="1" x14ac:dyDescent="0.35">
      <c r="A273" s="785" t="s">
        <v>302</v>
      </c>
      <c r="B273" s="788">
        <f>VLOOKUP(A273,Rankings!A:B,2,0)</f>
        <v>0</v>
      </c>
      <c r="C273" s="5" t="s">
        <v>1109</v>
      </c>
      <c r="D273" s="5" t="s">
        <v>56</v>
      </c>
      <c r="E273" s="785"/>
      <c r="F273" s="5">
        <v>145</v>
      </c>
      <c r="G273" s="123">
        <v>1.1000000000000001</v>
      </c>
      <c r="H273" s="5"/>
      <c r="I273" t="str">
        <f>VLOOKUP(A273,Schools!A:I,7,0)</f>
        <v>(n/a)</v>
      </c>
      <c r="J273" t="str">
        <f>VLOOKUP(A273,Schools!A:I,8,0)</f>
        <v>(n/a)</v>
      </c>
      <c r="K273" t="str">
        <f>VLOOKUP(A273,Schools!A:I,9,0)</f>
        <v>(n/a)</v>
      </c>
      <c r="L273">
        <f>VLOOKUP(A273,StudentsTeachers!A:S,7,0)</f>
        <v>5.5E-2</v>
      </c>
      <c r="M273">
        <f>VLOOKUP(A273,StudentsTeachers!A:S,9,0)</f>
        <v>2.8000000000000001E-2</v>
      </c>
      <c r="N273">
        <f>VLOOKUP(A273,StudentsTeachers!A:S,11,0)</f>
        <v>2.1000000000000001E-2</v>
      </c>
      <c r="O273">
        <f>VLOOKUP(A273,StudentsTeachers!A:S,13,0)</f>
        <v>0</v>
      </c>
      <c r="P273">
        <f>VLOOKUP(A273,StudentsTeachers!A:S,15,0)</f>
        <v>0</v>
      </c>
      <c r="Q273">
        <f>VLOOKUP(A273,StudentsTeachers!A:S,17,0)</f>
        <v>0</v>
      </c>
      <c r="R273">
        <f>VLOOKUP(A273,StudentsTeachers!A:S,19,0)</f>
        <v>0</v>
      </c>
      <c r="S273">
        <f>VLOOKUP(A273,TestScores!A:Y,14,0)</f>
        <v>0</v>
      </c>
      <c r="T273">
        <f>VLOOKUP(A273,TestScores!A:Y,21,0)</f>
        <v>0</v>
      </c>
      <c r="U273">
        <f>VLOOKUP(A273,TestScores!A:Y,25,0)</f>
        <v>0</v>
      </c>
    </row>
    <row r="274" spans="1:21" ht="15" thickBot="1" x14ac:dyDescent="0.35">
      <c r="A274" s="785" t="s">
        <v>303</v>
      </c>
      <c r="B274" s="788">
        <f>VLOOKUP(A274,Rankings!A:B,2,0)</f>
        <v>0</v>
      </c>
      <c r="C274" s="2" t="s">
        <v>1109</v>
      </c>
      <c r="D274" s="2"/>
      <c r="E274" s="785"/>
      <c r="F274" s="2">
        <v>241</v>
      </c>
      <c r="G274" s="121">
        <v>5.5</v>
      </c>
      <c r="H274" s="2"/>
      <c r="I274" t="str">
        <f>VLOOKUP(A274,Schools!A:I,7,0)</f>
        <v>(n/a)</v>
      </c>
      <c r="J274" t="str">
        <f>VLOOKUP(A274,Schools!A:I,8,0)</f>
        <v>(n/a)</v>
      </c>
      <c r="K274" t="str">
        <f>VLOOKUP(A274,Schools!A:I,9,0)</f>
        <v>(n/a)</v>
      </c>
      <c r="L274">
        <f>VLOOKUP(A274,StudentsTeachers!A:S,7,0)</f>
        <v>0.751</v>
      </c>
      <c r="M274">
        <f>VLOOKUP(A274,StudentsTeachers!A:S,9,0)</f>
        <v>2.1000000000000001E-2</v>
      </c>
      <c r="N274">
        <f>VLOOKUP(A274,StudentsTeachers!A:S,11,0)</f>
        <v>0</v>
      </c>
      <c r="O274">
        <f>VLOOKUP(A274,StudentsTeachers!A:S,13,0)</f>
        <v>1.2E-2</v>
      </c>
      <c r="P274">
        <f>VLOOKUP(A274,StudentsTeachers!A:S,15,0)</f>
        <v>0</v>
      </c>
      <c r="Q274">
        <f>VLOOKUP(A274,StudentsTeachers!A:S,17,0)</f>
        <v>0</v>
      </c>
      <c r="R274">
        <f>VLOOKUP(A274,StudentsTeachers!A:S,19,0)</f>
        <v>0.216</v>
      </c>
      <c r="S274">
        <f>VLOOKUP(A274,TestScores!A:Y,14,0)</f>
        <v>0</v>
      </c>
      <c r="T274">
        <f>VLOOKUP(A274,TestScores!A:Y,21,0)</f>
        <v>0</v>
      </c>
      <c r="U274">
        <f>VLOOKUP(A274,TestScores!A:Y,25,0)</f>
        <v>0</v>
      </c>
    </row>
    <row r="275" spans="1:21" ht="15" thickBot="1" x14ac:dyDescent="0.35">
      <c r="A275" s="785" t="s">
        <v>304</v>
      </c>
      <c r="B275" s="788">
        <f>VLOOKUP(A275,Rankings!A:B,2,0)</f>
        <v>0</v>
      </c>
      <c r="C275" s="5" t="s">
        <v>1109</v>
      </c>
      <c r="D275" s="5" t="s">
        <v>10</v>
      </c>
      <c r="E275" s="785"/>
      <c r="F275" s="5">
        <v>316</v>
      </c>
      <c r="G275" s="52">
        <v>10.3</v>
      </c>
      <c r="H275" s="5"/>
      <c r="I275" t="str">
        <f>VLOOKUP(A275,Schools!A:I,7,0)</f>
        <v>(n/a)</v>
      </c>
      <c r="J275" t="str">
        <f>VLOOKUP(A275,Schools!A:I,8,0)</f>
        <v>(n/a)</v>
      </c>
      <c r="K275" t="str">
        <f>VLOOKUP(A275,Schools!A:I,9,0)</f>
        <v>(n/a)</v>
      </c>
      <c r="L275">
        <f>VLOOKUP(A275,StudentsTeachers!A:S,7,0)</f>
        <v>0.51600000000000001</v>
      </c>
      <c r="M275">
        <f>VLOOKUP(A275,StudentsTeachers!A:S,9,0)</f>
        <v>3.2000000000000001E-2</v>
      </c>
      <c r="N275">
        <f>VLOOKUP(A275,StudentsTeachers!A:S,11,0)</f>
        <v>5.0999999999999997E-2</v>
      </c>
      <c r="O275">
        <f>VLOOKUP(A275,StudentsTeachers!A:S,13,0)</f>
        <v>8.9999999999999993E-3</v>
      </c>
      <c r="P275">
        <f>VLOOKUP(A275,StudentsTeachers!A:S,15,0)</f>
        <v>0</v>
      </c>
      <c r="Q275">
        <f>VLOOKUP(A275,StudentsTeachers!A:S,17,0)</f>
        <v>0</v>
      </c>
      <c r="R275">
        <f>VLOOKUP(A275,StudentsTeachers!A:S,19,0)</f>
        <v>3.0000000000000001E-3</v>
      </c>
      <c r="S275">
        <f>VLOOKUP(A275,TestScores!A:Y,14,0)</f>
        <v>0</v>
      </c>
      <c r="T275">
        <f>VLOOKUP(A275,TestScores!A:Y,21,0)</f>
        <v>0</v>
      </c>
      <c r="U275">
        <f>VLOOKUP(A275,TestScores!A:Y,25,0)</f>
        <v>0</v>
      </c>
    </row>
    <row r="276" spans="1:21" ht="15" thickBot="1" x14ac:dyDescent="0.35">
      <c r="A276" s="785" t="s">
        <v>305</v>
      </c>
      <c r="B276" s="788">
        <f>VLOOKUP(A276,Rankings!A:B,2,0)</f>
        <v>0</v>
      </c>
      <c r="C276" s="2" t="s">
        <v>1109</v>
      </c>
      <c r="D276" s="2" t="s">
        <v>10</v>
      </c>
      <c r="E276" s="785"/>
      <c r="F276" s="2">
        <v>85</v>
      </c>
      <c r="G276" s="116">
        <v>7</v>
      </c>
      <c r="H276" s="2"/>
      <c r="I276" t="str">
        <f>VLOOKUP(A276,Schools!A:I,7,0)</f>
        <v>(n/a)</v>
      </c>
      <c r="J276" t="str">
        <f>VLOOKUP(A276,Schools!A:I,8,0)</f>
        <v>(n/a)</v>
      </c>
      <c r="K276" t="str">
        <f>VLOOKUP(A276,Schools!A:I,9,0)</f>
        <v>(n/a)</v>
      </c>
      <c r="L276">
        <f>VLOOKUP(A276,StudentsTeachers!A:S,7,0)</f>
        <v>0.42399999999999999</v>
      </c>
      <c r="M276">
        <f>VLOOKUP(A276,StudentsTeachers!A:S,9,0)</f>
        <v>8.2000000000000003E-2</v>
      </c>
      <c r="N276">
        <f>VLOOKUP(A276,StudentsTeachers!A:S,11,0)</f>
        <v>0.11799999999999999</v>
      </c>
      <c r="O276">
        <f>VLOOKUP(A276,StudentsTeachers!A:S,13,0)</f>
        <v>0</v>
      </c>
      <c r="P276">
        <f>VLOOKUP(A276,StudentsTeachers!A:S,15,0)</f>
        <v>0</v>
      </c>
      <c r="Q276">
        <f>VLOOKUP(A276,StudentsTeachers!A:S,17,0)</f>
        <v>0</v>
      </c>
      <c r="R276">
        <f>VLOOKUP(A276,StudentsTeachers!A:S,19,0)</f>
        <v>2.4E-2</v>
      </c>
      <c r="S276">
        <f>VLOOKUP(A276,TestScores!A:Y,14,0)</f>
        <v>0</v>
      </c>
      <c r="T276">
        <f>VLOOKUP(A276,TestScores!A:Y,21,0)</f>
        <v>0</v>
      </c>
      <c r="U276">
        <f>VLOOKUP(A276,TestScores!A:Y,25,0)</f>
        <v>0</v>
      </c>
    </row>
    <row r="277" spans="1:21" ht="15" thickBot="1" x14ac:dyDescent="0.35">
      <c r="A277" s="785" t="s">
        <v>306</v>
      </c>
      <c r="B277" s="788">
        <f>VLOOKUP(A277,Rankings!A:B,2,0)</f>
        <v>0</v>
      </c>
      <c r="C277" s="5" t="s">
        <v>1109</v>
      </c>
      <c r="D277" s="14">
        <v>44086</v>
      </c>
      <c r="E277" s="785"/>
      <c r="F277" s="5">
        <v>45</v>
      </c>
      <c r="G277" s="124">
        <v>4.2</v>
      </c>
      <c r="H277" s="5"/>
      <c r="I277" t="str">
        <f>VLOOKUP(A277,Schools!A:I,7,0)</f>
        <v>(n/a)</v>
      </c>
      <c r="J277" t="str">
        <f>VLOOKUP(A277,Schools!A:I,8,0)</f>
        <v>(n/a)</v>
      </c>
      <c r="K277" t="str">
        <f>VLOOKUP(A277,Schools!A:I,9,0)</f>
        <v>(n/a)</v>
      </c>
      <c r="L277">
        <f>VLOOKUP(A277,StudentsTeachers!A:S,7,0)</f>
        <v>0.91100000000000003</v>
      </c>
      <c r="M277">
        <f>VLOOKUP(A277,StudentsTeachers!A:S,9,0)</f>
        <v>0</v>
      </c>
      <c r="N277">
        <f>VLOOKUP(A277,StudentsTeachers!A:S,11,0)</f>
        <v>8.8999999999999996E-2</v>
      </c>
      <c r="O277">
        <f>VLOOKUP(A277,StudentsTeachers!A:S,13,0)</f>
        <v>0</v>
      </c>
      <c r="P277">
        <f>VLOOKUP(A277,StudentsTeachers!A:S,15,0)</f>
        <v>0</v>
      </c>
      <c r="Q277">
        <f>VLOOKUP(A277,StudentsTeachers!A:S,17,0)</f>
        <v>0</v>
      </c>
      <c r="R277">
        <f>VLOOKUP(A277,StudentsTeachers!A:S,19,0)</f>
        <v>0</v>
      </c>
      <c r="S277">
        <f>VLOOKUP(A277,TestScores!A:Y,14,0)</f>
        <v>0</v>
      </c>
      <c r="T277">
        <f>VLOOKUP(A277,TestScores!A:Y,21,0)</f>
        <v>0</v>
      </c>
      <c r="U277">
        <f>VLOOKUP(A277,TestScores!A:Y,25,0)</f>
        <v>0</v>
      </c>
    </row>
    <row r="278" spans="1:21" ht="15" thickBot="1" x14ac:dyDescent="0.35">
      <c r="A278" s="785" t="s">
        <v>307</v>
      </c>
      <c r="B278" s="788">
        <f>VLOOKUP(A278,Rankings!A:B,2,0)</f>
        <v>0</v>
      </c>
      <c r="C278" s="2" t="s">
        <v>1109</v>
      </c>
      <c r="D278" s="8">
        <v>44086</v>
      </c>
      <c r="E278" s="785"/>
      <c r="F278" s="2">
        <v>37</v>
      </c>
      <c r="G278" s="125">
        <v>5.6</v>
      </c>
      <c r="H278" s="2"/>
      <c r="I278" t="str">
        <f>VLOOKUP(A278,Schools!A:I,7,0)</f>
        <v>(n/a)</v>
      </c>
      <c r="J278" t="str">
        <f>VLOOKUP(A278,Schools!A:I,8,0)</f>
        <v>(n/a)</v>
      </c>
      <c r="K278" t="str">
        <f>VLOOKUP(A278,Schools!A:I,9,0)</f>
        <v>(n/a)</v>
      </c>
      <c r="L278">
        <f>VLOOKUP(A278,StudentsTeachers!A:S,7,0)</f>
        <v>1</v>
      </c>
      <c r="M278">
        <f>VLOOKUP(A278,StudentsTeachers!A:S,9,0)</f>
        <v>0</v>
      </c>
      <c r="N278">
        <f>VLOOKUP(A278,StudentsTeachers!A:S,11,0)</f>
        <v>0</v>
      </c>
      <c r="O278">
        <f>VLOOKUP(A278,StudentsTeachers!A:S,13,0)</f>
        <v>0</v>
      </c>
      <c r="P278">
        <f>VLOOKUP(A278,StudentsTeachers!A:S,15,0)</f>
        <v>0</v>
      </c>
      <c r="Q278">
        <f>VLOOKUP(A278,StudentsTeachers!A:S,17,0)</f>
        <v>0</v>
      </c>
      <c r="R278">
        <f>VLOOKUP(A278,StudentsTeachers!A:S,19,0)</f>
        <v>0</v>
      </c>
      <c r="S278">
        <f>VLOOKUP(A278,TestScores!A:Y,14,0)</f>
        <v>0</v>
      </c>
      <c r="T278">
        <f>VLOOKUP(A278,TestScores!A:Y,21,0)</f>
        <v>0</v>
      </c>
      <c r="U278">
        <f>VLOOKUP(A278,TestScores!A:Y,25,0)</f>
        <v>0</v>
      </c>
    </row>
    <row r="279" spans="1:21" ht="15" thickBot="1" x14ac:dyDescent="0.35">
      <c r="A279" s="785" t="s">
        <v>308</v>
      </c>
      <c r="B279" s="788">
        <f>VLOOKUP(A279,Rankings!A:B,2,0)</f>
        <v>0</v>
      </c>
      <c r="C279" s="5" t="s">
        <v>1109</v>
      </c>
      <c r="D279" s="5" t="s">
        <v>88</v>
      </c>
      <c r="E279" s="785"/>
      <c r="F279" s="5">
        <v>188</v>
      </c>
      <c r="G279" s="126">
        <v>7.2</v>
      </c>
      <c r="H279" s="5"/>
      <c r="I279" t="str">
        <f>VLOOKUP(A279,Schools!A:I,7,0)</f>
        <v>(n/a)</v>
      </c>
      <c r="J279" t="str">
        <f>VLOOKUP(A279,Schools!A:I,8,0)</f>
        <v>(n/a)</v>
      </c>
      <c r="K279" t="str">
        <f>VLOOKUP(A279,Schools!A:I,9,0)</f>
        <v>(n/a)</v>
      </c>
      <c r="L279">
        <f>VLOOKUP(A279,StudentsTeachers!A:S,7,0)</f>
        <v>0.97299999999999998</v>
      </c>
      <c r="M279">
        <f>VLOOKUP(A279,StudentsTeachers!A:S,9,0)</f>
        <v>1.6E-2</v>
      </c>
      <c r="N279">
        <f>VLOOKUP(A279,StudentsTeachers!A:S,11,0)</f>
        <v>5.0000000000000001E-3</v>
      </c>
      <c r="O279">
        <f>VLOOKUP(A279,StudentsTeachers!A:S,13,0)</f>
        <v>0</v>
      </c>
      <c r="P279">
        <f>VLOOKUP(A279,StudentsTeachers!A:S,15,0)</f>
        <v>0</v>
      </c>
      <c r="Q279">
        <f>VLOOKUP(A279,StudentsTeachers!A:S,17,0)</f>
        <v>0</v>
      </c>
      <c r="R279">
        <f>VLOOKUP(A279,StudentsTeachers!A:S,19,0)</f>
        <v>5.0000000000000001E-3</v>
      </c>
      <c r="S279">
        <f>VLOOKUP(A279,TestScores!A:Y,14,0)</f>
        <v>0</v>
      </c>
      <c r="T279">
        <f>VLOOKUP(A279,TestScores!A:Y,21,0)</f>
        <v>0</v>
      </c>
      <c r="U279">
        <f>VLOOKUP(A279,TestScores!A:Y,25,0)</f>
        <v>0</v>
      </c>
    </row>
    <row r="280" spans="1:21" ht="15" thickBot="1" x14ac:dyDescent="0.35">
      <c r="A280" s="785" t="s">
        <v>309</v>
      </c>
      <c r="B280" s="788">
        <f>VLOOKUP(A280,Rankings!A:B,2,0)</f>
        <v>0</v>
      </c>
      <c r="C280" s="2" t="s">
        <v>1109</v>
      </c>
      <c r="D280" s="2" t="s">
        <v>88</v>
      </c>
      <c r="E280" s="785"/>
      <c r="F280" s="2">
        <v>356</v>
      </c>
      <c r="G280" s="127">
        <v>5.4</v>
      </c>
      <c r="H280" s="2"/>
      <c r="I280" t="str">
        <f>VLOOKUP(A280,Schools!A:I,7,0)</f>
        <v>(n/a)</v>
      </c>
      <c r="J280" t="str">
        <f>VLOOKUP(A280,Schools!A:I,8,0)</f>
        <v>(n/a)</v>
      </c>
      <c r="K280" t="str">
        <f>VLOOKUP(A280,Schools!A:I,9,0)</f>
        <v>(n/a)</v>
      </c>
      <c r="L280">
        <f>VLOOKUP(A280,StudentsTeachers!A:S,7,0)</f>
        <v>0.98599999999999999</v>
      </c>
      <c r="M280">
        <f>VLOOKUP(A280,StudentsTeachers!A:S,9,0)</f>
        <v>6.0000000000000001E-3</v>
      </c>
      <c r="N280">
        <f>VLOOKUP(A280,StudentsTeachers!A:S,11,0)</f>
        <v>3.0000000000000001E-3</v>
      </c>
      <c r="O280">
        <f>VLOOKUP(A280,StudentsTeachers!A:S,13,0)</f>
        <v>6.0000000000000001E-3</v>
      </c>
      <c r="P280">
        <f>VLOOKUP(A280,StudentsTeachers!A:S,15,0)</f>
        <v>0</v>
      </c>
      <c r="Q280">
        <f>VLOOKUP(A280,StudentsTeachers!A:S,17,0)</f>
        <v>0</v>
      </c>
      <c r="R280">
        <f>VLOOKUP(A280,StudentsTeachers!A:S,19,0)</f>
        <v>0</v>
      </c>
      <c r="S280">
        <f>VLOOKUP(A280,TestScores!A:Y,14,0)</f>
        <v>0</v>
      </c>
      <c r="T280">
        <f>VLOOKUP(A280,TestScores!A:Y,21,0)</f>
        <v>0</v>
      </c>
      <c r="U280">
        <f>VLOOKUP(A280,TestScores!A:Y,25,0)</f>
        <v>0</v>
      </c>
    </row>
    <row r="281" spans="1:21" ht="15" thickBot="1" x14ac:dyDescent="0.35">
      <c r="A281" s="785" t="s">
        <v>310</v>
      </c>
      <c r="B281" s="788">
        <f>VLOOKUP(A281,Rankings!A:B,2,0)</f>
        <v>0</v>
      </c>
      <c r="C281" s="5" t="s">
        <v>1109</v>
      </c>
      <c r="D281" s="5" t="s">
        <v>16</v>
      </c>
      <c r="E281" s="785"/>
      <c r="F281" s="5">
        <v>239</v>
      </c>
      <c r="G281" s="97">
        <v>11.8</v>
      </c>
      <c r="H281" s="5"/>
      <c r="I281" t="str">
        <f>VLOOKUP(A281,Schools!A:I,7,0)</f>
        <v>(n/a)</v>
      </c>
      <c r="J281" t="str">
        <f>VLOOKUP(A281,Schools!A:I,8,0)</f>
        <v>(n/a)</v>
      </c>
      <c r="K281" t="str">
        <f>VLOOKUP(A281,Schools!A:I,9,0)</f>
        <v>(n/a)</v>
      </c>
      <c r="L281">
        <f>VLOOKUP(A281,StudentsTeachers!A:S,7,0)</f>
        <v>1</v>
      </c>
      <c r="M281">
        <f>VLOOKUP(A281,StudentsTeachers!A:S,9,0)</f>
        <v>0</v>
      </c>
      <c r="N281">
        <f>VLOOKUP(A281,StudentsTeachers!A:S,11,0)</f>
        <v>0</v>
      </c>
      <c r="O281">
        <f>VLOOKUP(A281,StudentsTeachers!A:S,13,0)</f>
        <v>0</v>
      </c>
      <c r="P281">
        <f>VLOOKUP(A281,StudentsTeachers!A:S,15,0)</f>
        <v>0</v>
      </c>
      <c r="Q281">
        <f>VLOOKUP(A281,StudentsTeachers!A:S,17,0)</f>
        <v>0</v>
      </c>
      <c r="R281">
        <f>VLOOKUP(A281,StudentsTeachers!A:S,19,0)</f>
        <v>0</v>
      </c>
      <c r="S281">
        <f>VLOOKUP(A281,TestScores!A:Y,14,0)</f>
        <v>0</v>
      </c>
      <c r="T281">
        <f>VLOOKUP(A281,TestScores!A:Y,21,0)</f>
        <v>0</v>
      </c>
      <c r="U281">
        <f>VLOOKUP(A281,TestScores!A:Y,25,0)</f>
        <v>0</v>
      </c>
    </row>
    <row r="282" spans="1:21" ht="15" thickBot="1" x14ac:dyDescent="0.35">
      <c r="A282" s="785" t="s">
        <v>311</v>
      </c>
      <c r="B282" s="788">
        <f>VLOOKUP(A282,Rankings!A:B,2,0)</f>
        <v>0</v>
      </c>
      <c r="C282" s="2" t="s">
        <v>1109</v>
      </c>
      <c r="D282" s="2" t="s">
        <v>16</v>
      </c>
      <c r="E282" s="785"/>
      <c r="F282" s="2">
        <v>138</v>
      </c>
      <c r="G282" s="128">
        <v>6.9</v>
      </c>
      <c r="H282" s="2"/>
      <c r="I282" t="str">
        <f>VLOOKUP(A282,Schools!A:I,7,0)</f>
        <v>(n/a)</v>
      </c>
      <c r="J282" t="str">
        <f>VLOOKUP(A282,Schools!A:I,8,0)</f>
        <v>(n/a)</v>
      </c>
      <c r="K282" t="str">
        <f>VLOOKUP(A282,Schools!A:I,9,0)</f>
        <v>(n/a)</v>
      </c>
      <c r="L282">
        <f>VLOOKUP(A282,StudentsTeachers!A:S,7,0)</f>
        <v>0.52900000000000003</v>
      </c>
      <c r="M282">
        <f>VLOOKUP(A282,StudentsTeachers!A:S,9,0)</f>
        <v>0.23899999999999999</v>
      </c>
      <c r="N282">
        <f>VLOOKUP(A282,StudentsTeachers!A:S,11,0)</f>
        <v>0.14499999999999999</v>
      </c>
      <c r="O282">
        <f>VLOOKUP(A282,StudentsTeachers!A:S,13,0)</f>
        <v>7.0000000000000001E-3</v>
      </c>
      <c r="P282">
        <f>VLOOKUP(A282,StudentsTeachers!A:S,15,0)</f>
        <v>0</v>
      </c>
      <c r="Q282">
        <f>VLOOKUP(A282,StudentsTeachers!A:S,17,0)</f>
        <v>0</v>
      </c>
      <c r="R282">
        <f>VLOOKUP(A282,StudentsTeachers!A:S,19,0)</f>
        <v>0.08</v>
      </c>
      <c r="S282">
        <f>VLOOKUP(A282,TestScores!A:Y,14,0)</f>
        <v>0</v>
      </c>
      <c r="T282">
        <f>VLOOKUP(A282,TestScores!A:Y,21,0)</f>
        <v>0</v>
      </c>
      <c r="U282">
        <f>VLOOKUP(A282,TestScores!A:Y,25,0)</f>
        <v>0</v>
      </c>
    </row>
    <row r="283" spans="1:21" ht="15" thickBot="1" x14ac:dyDescent="0.35">
      <c r="A283" s="785" t="s">
        <v>312</v>
      </c>
      <c r="B283" s="788">
        <f>VLOOKUP(A283,Rankings!A:B,2,0)</f>
        <v>0</v>
      </c>
      <c r="C283" s="5" t="s">
        <v>1109</v>
      </c>
      <c r="D283" s="5" t="s">
        <v>7</v>
      </c>
      <c r="E283" s="785"/>
      <c r="F283" s="5">
        <v>50</v>
      </c>
      <c r="G283" s="129">
        <v>8.4</v>
      </c>
      <c r="H283" s="5"/>
      <c r="I283" t="str">
        <f>VLOOKUP(A283,Schools!A:I,7,0)</f>
        <v>(n/a)</v>
      </c>
      <c r="J283" t="str">
        <f>VLOOKUP(A283,Schools!A:I,8,0)</f>
        <v>(n/a)</v>
      </c>
      <c r="K283" t="str">
        <f>VLOOKUP(A283,Schools!A:I,9,0)</f>
        <v>(n/a)</v>
      </c>
      <c r="L283">
        <f>VLOOKUP(A283,StudentsTeachers!A:S,7,0)</f>
        <v>0.08</v>
      </c>
      <c r="M283">
        <f>VLOOKUP(A283,StudentsTeachers!A:S,9,0)</f>
        <v>0.56000000000000005</v>
      </c>
      <c r="N283">
        <f>VLOOKUP(A283,StudentsTeachers!A:S,11,0)</f>
        <v>0.14000000000000001</v>
      </c>
      <c r="O283">
        <f>VLOOKUP(A283,StudentsTeachers!A:S,13,0)</f>
        <v>0</v>
      </c>
      <c r="P283">
        <f>VLOOKUP(A283,StudentsTeachers!A:S,15,0)</f>
        <v>0</v>
      </c>
      <c r="Q283">
        <f>VLOOKUP(A283,StudentsTeachers!A:S,17,0)</f>
        <v>0</v>
      </c>
      <c r="R283">
        <f>VLOOKUP(A283,StudentsTeachers!A:S,19,0)</f>
        <v>0.06</v>
      </c>
      <c r="S283">
        <f>VLOOKUP(A283,TestScores!A:Y,14,0)</f>
        <v>0</v>
      </c>
      <c r="T283">
        <f>VLOOKUP(A283,TestScores!A:Y,21,0)</f>
        <v>0</v>
      </c>
      <c r="U283">
        <f>VLOOKUP(A283,TestScores!A:Y,25,0)</f>
        <v>0</v>
      </c>
    </row>
    <row r="284" spans="1:21" ht="15" thickBot="1" x14ac:dyDescent="0.35">
      <c r="A284" s="785" t="s">
        <v>313</v>
      </c>
      <c r="B284" s="788">
        <f>VLOOKUP(A284,Rankings!A:B,2,0)</f>
        <v>0</v>
      </c>
      <c r="C284" s="131" t="s">
        <v>1109</v>
      </c>
      <c r="D284" s="131" t="s">
        <v>314</v>
      </c>
      <c r="E284" s="785"/>
      <c r="F284" s="131">
        <v>13</v>
      </c>
      <c r="G284" s="132">
        <v>4.3</v>
      </c>
      <c r="H284" s="131"/>
      <c r="I284" t="str">
        <f>VLOOKUP(A284,Schools!A:I,7,0)</f>
        <v>(n/a)</v>
      </c>
      <c r="J284" t="str">
        <f>VLOOKUP(A284,Schools!A:I,8,0)</f>
        <v>(n/a)</v>
      </c>
      <c r="K284" t="str">
        <f>VLOOKUP(A284,Schools!A:I,9,0)</f>
        <v>(n/a)</v>
      </c>
      <c r="L284">
        <f>VLOOKUP(A284,StudentsTeachers!A:S,7,0)</f>
        <v>0.308</v>
      </c>
      <c r="M284">
        <f>VLOOKUP(A284,StudentsTeachers!A:S,9,0)</f>
        <v>0</v>
      </c>
      <c r="N284">
        <f>VLOOKUP(A284,StudentsTeachers!A:S,11,0)</f>
        <v>0.46200000000000002</v>
      </c>
      <c r="O284">
        <f>VLOOKUP(A284,StudentsTeachers!A:S,13,0)</f>
        <v>0.23100000000000001</v>
      </c>
      <c r="P284">
        <f>VLOOKUP(A284,StudentsTeachers!A:S,15,0)</f>
        <v>0</v>
      </c>
      <c r="Q284">
        <f>VLOOKUP(A284,StudentsTeachers!A:S,17,0)</f>
        <v>0</v>
      </c>
      <c r="R284">
        <f>VLOOKUP(A284,StudentsTeachers!A:S,19,0)</f>
        <v>0</v>
      </c>
      <c r="S284">
        <f>VLOOKUP(A284,TestScores!A:Y,14,0)</f>
        <v>0</v>
      </c>
      <c r="T284">
        <f>VLOOKUP(A284,TestScores!A:Y,21,0)</f>
        <v>0</v>
      </c>
      <c r="U284">
        <f>VLOOKUP(A284,TestScores!A:Y,25,0)</f>
        <v>0</v>
      </c>
    </row>
  </sheetData>
  <autoFilter ref="A1:H285" xr:uid="{BE521FFB-0010-4F20-B61D-3F74329AEC9D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404E-1B9A-4871-8F59-345707CA11A7}">
  <dimension ref="A1:J284"/>
  <sheetViews>
    <sheetView workbookViewId="0"/>
  </sheetViews>
  <sheetFormatPr defaultRowHeight="14.4" x14ac:dyDescent="0.3"/>
  <cols>
    <col min="1" max="1" width="44.21875" bestFit="1" customWidth="1"/>
    <col min="2" max="2" width="38.33203125" customWidth="1"/>
    <col min="3" max="3" width="6.77734375" bestFit="1" customWidth="1"/>
    <col min="4" max="4" width="6" bestFit="1" customWidth="1"/>
    <col min="5" max="5" width="10.109375" bestFit="1" customWidth="1"/>
    <col min="6" max="6" width="34.21875" bestFit="1" customWidth="1"/>
    <col min="10" max="10" width="16.6640625" customWidth="1"/>
  </cols>
  <sheetData>
    <row r="1" spans="1:10" ht="15" thickBot="1" x14ac:dyDescent="0.35">
      <c r="A1" s="134" t="s">
        <v>1</v>
      </c>
      <c r="B1" s="133" t="s">
        <v>315</v>
      </c>
      <c r="C1" s="133" t="s">
        <v>316</v>
      </c>
      <c r="D1" s="133" t="s">
        <v>317</v>
      </c>
      <c r="E1" s="133" t="s">
        <v>318</v>
      </c>
      <c r="F1" s="133" t="s">
        <v>4</v>
      </c>
      <c r="G1" s="133" t="s">
        <v>319</v>
      </c>
      <c r="H1" s="133" t="s">
        <v>320</v>
      </c>
      <c r="I1" s="133" t="s">
        <v>321</v>
      </c>
      <c r="J1" s="133" t="s">
        <v>322</v>
      </c>
    </row>
    <row r="2" spans="1:10" ht="15" thickBot="1" x14ac:dyDescent="0.35">
      <c r="A2" s="785" t="s">
        <v>6</v>
      </c>
      <c r="B2" s="2" t="s">
        <v>323</v>
      </c>
      <c r="C2" s="785" t="s">
        <v>324</v>
      </c>
      <c r="D2" s="785">
        <v>80221</v>
      </c>
      <c r="E2" s="785" t="s">
        <v>325</v>
      </c>
      <c r="F2" s="785" t="s">
        <v>8</v>
      </c>
      <c r="G2" s="2" t="s">
        <v>326</v>
      </c>
      <c r="H2" s="2" t="s">
        <v>327</v>
      </c>
      <c r="I2" s="2" t="s">
        <v>327</v>
      </c>
      <c r="J2" s="2" t="s">
        <v>328</v>
      </c>
    </row>
    <row r="3" spans="1:10" ht="15" thickBot="1" x14ac:dyDescent="0.35">
      <c r="A3" s="785" t="s">
        <v>9</v>
      </c>
      <c r="B3" s="5" t="s">
        <v>329</v>
      </c>
      <c r="C3" s="785" t="s">
        <v>324</v>
      </c>
      <c r="D3" s="785">
        <v>80231</v>
      </c>
      <c r="E3" s="785" t="s">
        <v>330</v>
      </c>
      <c r="F3" s="785" t="s">
        <v>11</v>
      </c>
      <c r="G3" s="5" t="s">
        <v>326</v>
      </c>
      <c r="H3" s="5" t="s">
        <v>327</v>
      </c>
      <c r="I3" s="5" t="s">
        <v>326</v>
      </c>
      <c r="J3" s="5" t="s">
        <v>331</v>
      </c>
    </row>
    <row r="4" spans="1:10" ht="15" thickBot="1" x14ac:dyDescent="0.35">
      <c r="A4" s="785" t="s">
        <v>12</v>
      </c>
      <c r="B4" s="2" t="s">
        <v>332</v>
      </c>
      <c r="C4" s="785" t="s">
        <v>324</v>
      </c>
      <c r="D4" s="785">
        <v>80204</v>
      </c>
      <c r="E4" s="785" t="s">
        <v>324</v>
      </c>
      <c r="F4" s="785" t="s">
        <v>13</v>
      </c>
      <c r="G4" s="2" t="s">
        <v>326</v>
      </c>
      <c r="H4" s="2" t="s">
        <v>327</v>
      </c>
      <c r="I4" s="2" t="s">
        <v>327</v>
      </c>
      <c r="J4" s="2" t="s">
        <v>333</v>
      </c>
    </row>
    <row r="5" spans="1:10" ht="15" thickBot="1" x14ac:dyDescent="0.35">
      <c r="A5" s="785" t="s">
        <v>14</v>
      </c>
      <c r="B5" s="5" t="s">
        <v>334</v>
      </c>
      <c r="C5" s="785" t="s">
        <v>324</v>
      </c>
      <c r="D5" s="785">
        <v>80239</v>
      </c>
      <c r="E5" s="785" t="s">
        <v>324</v>
      </c>
      <c r="F5" s="785" t="s">
        <v>13</v>
      </c>
      <c r="G5" s="5" t="s">
        <v>326</v>
      </c>
      <c r="H5" s="5" t="s">
        <v>327</v>
      </c>
      <c r="I5" s="5" t="s">
        <v>327</v>
      </c>
      <c r="J5" s="5" t="s">
        <v>335</v>
      </c>
    </row>
    <row r="6" spans="1:10" ht="15" thickBot="1" x14ac:dyDescent="0.35">
      <c r="A6" s="785" t="s">
        <v>15</v>
      </c>
      <c r="B6" s="2" t="s">
        <v>336</v>
      </c>
      <c r="C6" s="785" t="s">
        <v>324</v>
      </c>
      <c r="D6" s="785">
        <v>80229</v>
      </c>
      <c r="E6" s="785" t="s">
        <v>325</v>
      </c>
      <c r="F6" s="785" t="s">
        <v>8</v>
      </c>
      <c r="G6" s="2" t="s">
        <v>326</v>
      </c>
      <c r="H6" s="2" t="s">
        <v>327</v>
      </c>
      <c r="I6" s="2" t="s">
        <v>327</v>
      </c>
      <c r="J6" s="2" t="s">
        <v>337</v>
      </c>
    </row>
    <row r="7" spans="1:10" ht="15" thickBot="1" x14ac:dyDescent="0.35">
      <c r="A7" s="785" t="s">
        <v>17</v>
      </c>
      <c r="B7" s="5" t="s">
        <v>338</v>
      </c>
      <c r="C7" s="785" t="s">
        <v>324</v>
      </c>
      <c r="D7" s="785">
        <v>80229</v>
      </c>
      <c r="E7" s="785" t="s">
        <v>325</v>
      </c>
      <c r="F7" s="785" t="s">
        <v>8</v>
      </c>
      <c r="G7" s="5" t="s">
        <v>326</v>
      </c>
      <c r="H7" s="5" t="s">
        <v>327</v>
      </c>
      <c r="I7" s="5" t="s">
        <v>327</v>
      </c>
      <c r="J7" s="5" t="s">
        <v>339</v>
      </c>
    </row>
    <row r="8" spans="1:10" ht="15" thickBot="1" x14ac:dyDescent="0.35">
      <c r="A8" s="785" t="s">
        <v>18</v>
      </c>
      <c r="B8" s="2" t="s">
        <v>340</v>
      </c>
      <c r="C8" s="785" t="s">
        <v>324</v>
      </c>
      <c r="D8" s="785">
        <v>80209</v>
      </c>
      <c r="E8" s="785" t="s">
        <v>324</v>
      </c>
      <c r="F8" s="785" t="s">
        <v>13</v>
      </c>
      <c r="G8" s="2" t="s">
        <v>327</v>
      </c>
      <c r="H8" s="2" t="s">
        <v>326</v>
      </c>
      <c r="I8" s="2" t="s">
        <v>326</v>
      </c>
      <c r="J8" s="2" t="s">
        <v>341</v>
      </c>
    </row>
    <row r="9" spans="1:10" ht="15" thickBot="1" x14ac:dyDescent="0.35">
      <c r="A9" s="785" t="s">
        <v>19</v>
      </c>
      <c r="B9" s="5" t="s">
        <v>342</v>
      </c>
      <c r="C9" s="785" t="s">
        <v>324</v>
      </c>
      <c r="D9" s="785">
        <v>80239</v>
      </c>
      <c r="E9" s="785" t="s">
        <v>324</v>
      </c>
      <c r="F9" s="785" t="s">
        <v>13</v>
      </c>
      <c r="G9" s="5" t="s">
        <v>327</v>
      </c>
      <c r="H9" s="5" t="s">
        <v>326</v>
      </c>
      <c r="I9" s="5" t="s">
        <v>326</v>
      </c>
      <c r="J9" s="5" t="s">
        <v>343</v>
      </c>
    </row>
    <row r="10" spans="1:10" ht="15" thickBot="1" x14ac:dyDescent="0.35">
      <c r="A10" s="785" t="s">
        <v>20</v>
      </c>
      <c r="B10" s="2" t="s">
        <v>344</v>
      </c>
      <c r="C10" s="785" t="s">
        <v>324</v>
      </c>
      <c r="D10" s="785">
        <v>80249</v>
      </c>
      <c r="E10" s="785" t="s">
        <v>324</v>
      </c>
      <c r="F10" s="785" t="s">
        <v>13</v>
      </c>
      <c r="G10" s="2" t="s">
        <v>327</v>
      </c>
      <c r="H10" s="2" t="s">
        <v>326</v>
      </c>
      <c r="I10" s="2" t="s">
        <v>327</v>
      </c>
      <c r="J10" s="2" t="s">
        <v>345</v>
      </c>
    </row>
    <row r="11" spans="1:10" ht="15" thickBot="1" x14ac:dyDescent="0.35">
      <c r="A11" s="785" t="s">
        <v>21</v>
      </c>
      <c r="B11" s="5" t="s">
        <v>346</v>
      </c>
      <c r="C11" s="785" t="s">
        <v>324</v>
      </c>
      <c r="D11" s="785">
        <v>80203</v>
      </c>
      <c r="E11" s="785" t="s">
        <v>324</v>
      </c>
      <c r="F11" s="785" t="s">
        <v>13</v>
      </c>
      <c r="G11" s="5" t="s">
        <v>327</v>
      </c>
      <c r="H11" s="5" t="s">
        <v>347</v>
      </c>
      <c r="I11" s="5" t="s">
        <v>347</v>
      </c>
      <c r="J11" s="5" t="s">
        <v>348</v>
      </c>
    </row>
    <row r="12" spans="1:10" ht="15" thickBot="1" x14ac:dyDescent="0.35">
      <c r="A12" s="785" t="s">
        <v>22</v>
      </c>
      <c r="B12" s="2" t="s">
        <v>349</v>
      </c>
      <c r="C12" s="785" t="s">
        <v>324</v>
      </c>
      <c r="D12" s="785">
        <v>80239</v>
      </c>
      <c r="E12" s="785" t="s">
        <v>324</v>
      </c>
      <c r="F12" s="785" t="s">
        <v>13</v>
      </c>
      <c r="G12" s="2" t="s">
        <v>327</v>
      </c>
      <c r="H12" s="2" t="s">
        <v>326</v>
      </c>
      <c r="I12" s="2" t="s">
        <v>327</v>
      </c>
      <c r="J12" s="2" t="s">
        <v>350</v>
      </c>
    </row>
    <row r="13" spans="1:10" ht="15" thickBot="1" x14ac:dyDescent="0.35">
      <c r="A13" s="785" t="s">
        <v>24</v>
      </c>
      <c r="B13" s="5" t="s">
        <v>351</v>
      </c>
      <c r="C13" s="785" t="s">
        <v>324</v>
      </c>
      <c r="D13" s="785">
        <v>80211</v>
      </c>
      <c r="E13" s="785" t="s">
        <v>324</v>
      </c>
      <c r="F13" s="785" t="s">
        <v>13</v>
      </c>
      <c r="G13" s="5" t="s">
        <v>327</v>
      </c>
      <c r="H13" s="5" t="s">
        <v>326</v>
      </c>
      <c r="I13" s="5" t="s">
        <v>327</v>
      </c>
      <c r="J13" s="5" t="s">
        <v>352</v>
      </c>
    </row>
    <row r="14" spans="1:10" ht="15" thickBot="1" x14ac:dyDescent="0.35">
      <c r="A14" s="785" t="s">
        <v>25</v>
      </c>
      <c r="B14" s="2" t="s">
        <v>353</v>
      </c>
      <c r="C14" s="785" t="s">
        <v>324</v>
      </c>
      <c r="D14" s="785">
        <v>80204</v>
      </c>
      <c r="E14" s="785" t="s">
        <v>324</v>
      </c>
      <c r="F14" s="785" t="s">
        <v>13</v>
      </c>
      <c r="G14" s="2" t="s">
        <v>327</v>
      </c>
      <c r="H14" s="2" t="s">
        <v>326</v>
      </c>
      <c r="I14" s="2" t="s">
        <v>327</v>
      </c>
      <c r="J14" s="2" t="s">
        <v>354</v>
      </c>
    </row>
    <row r="15" spans="1:10" ht="15" thickBot="1" x14ac:dyDescent="0.35">
      <c r="A15" s="785" t="s">
        <v>26</v>
      </c>
      <c r="B15" s="5" t="s">
        <v>355</v>
      </c>
      <c r="C15" s="785" t="s">
        <v>324</v>
      </c>
      <c r="D15" s="785">
        <v>80204</v>
      </c>
      <c r="E15" s="785" t="s">
        <v>324</v>
      </c>
      <c r="F15" s="785" t="s">
        <v>13</v>
      </c>
      <c r="G15" s="5" t="s">
        <v>327</v>
      </c>
      <c r="H15" s="5" t="s">
        <v>326</v>
      </c>
      <c r="I15" s="5" t="s">
        <v>326</v>
      </c>
      <c r="J15" s="5" t="s">
        <v>356</v>
      </c>
    </row>
    <row r="16" spans="1:10" ht="15" thickBot="1" x14ac:dyDescent="0.35">
      <c r="A16" s="785" t="s">
        <v>27</v>
      </c>
      <c r="B16" s="2" t="s">
        <v>357</v>
      </c>
      <c r="C16" s="785" t="s">
        <v>324</v>
      </c>
      <c r="D16" s="785">
        <v>80219</v>
      </c>
      <c r="E16" s="785" t="s">
        <v>324</v>
      </c>
      <c r="F16" s="785" t="s">
        <v>13</v>
      </c>
      <c r="G16" s="2" t="s">
        <v>327</v>
      </c>
      <c r="H16" s="2" t="s">
        <v>326</v>
      </c>
      <c r="I16" s="2" t="s">
        <v>327</v>
      </c>
      <c r="J16" s="2" t="s">
        <v>358</v>
      </c>
    </row>
    <row r="17" spans="1:10" ht="15" thickBot="1" x14ac:dyDescent="0.35">
      <c r="A17" s="785" t="s">
        <v>28</v>
      </c>
      <c r="B17" s="5" t="s">
        <v>359</v>
      </c>
      <c r="C17" s="785" t="s">
        <v>324</v>
      </c>
      <c r="D17" s="785">
        <v>80203</v>
      </c>
      <c r="E17" s="785" t="s">
        <v>324</v>
      </c>
      <c r="F17" s="785" t="s">
        <v>13</v>
      </c>
      <c r="G17" s="5" t="s">
        <v>327</v>
      </c>
      <c r="H17" s="5" t="s">
        <v>326</v>
      </c>
      <c r="I17" s="5" t="s">
        <v>327</v>
      </c>
      <c r="J17" s="5" t="s">
        <v>360</v>
      </c>
    </row>
    <row r="18" spans="1:10" ht="15" thickBot="1" x14ac:dyDescent="0.35">
      <c r="A18" s="785" t="s">
        <v>29</v>
      </c>
      <c r="B18" s="2" t="s">
        <v>361</v>
      </c>
      <c r="C18" s="785" t="s">
        <v>324</v>
      </c>
      <c r="D18" s="785">
        <v>80220</v>
      </c>
      <c r="E18" s="785" t="s">
        <v>324</v>
      </c>
      <c r="F18" s="785" t="s">
        <v>13</v>
      </c>
      <c r="G18" s="2" t="s">
        <v>327</v>
      </c>
      <c r="H18" s="2" t="s">
        <v>326</v>
      </c>
      <c r="I18" s="2" t="s">
        <v>326</v>
      </c>
      <c r="J18" s="2" t="s">
        <v>362</v>
      </c>
    </row>
    <row r="19" spans="1:10" ht="15" thickBot="1" x14ac:dyDescent="0.35">
      <c r="A19" s="785" t="s">
        <v>30</v>
      </c>
      <c r="B19" s="5" t="s">
        <v>363</v>
      </c>
      <c r="C19" s="785" t="s">
        <v>324</v>
      </c>
      <c r="D19" s="785">
        <v>80203</v>
      </c>
      <c r="E19" s="785" t="s">
        <v>324</v>
      </c>
      <c r="F19" s="785" t="s">
        <v>13</v>
      </c>
      <c r="G19" s="5" t="s">
        <v>327</v>
      </c>
      <c r="H19" s="5" t="s">
        <v>326</v>
      </c>
      <c r="I19" s="5" t="s">
        <v>326</v>
      </c>
      <c r="J19" s="5" t="s">
        <v>364</v>
      </c>
    </row>
    <row r="20" spans="1:10" ht="15" thickBot="1" x14ac:dyDescent="0.35">
      <c r="A20" s="785" t="s">
        <v>32</v>
      </c>
      <c r="B20" s="2" t="s">
        <v>365</v>
      </c>
      <c r="C20" s="785" t="s">
        <v>324</v>
      </c>
      <c r="D20" s="785">
        <v>80239</v>
      </c>
      <c r="E20" s="785" t="s">
        <v>324</v>
      </c>
      <c r="F20" s="785" t="s">
        <v>13</v>
      </c>
      <c r="G20" s="2" t="s">
        <v>327</v>
      </c>
      <c r="H20" s="2" t="s">
        <v>347</v>
      </c>
      <c r="I20" s="2" t="s">
        <v>347</v>
      </c>
      <c r="J20" s="2" t="s">
        <v>366</v>
      </c>
    </row>
    <row r="21" spans="1:10" ht="15" thickBot="1" x14ac:dyDescent="0.35">
      <c r="A21" s="785" t="s">
        <v>33</v>
      </c>
      <c r="B21" s="5" t="s">
        <v>367</v>
      </c>
      <c r="C21" s="785" t="s">
        <v>324</v>
      </c>
      <c r="D21" s="785">
        <v>80209</v>
      </c>
      <c r="E21" s="785" t="s">
        <v>324</v>
      </c>
      <c r="F21" s="785" t="s">
        <v>13</v>
      </c>
      <c r="G21" s="5" t="s">
        <v>327</v>
      </c>
      <c r="H21" s="5" t="s">
        <v>326</v>
      </c>
      <c r="I21" s="5" t="s">
        <v>326</v>
      </c>
      <c r="J21" s="5" t="s">
        <v>341</v>
      </c>
    </row>
    <row r="22" spans="1:10" ht="15" thickBot="1" x14ac:dyDescent="0.35">
      <c r="A22" s="785" t="s">
        <v>34</v>
      </c>
      <c r="B22" s="2" t="s">
        <v>368</v>
      </c>
      <c r="C22" s="785" t="s">
        <v>324</v>
      </c>
      <c r="D22" s="785">
        <v>80205</v>
      </c>
      <c r="E22" s="785" t="s">
        <v>324</v>
      </c>
      <c r="F22" s="785" t="s">
        <v>13</v>
      </c>
      <c r="G22" s="2" t="s">
        <v>327</v>
      </c>
      <c r="H22" s="2" t="s">
        <v>326</v>
      </c>
      <c r="I22" s="2" t="s">
        <v>327</v>
      </c>
      <c r="J22" s="2" t="s">
        <v>369</v>
      </c>
    </row>
    <row r="23" spans="1:10" ht="15" thickBot="1" x14ac:dyDescent="0.35">
      <c r="A23" s="785" t="s">
        <v>35</v>
      </c>
      <c r="B23" s="5" t="s">
        <v>370</v>
      </c>
      <c r="C23" s="785" t="s">
        <v>324</v>
      </c>
      <c r="D23" s="785">
        <v>80205</v>
      </c>
      <c r="E23" s="785" t="s">
        <v>324</v>
      </c>
      <c r="F23" s="785" t="s">
        <v>13</v>
      </c>
      <c r="G23" s="5" t="s">
        <v>327</v>
      </c>
      <c r="H23" s="5" t="s">
        <v>326</v>
      </c>
      <c r="I23" s="5" t="s">
        <v>327</v>
      </c>
      <c r="J23" s="5" t="s">
        <v>371</v>
      </c>
    </row>
    <row r="24" spans="1:10" ht="15" thickBot="1" x14ac:dyDescent="0.35">
      <c r="A24" s="785" t="s">
        <v>36</v>
      </c>
      <c r="B24" s="2" t="s">
        <v>372</v>
      </c>
      <c r="C24" s="785" t="s">
        <v>324</v>
      </c>
      <c r="D24" s="785">
        <v>80236</v>
      </c>
      <c r="E24" s="785" t="s">
        <v>324</v>
      </c>
      <c r="F24" s="785" t="s">
        <v>13</v>
      </c>
      <c r="G24" s="2" t="s">
        <v>327</v>
      </c>
      <c r="H24" s="2" t="s">
        <v>326</v>
      </c>
      <c r="I24" s="2" t="s">
        <v>327</v>
      </c>
      <c r="J24" s="2" t="s">
        <v>373</v>
      </c>
    </row>
    <row r="25" spans="1:10" ht="15" thickBot="1" x14ac:dyDescent="0.35">
      <c r="A25" s="785" t="s">
        <v>37</v>
      </c>
      <c r="B25" s="5" t="s">
        <v>374</v>
      </c>
      <c r="C25" s="785" t="s">
        <v>324</v>
      </c>
      <c r="D25" s="785">
        <v>80236</v>
      </c>
      <c r="E25" s="785" t="s">
        <v>324</v>
      </c>
      <c r="F25" s="785" t="s">
        <v>13</v>
      </c>
      <c r="G25" s="5" t="s">
        <v>327</v>
      </c>
      <c r="H25" s="5" t="s">
        <v>326</v>
      </c>
      <c r="I25" s="5" t="s">
        <v>327</v>
      </c>
      <c r="J25" s="5" t="s">
        <v>373</v>
      </c>
    </row>
    <row r="26" spans="1:10" ht="15" thickBot="1" x14ac:dyDescent="0.35">
      <c r="A26" s="785" t="s">
        <v>38</v>
      </c>
      <c r="B26" s="2" t="s">
        <v>375</v>
      </c>
      <c r="C26" s="785" t="s">
        <v>324</v>
      </c>
      <c r="D26" s="785">
        <v>80238</v>
      </c>
      <c r="E26" s="785" t="s">
        <v>324</v>
      </c>
      <c r="F26" s="785" t="s">
        <v>13</v>
      </c>
      <c r="G26" s="2" t="s">
        <v>327</v>
      </c>
      <c r="H26" s="2" t="s">
        <v>326</v>
      </c>
      <c r="I26" s="2" t="s">
        <v>327</v>
      </c>
      <c r="J26" s="2" t="s">
        <v>376</v>
      </c>
    </row>
    <row r="27" spans="1:10" ht="15" thickBot="1" x14ac:dyDescent="0.35">
      <c r="A27" s="785" t="s">
        <v>39</v>
      </c>
      <c r="B27" s="5" t="s">
        <v>377</v>
      </c>
      <c r="C27" s="785" t="s">
        <v>324</v>
      </c>
      <c r="D27" s="785">
        <v>80249</v>
      </c>
      <c r="E27" s="785" t="s">
        <v>324</v>
      </c>
      <c r="F27" s="785" t="s">
        <v>13</v>
      </c>
      <c r="G27" s="5" t="s">
        <v>327</v>
      </c>
      <c r="H27" s="5" t="s">
        <v>326</v>
      </c>
      <c r="I27" s="5" t="s">
        <v>327</v>
      </c>
      <c r="J27" s="5" t="s">
        <v>378</v>
      </c>
    </row>
    <row r="28" spans="1:10" ht="15" thickBot="1" x14ac:dyDescent="0.35">
      <c r="A28" s="785" t="s">
        <v>40</v>
      </c>
      <c r="B28" s="2" t="s">
        <v>379</v>
      </c>
      <c r="C28" s="785" t="s">
        <v>324</v>
      </c>
      <c r="D28" s="785">
        <v>80249</v>
      </c>
      <c r="E28" s="785" t="s">
        <v>324</v>
      </c>
      <c r="F28" s="785" t="s">
        <v>13</v>
      </c>
      <c r="G28" s="2" t="s">
        <v>327</v>
      </c>
      <c r="H28" s="2" t="s">
        <v>326</v>
      </c>
      <c r="I28" s="2" t="s">
        <v>327</v>
      </c>
      <c r="J28" s="2" t="s">
        <v>378</v>
      </c>
    </row>
    <row r="29" spans="1:10" ht="15" thickBot="1" x14ac:dyDescent="0.35">
      <c r="A29" s="785" t="s">
        <v>41</v>
      </c>
      <c r="B29" s="5" t="s">
        <v>380</v>
      </c>
      <c r="C29" s="785" t="s">
        <v>324</v>
      </c>
      <c r="D29" s="785">
        <v>80227</v>
      </c>
      <c r="E29" s="785" t="s">
        <v>324</v>
      </c>
      <c r="F29" s="785" t="s">
        <v>13</v>
      </c>
      <c r="G29" s="5" t="s">
        <v>327</v>
      </c>
      <c r="H29" s="5" t="s">
        <v>326</v>
      </c>
      <c r="I29" s="5" t="s">
        <v>327</v>
      </c>
      <c r="J29" s="5" t="s">
        <v>381</v>
      </c>
    </row>
    <row r="30" spans="1:10" ht="15" thickBot="1" x14ac:dyDescent="0.35">
      <c r="A30" s="785" t="s">
        <v>42</v>
      </c>
      <c r="B30" s="2" t="s">
        <v>382</v>
      </c>
      <c r="C30" s="785" t="s">
        <v>324</v>
      </c>
      <c r="D30" s="785">
        <v>80238</v>
      </c>
      <c r="E30" s="785" t="s">
        <v>324</v>
      </c>
      <c r="F30" s="785" t="s">
        <v>13</v>
      </c>
      <c r="G30" s="2" t="s">
        <v>327</v>
      </c>
      <c r="H30" s="2" t="s">
        <v>326</v>
      </c>
      <c r="I30" s="2" t="s">
        <v>326</v>
      </c>
      <c r="J30" s="2" t="s">
        <v>383</v>
      </c>
    </row>
    <row r="31" spans="1:10" ht="15" thickBot="1" x14ac:dyDescent="0.35">
      <c r="A31" s="785" t="s">
        <v>43</v>
      </c>
      <c r="B31" s="5" t="s">
        <v>382</v>
      </c>
      <c r="C31" s="785" t="s">
        <v>324</v>
      </c>
      <c r="D31" s="785">
        <v>80238</v>
      </c>
      <c r="E31" s="785" t="s">
        <v>324</v>
      </c>
      <c r="F31" s="785" t="s">
        <v>13</v>
      </c>
      <c r="G31" s="5" t="s">
        <v>327</v>
      </c>
      <c r="H31" s="5" t="s">
        <v>326</v>
      </c>
      <c r="I31" s="5" t="s">
        <v>327</v>
      </c>
      <c r="J31" s="5" t="s">
        <v>383</v>
      </c>
    </row>
    <row r="32" spans="1:10" ht="15" thickBot="1" x14ac:dyDescent="0.35">
      <c r="A32" s="785" t="s">
        <v>44</v>
      </c>
      <c r="B32" s="2" t="s">
        <v>384</v>
      </c>
      <c r="C32" s="785" t="s">
        <v>324</v>
      </c>
      <c r="D32" s="785">
        <v>80236</v>
      </c>
      <c r="E32" s="785" t="s">
        <v>324</v>
      </c>
      <c r="F32" s="785" t="s">
        <v>13</v>
      </c>
      <c r="G32" s="2" t="s">
        <v>327</v>
      </c>
      <c r="H32" s="2" t="s">
        <v>326</v>
      </c>
      <c r="I32" s="2" t="s">
        <v>327</v>
      </c>
      <c r="J32" s="2" t="s">
        <v>385</v>
      </c>
    </row>
    <row r="33" spans="1:10" ht="15" thickBot="1" x14ac:dyDescent="0.35">
      <c r="A33" s="785" t="s">
        <v>45</v>
      </c>
      <c r="B33" s="5" t="s">
        <v>386</v>
      </c>
      <c r="C33" s="785" t="s">
        <v>324</v>
      </c>
      <c r="D33" s="785">
        <v>80204</v>
      </c>
      <c r="E33" s="785" t="s">
        <v>324</v>
      </c>
      <c r="F33" s="785" t="s">
        <v>13</v>
      </c>
      <c r="G33" s="5" t="s">
        <v>327</v>
      </c>
      <c r="H33" s="5" t="s">
        <v>326</v>
      </c>
      <c r="I33" s="5" t="s">
        <v>326</v>
      </c>
      <c r="J33" s="5" t="s">
        <v>387</v>
      </c>
    </row>
    <row r="34" spans="1:10" ht="15" thickBot="1" x14ac:dyDescent="0.35">
      <c r="A34" s="785" t="s">
        <v>46</v>
      </c>
      <c r="B34" s="2" t="s">
        <v>388</v>
      </c>
      <c r="C34" s="785" t="s">
        <v>324</v>
      </c>
      <c r="D34" s="785">
        <v>80204</v>
      </c>
      <c r="E34" s="785" t="s">
        <v>324</v>
      </c>
      <c r="F34" s="785" t="s">
        <v>13</v>
      </c>
      <c r="G34" s="2" t="s">
        <v>327</v>
      </c>
      <c r="H34" s="2" t="s">
        <v>326</v>
      </c>
      <c r="I34" s="2" t="s">
        <v>326</v>
      </c>
      <c r="J34" s="2" t="s">
        <v>387</v>
      </c>
    </row>
    <row r="35" spans="1:10" ht="15" thickBot="1" x14ac:dyDescent="0.35">
      <c r="A35" s="785" t="s">
        <v>47</v>
      </c>
      <c r="B35" s="5" t="s">
        <v>389</v>
      </c>
      <c r="C35" s="785" t="s">
        <v>324</v>
      </c>
      <c r="D35" s="785">
        <v>80249</v>
      </c>
      <c r="E35" s="785" t="s">
        <v>324</v>
      </c>
      <c r="F35" s="785" t="s">
        <v>13</v>
      </c>
      <c r="G35" s="5" t="s">
        <v>327</v>
      </c>
      <c r="H35" s="5" t="s">
        <v>326</v>
      </c>
      <c r="I35" s="5" t="s">
        <v>326</v>
      </c>
      <c r="J35" s="5" t="s">
        <v>390</v>
      </c>
    </row>
    <row r="36" spans="1:10" ht="15" thickBot="1" x14ac:dyDescent="0.35">
      <c r="A36" s="785" t="s">
        <v>48</v>
      </c>
      <c r="B36" s="2" t="s">
        <v>391</v>
      </c>
      <c r="C36" s="785" t="s">
        <v>324</v>
      </c>
      <c r="D36" s="785">
        <v>80222</v>
      </c>
      <c r="E36" s="785" t="s">
        <v>324</v>
      </c>
      <c r="F36" s="785" t="s">
        <v>13</v>
      </c>
      <c r="G36" s="2" t="s">
        <v>327</v>
      </c>
      <c r="H36" s="2" t="s">
        <v>326</v>
      </c>
      <c r="I36" s="2" t="s">
        <v>326</v>
      </c>
      <c r="J36" s="2" t="s">
        <v>392</v>
      </c>
    </row>
    <row r="37" spans="1:10" ht="15" thickBot="1" x14ac:dyDescent="0.35">
      <c r="A37" s="785" t="s">
        <v>49</v>
      </c>
      <c r="B37" s="5" t="s">
        <v>393</v>
      </c>
      <c r="C37" s="785" t="s">
        <v>324</v>
      </c>
      <c r="D37" s="785">
        <v>80223</v>
      </c>
      <c r="E37" s="785" t="s">
        <v>324</v>
      </c>
      <c r="F37" s="785" t="s">
        <v>13</v>
      </c>
      <c r="G37" s="5" t="s">
        <v>327</v>
      </c>
      <c r="H37" s="5" t="s">
        <v>326</v>
      </c>
      <c r="I37" s="5" t="s">
        <v>327</v>
      </c>
      <c r="J37" s="5" t="s">
        <v>394</v>
      </c>
    </row>
    <row r="38" spans="1:10" ht="15" thickBot="1" x14ac:dyDescent="0.35">
      <c r="A38" s="785" t="s">
        <v>50</v>
      </c>
      <c r="B38" s="2" t="s">
        <v>342</v>
      </c>
      <c r="C38" s="785" t="s">
        <v>324</v>
      </c>
      <c r="D38" s="785">
        <v>80239</v>
      </c>
      <c r="E38" s="785" t="s">
        <v>324</v>
      </c>
      <c r="F38" s="785" t="s">
        <v>13</v>
      </c>
      <c r="G38" s="2" t="s">
        <v>327</v>
      </c>
      <c r="H38" s="2" t="s">
        <v>326</v>
      </c>
      <c r="I38" s="2" t="s">
        <v>327</v>
      </c>
      <c r="J38" s="2" t="s">
        <v>395</v>
      </c>
    </row>
    <row r="39" spans="1:10" ht="15" thickBot="1" x14ac:dyDescent="0.35">
      <c r="A39" s="785" t="s">
        <v>51</v>
      </c>
      <c r="B39" s="5" t="s">
        <v>396</v>
      </c>
      <c r="C39" s="785" t="s">
        <v>324</v>
      </c>
      <c r="D39" s="785">
        <v>80249</v>
      </c>
      <c r="E39" s="785" t="s">
        <v>324</v>
      </c>
      <c r="F39" s="785" t="s">
        <v>13</v>
      </c>
      <c r="G39" s="5" t="s">
        <v>327</v>
      </c>
      <c r="H39" s="5" t="s">
        <v>326</v>
      </c>
      <c r="I39" s="5" t="s">
        <v>327</v>
      </c>
      <c r="J39" s="5" t="s">
        <v>397</v>
      </c>
    </row>
    <row r="40" spans="1:10" ht="15" thickBot="1" x14ac:dyDescent="0.35">
      <c r="A40" s="785" t="s">
        <v>52</v>
      </c>
      <c r="B40" s="2" t="s">
        <v>389</v>
      </c>
      <c r="C40" s="785" t="s">
        <v>324</v>
      </c>
      <c r="D40" s="785">
        <v>80249</v>
      </c>
      <c r="E40" s="785" t="s">
        <v>324</v>
      </c>
      <c r="F40" s="785" t="s">
        <v>13</v>
      </c>
      <c r="G40" s="2" t="s">
        <v>327</v>
      </c>
      <c r="H40" s="2" t="s">
        <v>326</v>
      </c>
      <c r="I40" s="2" t="s">
        <v>327</v>
      </c>
      <c r="J40" s="2" t="s">
        <v>398</v>
      </c>
    </row>
    <row r="41" spans="1:10" ht="15" thickBot="1" x14ac:dyDescent="0.35">
      <c r="A41" s="785" t="s">
        <v>54</v>
      </c>
      <c r="B41" s="5" t="s">
        <v>399</v>
      </c>
      <c r="C41" s="785" t="s">
        <v>324</v>
      </c>
      <c r="D41" s="785">
        <v>80223</v>
      </c>
      <c r="E41" s="785" t="s">
        <v>324</v>
      </c>
      <c r="F41" s="785" t="s">
        <v>13</v>
      </c>
      <c r="G41" s="5" t="s">
        <v>327</v>
      </c>
      <c r="H41" s="5" t="s">
        <v>326</v>
      </c>
      <c r="I41" s="5" t="s">
        <v>327</v>
      </c>
      <c r="J41" s="5" t="s">
        <v>400</v>
      </c>
    </row>
    <row r="42" spans="1:10" ht="15" thickBot="1" x14ac:dyDescent="0.35">
      <c r="A42" s="785" t="s">
        <v>55</v>
      </c>
      <c r="B42" s="2" t="s">
        <v>401</v>
      </c>
      <c r="C42" s="785" t="s">
        <v>324</v>
      </c>
      <c r="D42" s="785">
        <v>80219</v>
      </c>
      <c r="E42" s="785" t="s">
        <v>324</v>
      </c>
      <c r="F42" s="785" t="s">
        <v>13</v>
      </c>
      <c r="G42" s="2" t="s">
        <v>327</v>
      </c>
      <c r="H42" s="2" t="s">
        <v>347</v>
      </c>
      <c r="I42" s="2" t="s">
        <v>347</v>
      </c>
      <c r="J42" s="2" t="s">
        <v>402</v>
      </c>
    </row>
    <row r="43" spans="1:10" ht="15" thickBot="1" x14ac:dyDescent="0.35">
      <c r="A43" s="785" t="s">
        <v>57</v>
      </c>
      <c r="B43" s="5" t="s">
        <v>403</v>
      </c>
      <c r="C43" s="785" t="s">
        <v>324</v>
      </c>
      <c r="D43" s="785">
        <v>80239</v>
      </c>
      <c r="E43" s="785" t="s">
        <v>324</v>
      </c>
      <c r="F43" s="785" t="s">
        <v>13</v>
      </c>
      <c r="G43" s="5" t="s">
        <v>327</v>
      </c>
      <c r="H43" s="5" t="s">
        <v>326</v>
      </c>
      <c r="I43" s="5" t="s">
        <v>327</v>
      </c>
      <c r="J43" s="5" t="s">
        <v>404</v>
      </c>
    </row>
    <row r="44" spans="1:10" ht="15" thickBot="1" x14ac:dyDescent="0.35">
      <c r="A44" s="785" t="s">
        <v>58</v>
      </c>
      <c r="B44" s="2" t="s">
        <v>405</v>
      </c>
      <c r="C44" s="785" t="s">
        <v>324</v>
      </c>
      <c r="D44" s="785">
        <v>80230</v>
      </c>
      <c r="E44" s="785" t="s">
        <v>330</v>
      </c>
      <c r="F44" s="785" t="s">
        <v>59</v>
      </c>
      <c r="G44" s="2" t="s">
        <v>327</v>
      </c>
      <c r="H44" s="2" t="s">
        <v>326</v>
      </c>
      <c r="I44" s="2" t="s">
        <v>327</v>
      </c>
      <c r="J44" s="2" t="s">
        <v>406</v>
      </c>
    </row>
    <row r="45" spans="1:10" ht="15" thickBot="1" x14ac:dyDescent="0.35">
      <c r="A45" s="785" t="s">
        <v>60</v>
      </c>
      <c r="B45" s="5" t="s">
        <v>407</v>
      </c>
      <c r="C45" s="785" t="s">
        <v>324</v>
      </c>
      <c r="D45" s="785">
        <v>80207</v>
      </c>
      <c r="E45" s="785" t="s">
        <v>324</v>
      </c>
      <c r="F45" s="785" t="s">
        <v>13</v>
      </c>
      <c r="G45" s="5" t="s">
        <v>327</v>
      </c>
      <c r="H45" s="5" t="s">
        <v>326</v>
      </c>
      <c r="I45" s="5" t="s">
        <v>326</v>
      </c>
      <c r="J45" s="5" t="s">
        <v>408</v>
      </c>
    </row>
    <row r="46" spans="1:10" ht="15" thickBot="1" x14ac:dyDescent="0.35">
      <c r="A46" s="785" t="s">
        <v>61</v>
      </c>
      <c r="B46" s="2" t="s">
        <v>409</v>
      </c>
      <c r="C46" s="785" t="s">
        <v>324</v>
      </c>
      <c r="D46" s="785">
        <v>80249</v>
      </c>
      <c r="E46" s="785" t="s">
        <v>324</v>
      </c>
      <c r="F46" s="785" t="s">
        <v>13</v>
      </c>
      <c r="G46" s="2" t="s">
        <v>327</v>
      </c>
      <c r="H46" s="2" t="s">
        <v>326</v>
      </c>
      <c r="I46" s="2" t="s">
        <v>327</v>
      </c>
      <c r="J46" s="2" t="s">
        <v>410</v>
      </c>
    </row>
    <row r="47" spans="1:10" ht="15" thickBot="1" x14ac:dyDescent="0.35">
      <c r="A47" s="785" t="s">
        <v>62</v>
      </c>
      <c r="B47" s="5" t="s">
        <v>411</v>
      </c>
      <c r="C47" s="785" t="s">
        <v>324</v>
      </c>
      <c r="D47" s="785">
        <v>80206</v>
      </c>
      <c r="E47" s="785" t="s">
        <v>324</v>
      </c>
      <c r="F47" s="785" t="s">
        <v>13</v>
      </c>
      <c r="G47" s="5" t="s">
        <v>327</v>
      </c>
      <c r="H47" s="5" t="s">
        <v>326</v>
      </c>
      <c r="I47" s="5" t="s">
        <v>326</v>
      </c>
      <c r="J47" s="5" t="s">
        <v>412</v>
      </c>
    </row>
    <row r="48" spans="1:10" ht="15" thickBot="1" x14ac:dyDescent="0.35">
      <c r="A48" s="785" t="s">
        <v>63</v>
      </c>
      <c r="B48" s="2" t="s">
        <v>413</v>
      </c>
      <c r="C48" s="785" t="s">
        <v>324</v>
      </c>
      <c r="D48" s="785">
        <v>80221</v>
      </c>
      <c r="E48" s="785" t="s">
        <v>325</v>
      </c>
      <c r="F48" s="785" t="s">
        <v>59</v>
      </c>
      <c r="G48" s="2" t="s">
        <v>327</v>
      </c>
      <c r="H48" s="2" t="s">
        <v>326</v>
      </c>
      <c r="I48" s="2" t="s">
        <v>327</v>
      </c>
      <c r="J48" s="2" t="s">
        <v>414</v>
      </c>
    </row>
    <row r="49" spans="1:10" ht="15" thickBot="1" x14ac:dyDescent="0.35">
      <c r="A49" s="785" t="s">
        <v>64</v>
      </c>
      <c r="B49" s="5" t="s">
        <v>415</v>
      </c>
      <c r="C49" s="785" t="s">
        <v>324</v>
      </c>
      <c r="D49" s="785">
        <v>80205</v>
      </c>
      <c r="E49" s="785" t="s">
        <v>324</v>
      </c>
      <c r="F49" s="785" t="s">
        <v>13</v>
      </c>
      <c r="G49" s="5" t="s">
        <v>327</v>
      </c>
      <c r="H49" s="5" t="s">
        <v>326</v>
      </c>
      <c r="I49" s="5" t="s">
        <v>327</v>
      </c>
      <c r="J49" s="5" t="s">
        <v>416</v>
      </c>
    </row>
    <row r="50" spans="1:10" ht="15" thickBot="1" x14ac:dyDescent="0.35">
      <c r="A50" s="785" t="s">
        <v>65</v>
      </c>
      <c r="B50" s="2" t="s">
        <v>417</v>
      </c>
      <c r="C50" s="785" t="s">
        <v>324</v>
      </c>
      <c r="D50" s="785">
        <v>80212</v>
      </c>
      <c r="E50" s="785" t="s">
        <v>324</v>
      </c>
      <c r="F50" s="785" t="s">
        <v>13</v>
      </c>
      <c r="G50" s="2" t="s">
        <v>327</v>
      </c>
      <c r="H50" s="2" t="s">
        <v>326</v>
      </c>
      <c r="I50" s="2" t="s">
        <v>327</v>
      </c>
      <c r="J50" s="2" t="s">
        <v>418</v>
      </c>
    </row>
    <row r="51" spans="1:10" ht="15" thickBot="1" x14ac:dyDescent="0.35">
      <c r="A51" s="785" t="s">
        <v>66</v>
      </c>
      <c r="B51" s="5" t="s">
        <v>419</v>
      </c>
      <c r="C51" s="785" t="s">
        <v>324</v>
      </c>
      <c r="D51" s="785">
        <v>80231</v>
      </c>
      <c r="E51" s="785" t="s">
        <v>324</v>
      </c>
      <c r="F51" s="785" t="s">
        <v>13</v>
      </c>
      <c r="G51" s="5" t="s">
        <v>327</v>
      </c>
      <c r="H51" s="5" t="s">
        <v>326</v>
      </c>
      <c r="I51" s="5" t="s">
        <v>327</v>
      </c>
      <c r="J51" s="5" t="s">
        <v>420</v>
      </c>
    </row>
    <row r="52" spans="1:10" ht="15" thickBot="1" x14ac:dyDescent="0.35">
      <c r="A52" s="785" t="s">
        <v>67</v>
      </c>
      <c r="B52" s="2" t="s">
        <v>357</v>
      </c>
      <c r="C52" s="785" t="s">
        <v>324</v>
      </c>
      <c r="D52" s="785">
        <v>80219</v>
      </c>
      <c r="E52" s="785" t="s">
        <v>324</v>
      </c>
      <c r="F52" s="785" t="s">
        <v>13</v>
      </c>
      <c r="G52" s="2" t="s">
        <v>327</v>
      </c>
      <c r="H52" s="2" t="s">
        <v>326</v>
      </c>
      <c r="I52" s="2" t="s">
        <v>327</v>
      </c>
      <c r="J52" s="2" t="s">
        <v>420</v>
      </c>
    </row>
    <row r="53" spans="1:10" ht="15" thickBot="1" x14ac:dyDescent="0.35">
      <c r="A53" s="785" t="s">
        <v>68</v>
      </c>
      <c r="B53" s="5" t="s">
        <v>421</v>
      </c>
      <c r="C53" s="785" t="s">
        <v>324</v>
      </c>
      <c r="D53" s="785">
        <v>80207</v>
      </c>
      <c r="E53" s="785" t="s">
        <v>324</v>
      </c>
      <c r="F53" s="785" t="s">
        <v>13</v>
      </c>
      <c r="G53" s="5" t="s">
        <v>327</v>
      </c>
      <c r="H53" s="5" t="s">
        <v>326</v>
      </c>
      <c r="I53" s="5" t="s">
        <v>327</v>
      </c>
      <c r="J53" s="5" t="s">
        <v>422</v>
      </c>
    </row>
    <row r="54" spans="1:10" ht="15" thickBot="1" x14ac:dyDescent="0.35">
      <c r="A54" s="785" t="s">
        <v>70</v>
      </c>
      <c r="B54" s="2" t="s">
        <v>423</v>
      </c>
      <c r="C54" s="785" t="s">
        <v>324</v>
      </c>
      <c r="D54" s="785">
        <v>80249</v>
      </c>
      <c r="E54" s="785" t="s">
        <v>324</v>
      </c>
      <c r="F54" s="785" t="s">
        <v>13</v>
      </c>
      <c r="G54" s="2" t="s">
        <v>327</v>
      </c>
      <c r="H54" s="2" t="s">
        <v>326</v>
      </c>
      <c r="I54" s="2" t="s">
        <v>327</v>
      </c>
      <c r="J54" s="2" t="s">
        <v>424</v>
      </c>
    </row>
    <row r="55" spans="1:10" ht="15" thickBot="1" x14ac:dyDescent="0.35">
      <c r="A55" s="785" t="s">
        <v>71</v>
      </c>
      <c r="B55" s="5" t="s">
        <v>425</v>
      </c>
      <c r="C55" s="785" t="s">
        <v>324</v>
      </c>
      <c r="D55" s="785">
        <v>80211</v>
      </c>
      <c r="E55" s="785" t="s">
        <v>324</v>
      </c>
      <c r="F55" s="785" t="s">
        <v>13</v>
      </c>
      <c r="G55" s="5" t="s">
        <v>327</v>
      </c>
      <c r="H55" s="5" t="s">
        <v>326</v>
      </c>
      <c r="I55" s="5" t="s">
        <v>327</v>
      </c>
      <c r="J55" s="5" t="s">
        <v>426</v>
      </c>
    </row>
    <row r="56" spans="1:10" ht="15" thickBot="1" x14ac:dyDescent="0.35">
      <c r="A56" s="785" t="s">
        <v>72</v>
      </c>
      <c r="B56" s="2" t="s">
        <v>427</v>
      </c>
      <c r="C56" s="785" t="s">
        <v>324</v>
      </c>
      <c r="D56" s="785">
        <v>80219</v>
      </c>
      <c r="E56" s="785" t="s">
        <v>324</v>
      </c>
      <c r="F56" s="785" t="s">
        <v>13</v>
      </c>
      <c r="G56" s="2" t="s">
        <v>327</v>
      </c>
      <c r="H56" s="2" t="s">
        <v>326</v>
      </c>
      <c r="I56" s="2" t="s">
        <v>327</v>
      </c>
      <c r="J56" s="2" t="s">
        <v>428</v>
      </c>
    </row>
    <row r="57" spans="1:10" ht="15" thickBot="1" x14ac:dyDescent="0.35">
      <c r="A57" s="785" t="s">
        <v>73</v>
      </c>
      <c r="B57" s="5" t="s">
        <v>429</v>
      </c>
      <c r="C57" s="785" t="s">
        <v>324</v>
      </c>
      <c r="D57" s="785">
        <v>80249</v>
      </c>
      <c r="E57" s="785" t="s">
        <v>324</v>
      </c>
      <c r="F57" s="785" t="s">
        <v>13</v>
      </c>
      <c r="G57" s="5" t="s">
        <v>327</v>
      </c>
      <c r="H57" s="5" t="s">
        <v>326</v>
      </c>
      <c r="I57" s="5" t="s">
        <v>327</v>
      </c>
      <c r="J57" s="5" t="s">
        <v>430</v>
      </c>
    </row>
    <row r="58" spans="1:10" ht="15" thickBot="1" x14ac:dyDescent="0.35">
      <c r="A58" s="785" t="s">
        <v>74</v>
      </c>
      <c r="B58" s="2" t="s">
        <v>357</v>
      </c>
      <c r="C58" s="785" t="s">
        <v>324</v>
      </c>
      <c r="D58" s="785">
        <v>80219</v>
      </c>
      <c r="E58" s="785" t="s">
        <v>324</v>
      </c>
      <c r="F58" s="785" t="s">
        <v>13</v>
      </c>
      <c r="G58" s="2" t="s">
        <v>327</v>
      </c>
      <c r="H58" s="2" t="s">
        <v>326</v>
      </c>
      <c r="I58" s="2" t="s">
        <v>327</v>
      </c>
      <c r="J58" s="2" t="s">
        <v>431</v>
      </c>
    </row>
    <row r="59" spans="1:10" ht="15" thickBot="1" x14ac:dyDescent="0.35">
      <c r="A59" s="785" t="s">
        <v>75</v>
      </c>
      <c r="B59" s="5" t="s">
        <v>432</v>
      </c>
      <c r="C59" s="785" t="s">
        <v>324</v>
      </c>
      <c r="D59" s="785">
        <v>80204</v>
      </c>
      <c r="E59" s="785" t="s">
        <v>324</v>
      </c>
      <c r="F59" s="785" t="s">
        <v>13</v>
      </c>
      <c r="G59" s="5" t="s">
        <v>327</v>
      </c>
      <c r="H59" s="5" t="s">
        <v>326</v>
      </c>
      <c r="I59" s="5" t="s">
        <v>327</v>
      </c>
      <c r="J59" s="5" t="s">
        <v>433</v>
      </c>
    </row>
    <row r="60" spans="1:10" ht="15" thickBot="1" x14ac:dyDescent="0.35">
      <c r="A60" s="785" t="s">
        <v>76</v>
      </c>
      <c r="B60" s="2" t="s">
        <v>434</v>
      </c>
      <c r="C60" s="785" t="s">
        <v>324</v>
      </c>
      <c r="D60" s="785">
        <v>80239</v>
      </c>
      <c r="E60" s="785" t="s">
        <v>324</v>
      </c>
      <c r="F60" s="785" t="s">
        <v>13</v>
      </c>
      <c r="G60" s="2" t="s">
        <v>327</v>
      </c>
      <c r="H60" s="2" t="s">
        <v>326</v>
      </c>
      <c r="I60" s="2" t="s">
        <v>327</v>
      </c>
      <c r="J60" s="2" t="s">
        <v>435</v>
      </c>
    </row>
    <row r="61" spans="1:10" ht="15" thickBot="1" x14ac:dyDescent="0.35">
      <c r="A61" s="785" t="s">
        <v>77</v>
      </c>
      <c r="B61" s="5" t="s">
        <v>436</v>
      </c>
      <c r="C61" s="785" t="s">
        <v>324</v>
      </c>
      <c r="D61" s="785">
        <v>80219</v>
      </c>
      <c r="E61" s="785" t="s">
        <v>324</v>
      </c>
      <c r="F61" s="785" t="s">
        <v>13</v>
      </c>
      <c r="G61" s="5" t="s">
        <v>327</v>
      </c>
      <c r="H61" s="5" t="s">
        <v>326</v>
      </c>
      <c r="I61" s="5" t="s">
        <v>327</v>
      </c>
      <c r="J61" s="5" t="s">
        <v>437</v>
      </c>
    </row>
    <row r="62" spans="1:10" ht="15" thickBot="1" x14ac:dyDescent="0.35">
      <c r="A62" s="785" t="s">
        <v>78</v>
      </c>
      <c r="B62" s="2" t="s">
        <v>438</v>
      </c>
      <c r="C62" s="785" t="s">
        <v>324</v>
      </c>
      <c r="D62" s="785">
        <v>80219</v>
      </c>
      <c r="E62" s="785" t="s">
        <v>324</v>
      </c>
      <c r="F62" s="785" t="s">
        <v>13</v>
      </c>
      <c r="G62" s="2" t="s">
        <v>327</v>
      </c>
      <c r="H62" s="2" t="s">
        <v>326</v>
      </c>
      <c r="I62" s="2" t="s">
        <v>327</v>
      </c>
      <c r="J62" s="2" t="s">
        <v>439</v>
      </c>
    </row>
    <row r="63" spans="1:10" ht="15" thickBot="1" x14ac:dyDescent="0.35">
      <c r="A63" s="785" t="s">
        <v>79</v>
      </c>
      <c r="B63" s="5" t="s">
        <v>440</v>
      </c>
      <c r="C63" s="785" t="s">
        <v>324</v>
      </c>
      <c r="D63" s="785">
        <v>80211</v>
      </c>
      <c r="E63" s="785" t="s">
        <v>324</v>
      </c>
      <c r="F63" s="785" t="s">
        <v>13</v>
      </c>
      <c r="G63" s="5" t="s">
        <v>327</v>
      </c>
      <c r="H63" s="5" t="s">
        <v>326</v>
      </c>
      <c r="I63" s="5" t="s">
        <v>327</v>
      </c>
      <c r="J63" s="5" t="s">
        <v>441</v>
      </c>
    </row>
    <row r="64" spans="1:10" ht="15" thickBot="1" x14ac:dyDescent="0.35">
      <c r="A64" s="785" t="s">
        <v>80</v>
      </c>
      <c r="B64" s="2" t="s">
        <v>442</v>
      </c>
      <c r="C64" s="785" t="s">
        <v>324</v>
      </c>
      <c r="D64" s="785">
        <v>80219</v>
      </c>
      <c r="E64" s="785" t="s">
        <v>324</v>
      </c>
      <c r="F64" s="785" t="s">
        <v>13</v>
      </c>
      <c r="G64" s="2" t="s">
        <v>327</v>
      </c>
      <c r="H64" s="2" t="s">
        <v>326</v>
      </c>
      <c r="I64" s="2" t="s">
        <v>327</v>
      </c>
      <c r="J64" s="2" t="s">
        <v>439</v>
      </c>
    </row>
    <row r="65" spans="1:10" ht="15" thickBot="1" x14ac:dyDescent="0.35">
      <c r="A65" s="785" t="s">
        <v>81</v>
      </c>
      <c r="B65" s="5" t="s">
        <v>443</v>
      </c>
      <c r="C65" s="785" t="s">
        <v>324</v>
      </c>
      <c r="D65" s="785">
        <v>80211</v>
      </c>
      <c r="E65" s="785" t="s">
        <v>324</v>
      </c>
      <c r="F65" s="785" t="s">
        <v>13</v>
      </c>
      <c r="G65" s="5" t="s">
        <v>327</v>
      </c>
      <c r="H65" s="5" t="s">
        <v>326</v>
      </c>
      <c r="I65" s="5" t="s">
        <v>326</v>
      </c>
      <c r="J65" s="5" t="s">
        <v>444</v>
      </c>
    </row>
    <row r="66" spans="1:10" ht="15" thickBot="1" x14ac:dyDescent="0.35">
      <c r="A66" s="785" t="s">
        <v>82</v>
      </c>
      <c r="B66" s="2" t="s">
        <v>445</v>
      </c>
      <c r="C66" s="785" t="s">
        <v>324</v>
      </c>
      <c r="D66" s="785">
        <v>80205</v>
      </c>
      <c r="E66" s="785" t="s">
        <v>324</v>
      </c>
      <c r="F66" s="785" t="s">
        <v>13</v>
      </c>
      <c r="G66" s="2" t="s">
        <v>327</v>
      </c>
      <c r="H66" s="2" t="s">
        <v>326</v>
      </c>
      <c r="I66" s="2" t="s">
        <v>327</v>
      </c>
      <c r="J66" s="2" t="s">
        <v>446</v>
      </c>
    </row>
    <row r="67" spans="1:10" ht="15" thickBot="1" x14ac:dyDescent="0.35">
      <c r="A67" s="785" t="s">
        <v>83</v>
      </c>
      <c r="B67" s="5" t="s">
        <v>447</v>
      </c>
      <c r="C67" s="785" t="s">
        <v>324</v>
      </c>
      <c r="D67" s="785">
        <v>80205</v>
      </c>
      <c r="E67" s="785" t="s">
        <v>324</v>
      </c>
      <c r="F67" s="785" t="s">
        <v>13</v>
      </c>
      <c r="G67" s="5" t="s">
        <v>327</v>
      </c>
      <c r="H67" s="5" t="s">
        <v>326</v>
      </c>
      <c r="I67" s="5" t="s">
        <v>327</v>
      </c>
      <c r="J67" s="5" t="s">
        <v>448</v>
      </c>
    </row>
    <row r="68" spans="1:10" ht="15" thickBot="1" x14ac:dyDescent="0.35">
      <c r="A68" s="785" t="s">
        <v>84</v>
      </c>
      <c r="B68" s="2" t="s">
        <v>449</v>
      </c>
      <c r="C68" s="785" t="s">
        <v>324</v>
      </c>
      <c r="D68" s="785">
        <v>80230</v>
      </c>
      <c r="E68" s="785" t="s">
        <v>324</v>
      </c>
      <c r="F68" s="785" t="s">
        <v>85</v>
      </c>
      <c r="G68" s="2" t="s">
        <v>327</v>
      </c>
      <c r="H68" s="2" t="s">
        <v>326</v>
      </c>
      <c r="I68" s="2" t="s">
        <v>326</v>
      </c>
      <c r="J68" s="2" t="s">
        <v>450</v>
      </c>
    </row>
    <row r="69" spans="1:10" ht="15" thickBot="1" x14ac:dyDescent="0.35">
      <c r="A69" s="785" t="s">
        <v>86</v>
      </c>
      <c r="B69" s="5" t="s">
        <v>451</v>
      </c>
      <c r="C69" s="785" t="s">
        <v>324</v>
      </c>
      <c r="D69" s="785">
        <v>80205</v>
      </c>
      <c r="E69" s="785" t="s">
        <v>324</v>
      </c>
      <c r="F69" s="785" t="s">
        <v>13</v>
      </c>
      <c r="G69" s="5" t="s">
        <v>327</v>
      </c>
      <c r="H69" s="5" t="s">
        <v>326</v>
      </c>
      <c r="I69" s="5" t="s">
        <v>327</v>
      </c>
      <c r="J69" s="5" t="s">
        <v>452</v>
      </c>
    </row>
    <row r="70" spans="1:10" ht="15" thickBot="1" x14ac:dyDescent="0.35">
      <c r="A70" s="785" t="s">
        <v>87</v>
      </c>
      <c r="B70" s="2" t="s">
        <v>453</v>
      </c>
      <c r="C70" s="785" t="s">
        <v>324</v>
      </c>
      <c r="D70" s="785">
        <v>80219</v>
      </c>
      <c r="E70" s="785" t="s">
        <v>324</v>
      </c>
      <c r="F70" s="785" t="s">
        <v>13</v>
      </c>
      <c r="G70" s="2" t="s">
        <v>326</v>
      </c>
      <c r="H70" s="2" t="s">
        <v>326</v>
      </c>
      <c r="I70" s="2" t="s">
        <v>327</v>
      </c>
      <c r="J70" s="2" t="s">
        <v>454</v>
      </c>
    </row>
    <row r="71" spans="1:10" ht="15" thickBot="1" x14ac:dyDescent="0.35">
      <c r="A71" s="785" t="s">
        <v>89</v>
      </c>
      <c r="B71" s="5" t="s">
        <v>455</v>
      </c>
      <c r="C71" s="785" t="s">
        <v>324</v>
      </c>
      <c r="D71" s="785">
        <v>80222</v>
      </c>
      <c r="E71" s="785" t="s">
        <v>324</v>
      </c>
      <c r="F71" s="785" t="s">
        <v>90</v>
      </c>
      <c r="G71" s="5" t="s">
        <v>326</v>
      </c>
      <c r="H71" s="5" t="s">
        <v>326</v>
      </c>
      <c r="I71" s="5" t="s">
        <v>326</v>
      </c>
      <c r="J71" s="5" t="s">
        <v>456</v>
      </c>
    </row>
    <row r="72" spans="1:10" ht="15" thickBot="1" x14ac:dyDescent="0.35">
      <c r="A72" s="785" t="s">
        <v>91</v>
      </c>
      <c r="B72" s="2" t="s">
        <v>457</v>
      </c>
      <c r="C72" s="785" t="s">
        <v>324</v>
      </c>
      <c r="D72" s="785">
        <v>80219</v>
      </c>
      <c r="E72" s="785" t="s">
        <v>324</v>
      </c>
      <c r="F72" s="785" t="s">
        <v>13</v>
      </c>
      <c r="G72" s="2" t="s">
        <v>326</v>
      </c>
      <c r="H72" s="2" t="s">
        <v>326</v>
      </c>
      <c r="I72" s="2" t="s">
        <v>327</v>
      </c>
      <c r="J72" s="2" t="s">
        <v>458</v>
      </c>
    </row>
    <row r="73" spans="1:10" ht="15" thickBot="1" x14ac:dyDescent="0.35">
      <c r="A73" s="785" t="s">
        <v>93</v>
      </c>
      <c r="B73" s="5" t="s">
        <v>459</v>
      </c>
      <c r="C73" s="785" t="s">
        <v>324</v>
      </c>
      <c r="D73" s="785">
        <v>80211</v>
      </c>
      <c r="E73" s="785" t="s">
        <v>324</v>
      </c>
      <c r="F73" s="785" t="s">
        <v>13</v>
      </c>
      <c r="G73" s="5" t="s">
        <v>326</v>
      </c>
      <c r="H73" s="5" t="s">
        <v>326</v>
      </c>
      <c r="I73" s="5" t="s">
        <v>326</v>
      </c>
      <c r="J73" s="5" t="s">
        <v>460</v>
      </c>
    </row>
    <row r="74" spans="1:10" ht="15" thickBot="1" x14ac:dyDescent="0.35">
      <c r="A74" s="785" t="s">
        <v>94</v>
      </c>
      <c r="B74" s="2" t="s">
        <v>461</v>
      </c>
      <c r="C74" s="785" t="s">
        <v>324</v>
      </c>
      <c r="D74" s="785">
        <v>80210</v>
      </c>
      <c r="E74" s="785" t="s">
        <v>324</v>
      </c>
      <c r="F74" s="785" t="s">
        <v>13</v>
      </c>
      <c r="G74" s="2" t="s">
        <v>326</v>
      </c>
      <c r="H74" s="2" t="s">
        <v>326</v>
      </c>
      <c r="I74" s="2" t="s">
        <v>326</v>
      </c>
      <c r="J74" s="2" t="s">
        <v>462</v>
      </c>
    </row>
    <row r="75" spans="1:10" ht="15" thickBot="1" x14ac:dyDescent="0.35">
      <c r="A75" s="785" t="s">
        <v>95</v>
      </c>
      <c r="B75" s="5" t="s">
        <v>463</v>
      </c>
      <c r="C75" s="785" t="s">
        <v>324</v>
      </c>
      <c r="D75" s="785">
        <v>80220</v>
      </c>
      <c r="E75" s="785" t="s">
        <v>324</v>
      </c>
      <c r="F75" s="785" t="s">
        <v>13</v>
      </c>
      <c r="G75" s="5" t="s">
        <v>326</v>
      </c>
      <c r="H75" s="5" t="s">
        <v>326</v>
      </c>
      <c r="I75" s="5" t="s">
        <v>327</v>
      </c>
      <c r="J75" s="5" t="s">
        <v>464</v>
      </c>
    </row>
    <row r="76" spans="1:10" ht="15" thickBot="1" x14ac:dyDescent="0.35">
      <c r="A76" s="785" t="s">
        <v>96</v>
      </c>
      <c r="B76" s="2" t="s">
        <v>465</v>
      </c>
      <c r="C76" s="785" t="s">
        <v>324</v>
      </c>
      <c r="D76" s="785">
        <v>80219</v>
      </c>
      <c r="E76" s="785" t="s">
        <v>324</v>
      </c>
      <c r="F76" s="785" t="s">
        <v>13</v>
      </c>
      <c r="G76" s="2" t="s">
        <v>326</v>
      </c>
      <c r="H76" s="2" t="s">
        <v>326</v>
      </c>
      <c r="I76" s="2" t="s">
        <v>327</v>
      </c>
      <c r="J76" s="2" t="s">
        <v>466</v>
      </c>
    </row>
    <row r="77" spans="1:10" ht="15" thickBot="1" x14ac:dyDescent="0.35">
      <c r="A77" s="785" t="s">
        <v>97</v>
      </c>
      <c r="B77" s="5" t="s">
        <v>467</v>
      </c>
      <c r="C77" s="785" t="s">
        <v>324</v>
      </c>
      <c r="D77" s="785">
        <v>80221</v>
      </c>
      <c r="E77" s="785" t="s">
        <v>324</v>
      </c>
      <c r="F77" s="785" t="s">
        <v>13</v>
      </c>
      <c r="G77" s="5" t="s">
        <v>326</v>
      </c>
      <c r="H77" s="5" t="s">
        <v>326</v>
      </c>
      <c r="I77" s="5" t="s">
        <v>327</v>
      </c>
      <c r="J77" s="5" t="s">
        <v>468</v>
      </c>
    </row>
    <row r="78" spans="1:10" ht="15" thickBot="1" x14ac:dyDescent="0.35">
      <c r="A78" s="785" t="s">
        <v>98</v>
      </c>
      <c r="B78" s="2" t="s">
        <v>380</v>
      </c>
      <c r="C78" s="785" t="s">
        <v>324</v>
      </c>
      <c r="D78" s="785">
        <v>80227</v>
      </c>
      <c r="E78" s="785" t="s">
        <v>324</v>
      </c>
      <c r="F78" s="785" t="s">
        <v>13</v>
      </c>
      <c r="G78" s="2" t="s">
        <v>326</v>
      </c>
      <c r="H78" s="2" t="s">
        <v>326</v>
      </c>
      <c r="I78" s="2" t="s">
        <v>327</v>
      </c>
      <c r="J78" s="2" t="s">
        <v>469</v>
      </c>
    </row>
    <row r="79" spans="1:10" ht="15" thickBot="1" x14ac:dyDescent="0.35">
      <c r="A79" s="785" t="s">
        <v>99</v>
      </c>
      <c r="B79" s="5" t="s">
        <v>470</v>
      </c>
      <c r="C79" s="785" t="s">
        <v>324</v>
      </c>
      <c r="D79" s="785">
        <v>80235</v>
      </c>
      <c r="E79" s="785" t="s">
        <v>471</v>
      </c>
      <c r="F79" s="785" t="s">
        <v>100</v>
      </c>
      <c r="G79" s="5" t="s">
        <v>326</v>
      </c>
      <c r="H79" s="5" t="s">
        <v>347</v>
      </c>
      <c r="I79" s="5" t="s">
        <v>347</v>
      </c>
      <c r="J79" s="5" t="s">
        <v>472</v>
      </c>
    </row>
    <row r="80" spans="1:10" ht="15" thickBot="1" x14ac:dyDescent="0.35">
      <c r="A80" s="785" t="s">
        <v>101</v>
      </c>
      <c r="B80" s="2" t="s">
        <v>473</v>
      </c>
      <c r="C80" s="785" t="s">
        <v>324</v>
      </c>
      <c r="D80" s="785">
        <v>80221</v>
      </c>
      <c r="E80" s="785" t="s">
        <v>325</v>
      </c>
      <c r="F80" s="785" t="s">
        <v>8</v>
      </c>
      <c r="G80" s="2" t="s">
        <v>326</v>
      </c>
      <c r="H80" s="2" t="s">
        <v>326</v>
      </c>
      <c r="I80" s="2" t="s">
        <v>326</v>
      </c>
      <c r="J80" s="2" t="s">
        <v>474</v>
      </c>
    </row>
    <row r="81" spans="1:10" ht="15" thickBot="1" x14ac:dyDescent="0.35">
      <c r="A81" s="785" t="s">
        <v>102</v>
      </c>
      <c r="B81" s="5" t="s">
        <v>475</v>
      </c>
      <c r="C81" s="785" t="s">
        <v>324</v>
      </c>
      <c r="D81" s="785">
        <v>80222</v>
      </c>
      <c r="E81" s="785" t="s">
        <v>324</v>
      </c>
      <c r="F81" s="785" t="s">
        <v>13</v>
      </c>
      <c r="G81" s="5" t="s">
        <v>326</v>
      </c>
      <c r="H81" s="5" t="s">
        <v>326</v>
      </c>
      <c r="I81" s="5" t="s">
        <v>326</v>
      </c>
      <c r="J81" s="5" t="s">
        <v>476</v>
      </c>
    </row>
    <row r="82" spans="1:10" ht="15" thickBot="1" x14ac:dyDescent="0.35">
      <c r="A82" s="785" t="s">
        <v>103</v>
      </c>
      <c r="B82" s="2" t="s">
        <v>477</v>
      </c>
      <c r="C82" s="785" t="s">
        <v>324</v>
      </c>
      <c r="D82" s="785">
        <v>80206</v>
      </c>
      <c r="E82" s="785" t="s">
        <v>324</v>
      </c>
      <c r="F82" s="785" t="s">
        <v>13</v>
      </c>
      <c r="G82" s="2" t="s">
        <v>326</v>
      </c>
      <c r="H82" s="2" t="s">
        <v>326</v>
      </c>
      <c r="I82" s="2" t="s">
        <v>326</v>
      </c>
      <c r="J82" s="2" t="s">
        <v>478</v>
      </c>
    </row>
    <row r="83" spans="1:10" ht="15" thickBot="1" x14ac:dyDescent="0.35">
      <c r="A83" s="785" t="s">
        <v>104</v>
      </c>
      <c r="B83" s="5" t="s">
        <v>479</v>
      </c>
      <c r="C83" s="785" t="s">
        <v>324</v>
      </c>
      <c r="D83" s="785">
        <v>80211</v>
      </c>
      <c r="E83" s="785" t="s">
        <v>324</v>
      </c>
      <c r="F83" s="785" t="s">
        <v>13</v>
      </c>
      <c r="G83" s="5" t="s">
        <v>326</v>
      </c>
      <c r="H83" s="5" t="s">
        <v>326</v>
      </c>
      <c r="I83" s="5" t="s">
        <v>326</v>
      </c>
      <c r="J83" s="5" t="s">
        <v>480</v>
      </c>
    </row>
    <row r="84" spans="1:10" ht="15" thickBot="1" x14ac:dyDescent="0.35">
      <c r="A84" s="785" t="s">
        <v>105</v>
      </c>
      <c r="B84" s="2" t="s">
        <v>481</v>
      </c>
      <c r="C84" s="785" t="s">
        <v>324</v>
      </c>
      <c r="D84" s="785">
        <v>80205</v>
      </c>
      <c r="E84" s="785" t="s">
        <v>324</v>
      </c>
      <c r="F84" s="785" t="s">
        <v>13</v>
      </c>
      <c r="G84" s="2" t="s">
        <v>326</v>
      </c>
      <c r="H84" s="2" t="s">
        <v>326</v>
      </c>
      <c r="I84" s="2" t="s">
        <v>327</v>
      </c>
      <c r="J84" s="2" t="s">
        <v>482</v>
      </c>
    </row>
    <row r="85" spans="1:10" ht="15" thickBot="1" x14ac:dyDescent="0.35">
      <c r="A85" s="785" t="s">
        <v>106</v>
      </c>
      <c r="B85" s="5" t="s">
        <v>483</v>
      </c>
      <c r="C85" s="785" t="s">
        <v>324</v>
      </c>
      <c r="D85" s="785">
        <v>80211</v>
      </c>
      <c r="E85" s="785" t="s">
        <v>324</v>
      </c>
      <c r="F85" s="785" t="s">
        <v>13</v>
      </c>
      <c r="G85" s="5" t="s">
        <v>326</v>
      </c>
      <c r="H85" s="5" t="s">
        <v>326</v>
      </c>
      <c r="I85" s="5" t="s">
        <v>327</v>
      </c>
      <c r="J85" s="5" t="s">
        <v>484</v>
      </c>
    </row>
    <row r="86" spans="1:10" ht="15" thickBot="1" x14ac:dyDescent="0.35">
      <c r="A86" s="785" t="s">
        <v>107</v>
      </c>
      <c r="B86" s="2" t="s">
        <v>485</v>
      </c>
      <c r="C86" s="785" t="s">
        <v>324</v>
      </c>
      <c r="D86" s="785">
        <v>80211</v>
      </c>
      <c r="E86" s="785" t="s">
        <v>324</v>
      </c>
      <c r="F86" s="785" t="s">
        <v>13</v>
      </c>
      <c r="G86" s="2" t="s">
        <v>326</v>
      </c>
      <c r="H86" s="2" t="s">
        <v>326</v>
      </c>
      <c r="I86" s="2" t="s">
        <v>327</v>
      </c>
      <c r="J86" s="2" t="s">
        <v>486</v>
      </c>
    </row>
    <row r="87" spans="1:10" ht="15" thickBot="1" x14ac:dyDescent="0.35">
      <c r="A87" s="785" t="s">
        <v>108</v>
      </c>
      <c r="B87" s="5" t="s">
        <v>487</v>
      </c>
      <c r="C87" s="785" t="s">
        <v>324</v>
      </c>
      <c r="D87" s="785">
        <v>80220</v>
      </c>
      <c r="E87" s="785" t="s">
        <v>324</v>
      </c>
      <c r="F87" s="785" t="s">
        <v>13</v>
      </c>
      <c r="G87" s="5" t="s">
        <v>326</v>
      </c>
      <c r="H87" s="5" t="s">
        <v>326</v>
      </c>
      <c r="I87" s="5" t="s">
        <v>326</v>
      </c>
      <c r="J87" s="5" t="s">
        <v>488</v>
      </c>
    </row>
    <row r="88" spans="1:10" ht="15" thickBot="1" x14ac:dyDescent="0.35">
      <c r="A88" s="785" t="s">
        <v>109</v>
      </c>
      <c r="B88" s="2" t="s">
        <v>489</v>
      </c>
      <c r="C88" s="785" t="s">
        <v>324</v>
      </c>
      <c r="D88" s="785">
        <v>80219</v>
      </c>
      <c r="E88" s="785" t="s">
        <v>324</v>
      </c>
      <c r="F88" s="785" t="s">
        <v>13</v>
      </c>
      <c r="G88" s="2" t="s">
        <v>326</v>
      </c>
      <c r="H88" s="2" t="s">
        <v>326</v>
      </c>
      <c r="I88" s="2" t="s">
        <v>327</v>
      </c>
      <c r="J88" s="2" t="s">
        <v>490</v>
      </c>
    </row>
    <row r="89" spans="1:10" ht="15" thickBot="1" x14ac:dyDescent="0.35">
      <c r="A89" s="785" t="s">
        <v>110</v>
      </c>
      <c r="B89" s="5" t="s">
        <v>491</v>
      </c>
      <c r="C89" s="785" t="s">
        <v>324</v>
      </c>
      <c r="D89" s="785">
        <v>80212</v>
      </c>
      <c r="E89" s="785" t="s">
        <v>324</v>
      </c>
      <c r="F89" s="785" t="s">
        <v>13</v>
      </c>
      <c r="G89" s="5" t="s">
        <v>326</v>
      </c>
      <c r="H89" s="5" t="s">
        <v>326</v>
      </c>
      <c r="I89" s="5" t="s">
        <v>327</v>
      </c>
      <c r="J89" s="5" t="s">
        <v>492</v>
      </c>
    </row>
    <row r="90" spans="1:10" ht="15" thickBot="1" x14ac:dyDescent="0.35">
      <c r="A90" s="785" t="s">
        <v>111</v>
      </c>
      <c r="B90" s="2" t="s">
        <v>493</v>
      </c>
      <c r="C90" s="785" t="s">
        <v>324</v>
      </c>
      <c r="D90" s="785">
        <v>80204</v>
      </c>
      <c r="E90" s="785" t="s">
        <v>324</v>
      </c>
      <c r="F90" s="785" t="s">
        <v>13</v>
      </c>
      <c r="G90" s="2" t="s">
        <v>326</v>
      </c>
      <c r="H90" s="2" t="s">
        <v>326</v>
      </c>
      <c r="I90" s="2" t="s">
        <v>327</v>
      </c>
      <c r="J90" s="2" t="s">
        <v>494</v>
      </c>
    </row>
    <row r="91" spans="1:10" ht="15" thickBot="1" x14ac:dyDescent="0.35">
      <c r="A91" s="785" t="s">
        <v>112</v>
      </c>
      <c r="B91" s="5" t="s">
        <v>495</v>
      </c>
      <c r="C91" s="785" t="s">
        <v>324</v>
      </c>
      <c r="D91" s="785">
        <v>80219</v>
      </c>
      <c r="E91" s="785" t="s">
        <v>324</v>
      </c>
      <c r="F91" s="785" t="s">
        <v>13</v>
      </c>
      <c r="G91" s="5" t="s">
        <v>326</v>
      </c>
      <c r="H91" s="5" t="s">
        <v>326</v>
      </c>
      <c r="I91" s="5" t="s">
        <v>327</v>
      </c>
      <c r="J91" s="5" t="s">
        <v>496</v>
      </c>
    </row>
    <row r="92" spans="1:10" ht="15" thickBot="1" x14ac:dyDescent="0.35">
      <c r="A92" s="785" t="s">
        <v>113</v>
      </c>
      <c r="B92" s="2" t="s">
        <v>497</v>
      </c>
      <c r="C92" s="785" t="s">
        <v>324</v>
      </c>
      <c r="D92" s="785">
        <v>80204</v>
      </c>
      <c r="E92" s="785" t="s">
        <v>324</v>
      </c>
      <c r="F92" s="785" t="s">
        <v>13</v>
      </c>
      <c r="G92" s="2" t="s">
        <v>326</v>
      </c>
      <c r="H92" s="2" t="s">
        <v>326</v>
      </c>
      <c r="I92" s="2" t="s">
        <v>327</v>
      </c>
      <c r="J92" s="2" t="s">
        <v>498</v>
      </c>
    </row>
    <row r="93" spans="1:10" ht="15" thickBot="1" x14ac:dyDescent="0.35">
      <c r="A93" s="785" t="s">
        <v>114</v>
      </c>
      <c r="B93" s="5" t="s">
        <v>499</v>
      </c>
      <c r="C93" s="785" t="s">
        <v>324</v>
      </c>
      <c r="D93" s="785">
        <v>80221</v>
      </c>
      <c r="E93" s="785" t="s">
        <v>325</v>
      </c>
      <c r="F93" s="785" t="s">
        <v>115</v>
      </c>
      <c r="G93" s="5" t="s">
        <v>326</v>
      </c>
      <c r="H93" s="5" t="s">
        <v>326</v>
      </c>
      <c r="I93" s="5" t="s">
        <v>327</v>
      </c>
      <c r="J93" s="5" t="s">
        <v>500</v>
      </c>
    </row>
    <row r="94" spans="1:10" ht="15" thickBot="1" x14ac:dyDescent="0.35">
      <c r="A94" s="785" t="s">
        <v>116</v>
      </c>
      <c r="B94" s="2" t="s">
        <v>368</v>
      </c>
      <c r="C94" s="785" t="s">
        <v>324</v>
      </c>
      <c r="D94" s="785">
        <v>80205</v>
      </c>
      <c r="E94" s="785" t="s">
        <v>324</v>
      </c>
      <c r="F94" s="785" t="s">
        <v>13</v>
      </c>
      <c r="G94" s="2" t="s">
        <v>326</v>
      </c>
      <c r="H94" s="2" t="s">
        <v>326</v>
      </c>
      <c r="I94" s="2" t="s">
        <v>327</v>
      </c>
      <c r="J94" s="2" t="s">
        <v>501</v>
      </c>
    </row>
    <row r="95" spans="1:10" ht="15" thickBot="1" x14ac:dyDescent="0.35">
      <c r="A95" s="785" t="s">
        <v>117</v>
      </c>
      <c r="B95" s="5" t="s">
        <v>502</v>
      </c>
      <c r="C95" s="785" t="s">
        <v>324</v>
      </c>
      <c r="D95" s="785">
        <v>80204</v>
      </c>
      <c r="E95" s="785" t="s">
        <v>324</v>
      </c>
      <c r="F95" s="785" t="s">
        <v>13</v>
      </c>
      <c r="G95" s="5" t="s">
        <v>326</v>
      </c>
      <c r="H95" s="5" t="s">
        <v>326</v>
      </c>
      <c r="I95" s="5" t="s">
        <v>327</v>
      </c>
      <c r="J95" s="5" t="s">
        <v>503</v>
      </c>
    </row>
    <row r="96" spans="1:10" ht="15" thickBot="1" x14ac:dyDescent="0.35">
      <c r="A96" s="785" t="s">
        <v>118</v>
      </c>
      <c r="B96" s="2" t="s">
        <v>504</v>
      </c>
      <c r="C96" s="785" t="s">
        <v>324</v>
      </c>
      <c r="D96" s="785">
        <v>80219</v>
      </c>
      <c r="E96" s="785" t="s">
        <v>324</v>
      </c>
      <c r="F96" s="785" t="s">
        <v>13</v>
      </c>
      <c r="G96" s="2" t="s">
        <v>326</v>
      </c>
      <c r="H96" s="2" t="s">
        <v>326</v>
      </c>
      <c r="I96" s="2" t="s">
        <v>327</v>
      </c>
      <c r="J96" s="2" t="s">
        <v>505</v>
      </c>
    </row>
    <row r="97" spans="1:10" ht="15" thickBot="1" x14ac:dyDescent="0.35">
      <c r="A97" s="785" t="s">
        <v>119</v>
      </c>
      <c r="B97" s="5" t="s">
        <v>365</v>
      </c>
      <c r="C97" s="785" t="s">
        <v>324</v>
      </c>
      <c r="D97" s="785">
        <v>80239</v>
      </c>
      <c r="E97" s="785" t="s">
        <v>324</v>
      </c>
      <c r="F97" s="785" t="s">
        <v>13</v>
      </c>
      <c r="G97" s="5" t="s">
        <v>326</v>
      </c>
      <c r="H97" s="5" t="s">
        <v>326</v>
      </c>
      <c r="I97" s="5" t="s">
        <v>327</v>
      </c>
      <c r="J97" s="5" t="s">
        <v>506</v>
      </c>
    </row>
    <row r="98" spans="1:10" ht="15" thickBot="1" x14ac:dyDescent="0.35">
      <c r="A98" s="785" t="s">
        <v>120</v>
      </c>
      <c r="B98" s="2" t="s">
        <v>507</v>
      </c>
      <c r="C98" s="785" t="s">
        <v>324</v>
      </c>
      <c r="D98" s="785">
        <v>80211</v>
      </c>
      <c r="E98" s="785" t="s">
        <v>324</v>
      </c>
      <c r="F98" s="785" t="s">
        <v>13</v>
      </c>
      <c r="G98" s="2" t="s">
        <v>326</v>
      </c>
      <c r="H98" s="2" t="s">
        <v>326</v>
      </c>
      <c r="I98" s="2" t="s">
        <v>327</v>
      </c>
      <c r="J98" s="2" t="s">
        <v>508</v>
      </c>
    </row>
    <row r="99" spans="1:10" ht="15" thickBot="1" x14ac:dyDescent="0.35">
      <c r="A99" s="785" t="s">
        <v>121</v>
      </c>
      <c r="B99" s="5" t="s">
        <v>509</v>
      </c>
      <c r="C99" s="785" t="s">
        <v>324</v>
      </c>
      <c r="D99" s="785">
        <v>80205</v>
      </c>
      <c r="E99" s="785" t="s">
        <v>324</v>
      </c>
      <c r="F99" s="785" t="s">
        <v>13</v>
      </c>
      <c r="G99" s="5" t="s">
        <v>326</v>
      </c>
      <c r="H99" s="5" t="s">
        <v>326</v>
      </c>
      <c r="I99" s="5" t="s">
        <v>327</v>
      </c>
      <c r="J99" s="5" t="s">
        <v>510</v>
      </c>
    </row>
    <row r="100" spans="1:10" ht="15" thickBot="1" x14ac:dyDescent="0.35">
      <c r="A100" s="785" t="s">
        <v>122</v>
      </c>
      <c r="B100" s="2" t="s">
        <v>511</v>
      </c>
      <c r="C100" s="785" t="s">
        <v>324</v>
      </c>
      <c r="D100" s="785">
        <v>80204</v>
      </c>
      <c r="E100" s="785" t="s">
        <v>324</v>
      </c>
      <c r="F100" s="785" t="s">
        <v>13</v>
      </c>
      <c r="G100" s="2" t="s">
        <v>326</v>
      </c>
      <c r="H100" s="2" t="s">
        <v>326</v>
      </c>
      <c r="I100" s="2" t="s">
        <v>327</v>
      </c>
      <c r="J100" s="2" t="s">
        <v>512</v>
      </c>
    </row>
    <row r="101" spans="1:10" ht="15" thickBot="1" x14ac:dyDescent="0.35">
      <c r="A101" s="785" t="s">
        <v>123</v>
      </c>
      <c r="B101" s="5" t="s">
        <v>513</v>
      </c>
      <c r="C101" s="785" t="s">
        <v>324</v>
      </c>
      <c r="D101" s="785">
        <v>80203</v>
      </c>
      <c r="E101" s="785" t="s">
        <v>324</v>
      </c>
      <c r="F101" s="785" t="s">
        <v>13</v>
      </c>
      <c r="G101" s="5" t="s">
        <v>326</v>
      </c>
      <c r="H101" s="5" t="s">
        <v>326</v>
      </c>
      <c r="I101" s="5" t="s">
        <v>327</v>
      </c>
      <c r="J101" s="5" t="s">
        <v>514</v>
      </c>
    </row>
    <row r="102" spans="1:10" ht="15" thickBot="1" x14ac:dyDescent="0.35">
      <c r="A102" s="785" t="s">
        <v>124</v>
      </c>
      <c r="B102" s="2" t="s">
        <v>515</v>
      </c>
      <c r="C102" s="785" t="s">
        <v>324</v>
      </c>
      <c r="D102" s="785">
        <v>80210</v>
      </c>
      <c r="E102" s="785" t="s">
        <v>324</v>
      </c>
      <c r="F102" s="785" t="s">
        <v>13</v>
      </c>
      <c r="G102" s="2" t="s">
        <v>326</v>
      </c>
      <c r="H102" s="2" t="s">
        <v>326</v>
      </c>
      <c r="I102" s="2" t="s">
        <v>326</v>
      </c>
      <c r="J102" s="2" t="s">
        <v>516</v>
      </c>
    </row>
    <row r="103" spans="1:10" ht="15" thickBot="1" x14ac:dyDescent="0.35">
      <c r="A103" s="785" t="s">
        <v>125</v>
      </c>
      <c r="B103" s="5" t="s">
        <v>517</v>
      </c>
      <c r="C103" s="785" t="s">
        <v>324</v>
      </c>
      <c r="D103" s="785">
        <v>80204</v>
      </c>
      <c r="E103" s="785" t="s">
        <v>324</v>
      </c>
      <c r="F103" s="785" t="s">
        <v>13</v>
      </c>
      <c r="G103" s="5" t="s">
        <v>326</v>
      </c>
      <c r="H103" s="5" t="s">
        <v>326</v>
      </c>
      <c r="I103" s="5" t="s">
        <v>327</v>
      </c>
      <c r="J103" s="5" t="s">
        <v>518</v>
      </c>
    </row>
    <row r="104" spans="1:10" ht="15" thickBot="1" x14ac:dyDescent="0.35">
      <c r="A104" s="785" t="s">
        <v>126</v>
      </c>
      <c r="B104" s="2" t="s">
        <v>519</v>
      </c>
      <c r="C104" s="785" t="s">
        <v>324</v>
      </c>
      <c r="D104" s="785">
        <v>80210</v>
      </c>
      <c r="E104" s="785" t="s">
        <v>324</v>
      </c>
      <c r="F104" s="785" t="s">
        <v>13</v>
      </c>
      <c r="G104" s="2" t="s">
        <v>326</v>
      </c>
      <c r="H104" s="2" t="s">
        <v>326</v>
      </c>
      <c r="I104" s="2" t="s">
        <v>326</v>
      </c>
      <c r="J104" s="2" t="s">
        <v>520</v>
      </c>
    </row>
    <row r="105" spans="1:10" ht="15" thickBot="1" x14ac:dyDescent="0.35">
      <c r="A105" s="785" t="s">
        <v>127</v>
      </c>
      <c r="B105" s="5" t="s">
        <v>521</v>
      </c>
      <c r="C105" s="785" t="s">
        <v>324</v>
      </c>
      <c r="D105" s="785">
        <v>80235</v>
      </c>
      <c r="E105" s="785" t="s">
        <v>471</v>
      </c>
      <c r="F105" s="785" t="s">
        <v>128</v>
      </c>
      <c r="G105" s="5" t="s">
        <v>326</v>
      </c>
      <c r="H105" s="5" t="s">
        <v>326</v>
      </c>
      <c r="I105" s="5" t="s">
        <v>326</v>
      </c>
      <c r="J105" s="5" t="s">
        <v>522</v>
      </c>
    </row>
    <row r="106" spans="1:10" ht="15" thickBot="1" x14ac:dyDescent="0.35">
      <c r="A106" s="785" t="s">
        <v>129</v>
      </c>
      <c r="B106" s="2" t="s">
        <v>523</v>
      </c>
      <c r="C106" s="785" t="s">
        <v>324</v>
      </c>
      <c r="D106" s="785">
        <v>80239</v>
      </c>
      <c r="E106" s="785" t="s">
        <v>324</v>
      </c>
      <c r="F106" s="785" t="s">
        <v>13</v>
      </c>
      <c r="G106" s="2" t="s">
        <v>326</v>
      </c>
      <c r="H106" s="2" t="s">
        <v>326</v>
      </c>
      <c r="I106" s="2" t="s">
        <v>327</v>
      </c>
      <c r="J106" s="2" t="s">
        <v>524</v>
      </c>
    </row>
    <row r="107" spans="1:10" ht="15" thickBot="1" x14ac:dyDescent="0.35">
      <c r="A107" s="785" t="s">
        <v>130</v>
      </c>
      <c r="B107" s="5" t="s">
        <v>525</v>
      </c>
      <c r="C107" s="785" t="s">
        <v>324</v>
      </c>
      <c r="D107" s="785">
        <v>80239</v>
      </c>
      <c r="E107" s="785" t="s">
        <v>324</v>
      </c>
      <c r="F107" s="785" t="s">
        <v>13</v>
      </c>
      <c r="G107" s="5" t="s">
        <v>326</v>
      </c>
      <c r="H107" s="5" t="s">
        <v>326</v>
      </c>
      <c r="I107" s="5" t="s">
        <v>327</v>
      </c>
      <c r="J107" s="5" t="s">
        <v>526</v>
      </c>
    </row>
    <row r="108" spans="1:10" ht="15" thickBot="1" x14ac:dyDescent="0.35">
      <c r="A108" s="785" t="s">
        <v>131</v>
      </c>
      <c r="B108" s="2" t="s">
        <v>527</v>
      </c>
      <c r="C108" s="785" t="s">
        <v>324</v>
      </c>
      <c r="D108" s="785">
        <v>80224</v>
      </c>
      <c r="E108" s="785" t="s">
        <v>324</v>
      </c>
      <c r="F108" s="785" t="s">
        <v>13</v>
      </c>
      <c r="G108" s="2" t="s">
        <v>326</v>
      </c>
      <c r="H108" s="2" t="s">
        <v>326</v>
      </c>
      <c r="I108" s="2" t="s">
        <v>326</v>
      </c>
      <c r="J108" s="2" t="s">
        <v>528</v>
      </c>
    </row>
    <row r="109" spans="1:10" ht="15" thickBot="1" x14ac:dyDescent="0.35">
      <c r="A109" s="785" t="s">
        <v>132</v>
      </c>
      <c r="B109" s="5" t="s">
        <v>529</v>
      </c>
      <c r="C109" s="785" t="s">
        <v>324</v>
      </c>
      <c r="D109" s="785">
        <v>80219</v>
      </c>
      <c r="E109" s="785" t="s">
        <v>324</v>
      </c>
      <c r="F109" s="785" t="s">
        <v>13</v>
      </c>
      <c r="G109" s="5" t="s">
        <v>326</v>
      </c>
      <c r="H109" s="5" t="s">
        <v>326</v>
      </c>
      <c r="I109" s="5" t="s">
        <v>327</v>
      </c>
      <c r="J109" s="5" t="s">
        <v>530</v>
      </c>
    </row>
    <row r="110" spans="1:10" ht="15" thickBot="1" x14ac:dyDescent="0.35">
      <c r="A110" s="785" t="s">
        <v>133</v>
      </c>
      <c r="B110" s="2" t="s">
        <v>531</v>
      </c>
      <c r="C110" s="785" t="s">
        <v>324</v>
      </c>
      <c r="D110" s="785">
        <v>80218</v>
      </c>
      <c r="E110" s="785" t="s">
        <v>324</v>
      </c>
      <c r="F110" s="785" t="s">
        <v>13</v>
      </c>
      <c r="G110" s="2" t="s">
        <v>326</v>
      </c>
      <c r="H110" s="2" t="s">
        <v>326</v>
      </c>
      <c r="I110" s="2" t="s">
        <v>327</v>
      </c>
      <c r="J110" s="2" t="s">
        <v>532</v>
      </c>
    </row>
    <row r="111" spans="1:10" ht="15" thickBot="1" x14ac:dyDescent="0.35">
      <c r="A111" s="785" t="s">
        <v>134</v>
      </c>
      <c r="B111" s="5" t="s">
        <v>533</v>
      </c>
      <c r="C111" s="785" t="s">
        <v>324</v>
      </c>
      <c r="D111" s="785">
        <v>80223</v>
      </c>
      <c r="E111" s="785" t="s">
        <v>324</v>
      </c>
      <c r="F111" s="785" t="s">
        <v>13</v>
      </c>
      <c r="G111" s="5" t="s">
        <v>326</v>
      </c>
      <c r="H111" s="5" t="s">
        <v>326</v>
      </c>
      <c r="I111" s="5" t="s">
        <v>327</v>
      </c>
      <c r="J111" s="5" t="s">
        <v>534</v>
      </c>
    </row>
    <row r="112" spans="1:10" ht="15" thickBot="1" x14ac:dyDescent="0.35">
      <c r="A112" s="785" t="s">
        <v>135</v>
      </c>
      <c r="B112" s="2" t="s">
        <v>535</v>
      </c>
      <c r="C112" s="785" t="s">
        <v>324</v>
      </c>
      <c r="D112" s="785">
        <v>80238</v>
      </c>
      <c r="E112" s="785" t="s">
        <v>324</v>
      </c>
      <c r="F112" s="785" t="s">
        <v>13</v>
      </c>
      <c r="G112" s="2" t="s">
        <v>326</v>
      </c>
      <c r="H112" s="2" t="s">
        <v>326</v>
      </c>
      <c r="I112" s="2" t="s">
        <v>326</v>
      </c>
      <c r="J112" s="2" t="s">
        <v>536</v>
      </c>
    </row>
    <row r="113" spans="1:10" ht="15" thickBot="1" x14ac:dyDescent="0.35">
      <c r="A113" s="785" t="s">
        <v>136</v>
      </c>
      <c r="B113" s="5" t="s">
        <v>537</v>
      </c>
      <c r="C113" s="785" t="s">
        <v>324</v>
      </c>
      <c r="D113" s="785">
        <v>80224</v>
      </c>
      <c r="E113" s="785" t="s">
        <v>324</v>
      </c>
      <c r="F113" s="785" t="s">
        <v>13</v>
      </c>
      <c r="G113" s="5" t="s">
        <v>326</v>
      </c>
      <c r="H113" s="5" t="s">
        <v>326</v>
      </c>
      <c r="I113" s="5" t="s">
        <v>327</v>
      </c>
      <c r="J113" s="5" t="s">
        <v>538</v>
      </c>
    </row>
    <row r="114" spans="1:10" ht="15" thickBot="1" x14ac:dyDescent="0.35">
      <c r="A114" s="785" t="s">
        <v>137</v>
      </c>
      <c r="B114" s="2" t="s">
        <v>539</v>
      </c>
      <c r="C114" s="785" t="s">
        <v>324</v>
      </c>
      <c r="D114" s="785">
        <v>80211</v>
      </c>
      <c r="E114" s="785" t="s">
        <v>324</v>
      </c>
      <c r="F114" s="785" t="s">
        <v>13</v>
      </c>
      <c r="G114" s="2" t="s">
        <v>326</v>
      </c>
      <c r="H114" s="2" t="s">
        <v>326</v>
      </c>
      <c r="I114" s="2" t="s">
        <v>326</v>
      </c>
      <c r="J114" s="2" t="s">
        <v>540</v>
      </c>
    </row>
    <row r="115" spans="1:10" ht="15" thickBot="1" x14ac:dyDescent="0.35">
      <c r="A115" s="785" t="s">
        <v>138</v>
      </c>
      <c r="B115" s="5" t="s">
        <v>541</v>
      </c>
      <c r="C115" s="785" t="s">
        <v>324</v>
      </c>
      <c r="D115" s="785">
        <v>80211</v>
      </c>
      <c r="E115" s="785" t="s">
        <v>324</v>
      </c>
      <c r="F115" s="785" t="s">
        <v>13</v>
      </c>
      <c r="G115" s="5" t="s">
        <v>326</v>
      </c>
      <c r="H115" s="5" t="s">
        <v>326</v>
      </c>
      <c r="I115" s="5" t="s">
        <v>326</v>
      </c>
      <c r="J115" s="5" t="s">
        <v>542</v>
      </c>
    </row>
    <row r="116" spans="1:10" ht="15" thickBot="1" x14ac:dyDescent="0.35">
      <c r="A116" s="785" t="s">
        <v>139</v>
      </c>
      <c r="B116" s="2" t="s">
        <v>340</v>
      </c>
      <c r="C116" s="785" t="s">
        <v>324</v>
      </c>
      <c r="D116" s="785">
        <v>80209</v>
      </c>
      <c r="E116" s="785" t="s">
        <v>324</v>
      </c>
      <c r="F116" s="785" t="s">
        <v>13</v>
      </c>
      <c r="G116" s="2" t="s">
        <v>326</v>
      </c>
      <c r="H116" s="2" t="s">
        <v>326</v>
      </c>
      <c r="I116" s="2" t="s">
        <v>326</v>
      </c>
      <c r="J116" s="2" t="s">
        <v>543</v>
      </c>
    </row>
    <row r="117" spans="1:10" ht="15" thickBot="1" x14ac:dyDescent="0.35">
      <c r="A117" s="785" t="s">
        <v>140</v>
      </c>
      <c r="B117" s="5" t="s">
        <v>544</v>
      </c>
      <c r="C117" s="785" t="s">
        <v>324</v>
      </c>
      <c r="D117" s="785">
        <v>80220</v>
      </c>
      <c r="E117" s="785" t="s">
        <v>324</v>
      </c>
      <c r="F117" s="785" t="s">
        <v>13</v>
      </c>
      <c r="G117" s="5" t="s">
        <v>326</v>
      </c>
      <c r="H117" s="5" t="s">
        <v>326</v>
      </c>
      <c r="I117" s="5" t="s">
        <v>326</v>
      </c>
      <c r="J117" s="5" t="s">
        <v>545</v>
      </c>
    </row>
    <row r="118" spans="1:10" ht="15" thickBot="1" x14ac:dyDescent="0.35">
      <c r="A118" s="785" t="s">
        <v>141</v>
      </c>
      <c r="B118" s="2" t="s">
        <v>546</v>
      </c>
      <c r="C118" s="785" t="s">
        <v>324</v>
      </c>
      <c r="D118" s="785">
        <v>80218</v>
      </c>
      <c r="E118" s="785" t="s">
        <v>324</v>
      </c>
      <c r="F118" s="785" t="s">
        <v>13</v>
      </c>
      <c r="G118" s="2" t="s">
        <v>326</v>
      </c>
      <c r="H118" s="2" t="s">
        <v>326</v>
      </c>
      <c r="I118" s="2" t="s">
        <v>327</v>
      </c>
      <c r="J118" s="2" t="s">
        <v>547</v>
      </c>
    </row>
    <row r="119" spans="1:10" ht="15" thickBot="1" x14ac:dyDescent="0.35">
      <c r="A119" s="785" t="s">
        <v>142</v>
      </c>
      <c r="B119" s="5" t="s">
        <v>548</v>
      </c>
      <c r="C119" s="785" t="s">
        <v>324</v>
      </c>
      <c r="D119" s="785">
        <v>80219</v>
      </c>
      <c r="E119" s="785" t="s">
        <v>324</v>
      </c>
      <c r="F119" s="785" t="s">
        <v>13</v>
      </c>
      <c r="G119" s="5" t="s">
        <v>326</v>
      </c>
      <c r="H119" s="5" t="s">
        <v>326</v>
      </c>
      <c r="I119" s="5" t="s">
        <v>327</v>
      </c>
      <c r="J119" s="5" t="s">
        <v>549</v>
      </c>
    </row>
    <row r="120" spans="1:10" ht="15" thickBot="1" x14ac:dyDescent="0.35">
      <c r="A120" s="785" t="s">
        <v>143</v>
      </c>
      <c r="B120" s="2" t="s">
        <v>550</v>
      </c>
      <c r="C120" s="785" t="s">
        <v>324</v>
      </c>
      <c r="D120" s="785">
        <v>80249</v>
      </c>
      <c r="E120" s="785" t="s">
        <v>324</v>
      </c>
      <c r="F120" s="785" t="s">
        <v>13</v>
      </c>
      <c r="G120" s="2" t="s">
        <v>326</v>
      </c>
      <c r="H120" s="2" t="s">
        <v>326</v>
      </c>
      <c r="I120" s="2" t="s">
        <v>327</v>
      </c>
      <c r="J120" s="2" t="s">
        <v>551</v>
      </c>
    </row>
    <row r="121" spans="1:10" ht="15" thickBot="1" x14ac:dyDescent="0.35">
      <c r="A121" s="785" t="s">
        <v>144</v>
      </c>
      <c r="B121" s="5" t="s">
        <v>552</v>
      </c>
      <c r="C121" s="785" t="s">
        <v>324</v>
      </c>
      <c r="D121" s="785">
        <v>80204</v>
      </c>
      <c r="E121" s="785" t="s">
        <v>324</v>
      </c>
      <c r="F121" s="785" t="s">
        <v>13</v>
      </c>
      <c r="G121" s="5" t="s">
        <v>326</v>
      </c>
      <c r="H121" s="5" t="s">
        <v>326</v>
      </c>
      <c r="I121" s="5" t="s">
        <v>327</v>
      </c>
      <c r="J121" s="5" t="s">
        <v>553</v>
      </c>
    </row>
    <row r="122" spans="1:10" ht="15" thickBot="1" x14ac:dyDescent="0.35">
      <c r="A122" s="785" t="s">
        <v>145</v>
      </c>
      <c r="B122" s="2" t="s">
        <v>554</v>
      </c>
      <c r="C122" s="785" t="s">
        <v>324</v>
      </c>
      <c r="D122" s="785">
        <v>80206</v>
      </c>
      <c r="E122" s="785" t="s">
        <v>324</v>
      </c>
      <c r="F122" s="785" t="s">
        <v>13</v>
      </c>
      <c r="G122" s="2" t="s">
        <v>326</v>
      </c>
      <c r="H122" s="2" t="s">
        <v>326</v>
      </c>
      <c r="I122" s="2" t="s">
        <v>326</v>
      </c>
      <c r="J122" s="2" t="s">
        <v>555</v>
      </c>
    </row>
    <row r="123" spans="1:10" ht="15" thickBot="1" x14ac:dyDescent="0.35">
      <c r="A123" s="785" t="s">
        <v>146</v>
      </c>
      <c r="B123" s="5" t="s">
        <v>556</v>
      </c>
      <c r="C123" s="785" t="s">
        <v>324</v>
      </c>
      <c r="D123" s="785">
        <v>80212</v>
      </c>
      <c r="E123" s="785" t="s">
        <v>324</v>
      </c>
      <c r="F123" s="785" t="s">
        <v>13</v>
      </c>
      <c r="G123" s="5" t="s">
        <v>326</v>
      </c>
      <c r="H123" s="5" t="s">
        <v>326</v>
      </c>
      <c r="I123" s="5" t="s">
        <v>326</v>
      </c>
      <c r="J123" s="5" t="s">
        <v>557</v>
      </c>
    </row>
    <row r="124" spans="1:10" ht="15" thickBot="1" x14ac:dyDescent="0.35">
      <c r="A124" s="785" t="s">
        <v>147</v>
      </c>
      <c r="B124" s="2" t="s">
        <v>558</v>
      </c>
      <c r="C124" s="785" t="s">
        <v>324</v>
      </c>
      <c r="D124" s="785">
        <v>80222</v>
      </c>
      <c r="E124" s="785" t="s">
        <v>324</v>
      </c>
      <c r="F124" s="785" t="s">
        <v>13</v>
      </c>
      <c r="G124" s="2" t="s">
        <v>326</v>
      </c>
      <c r="H124" s="2" t="s">
        <v>326</v>
      </c>
      <c r="I124" s="2" t="s">
        <v>327</v>
      </c>
      <c r="J124" s="2" t="s">
        <v>559</v>
      </c>
    </row>
    <row r="125" spans="1:10" ht="15" thickBot="1" x14ac:dyDescent="0.35">
      <c r="A125" s="785" t="s">
        <v>148</v>
      </c>
      <c r="B125" s="5" t="s">
        <v>560</v>
      </c>
      <c r="C125" s="785" t="s">
        <v>324</v>
      </c>
      <c r="D125" s="785">
        <v>80203</v>
      </c>
      <c r="E125" s="785" t="s">
        <v>324</v>
      </c>
      <c r="F125" s="785" t="s">
        <v>13</v>
      </c>
      <c r="G125" s="5" t="s">
        <v>326</v>
      </c>
      <c r="H125" s="5" t="s">
        <v>326</v>
      </c>
      <c r="I125" s="5" t="s">
        <v>326</v>
      </c>
      <c r="J125" s="5" t="s">
        <v>561</v>
      </c>
    </row>
    <row r="126" spans="1:10" ht="15" thickBot="1" x14ac:dyDescent="0.35">
      <c r="A126" s="785" t="s">
        <v>149</v>
      </c>
      <c r="B126" s="2" t="s">
        <v>562</v>
      </c>
      <c r="C126" s="785" t="s">
        <v>324</v>
      </c>
      <c r="D126" s="785">
        <v>80239</v>
      </c>
      <c r="E126" s="785" t="s">
        <v>324</v>
      </c>
      <c r="F126" s="785" t="s">
        <v>13</v>
      </c>
      <c r="G126" s="2" t="s">
        <v>326</v>
      </c>
      <c r="H126" s="2" t="s">
        <v>326</v>
      </c>
      <c r="I126" s="2" t="s">
        <v>327</v>
      </c>
      <c r="J126" s="2" t="s">
        <v>563</v>
      </c>
    </row>
    <row r="127" spans="1:10" ht="15" thickBot="1" x14ac:dyDescent="0.35">
      <c r="A127" s="785" t="s">
        <v>150</v>
      </c>
      <c r="B127" s="5" t="s">
        <v>564</v>
      </c>
      <c r="C127" s="785" t="s">
        <v>324</v>
      </c>
      <c r="D127" s="785">
        <v>80219</v>
      </c>
      <c r="E127" s="785" t="s">
        <v>324</v>
      </c>
      <c r="F127" s="785" t="s">
        <v>13</v>
      </c>
      <c r="G127" s="5" t="s">
        <v>326</v>
      </c>
      <c r="H127" s="5" t="s">
        <v>326</v>
      </c>
      <c r="I127" s="5" t="s">
        <v>327</v>
      </c>
      <c r="J127" s="5" t="s">
        <v>565</v>
      </c>
    </row>
    <row r="128" spans="1:10" ht="15" thickBot="1" x14ac:dyDescent="0.35">
      <c r="A128" s="785" t="s">
        <v>151</v>
      </c>
      <c r="B128" s="2" t="s">
        <v>566</v>
      </c>
      <c r="C128" s="785" t="s">
        <v>324</v>
      </c>
      <c r="D128" s="785">
        <v>80204</v>
      </c>
      <c r="E128" s="785" t="s">
        <v>324</v>
      </c>
      <c r="F128" s="785" t="s">
        <v>13</v>
      </c>
      <c r="G128" s="2" t="s">
        <v>326</v>
      </c>
      <c r="H128" s="2" t="s">
        <v>326</v>
      </c>
      <c r="I128" s="2" t="s">
        <v>327</v>
      </c>
      <c r="J128" s="2" t="s">
        <v>567</v>
      </c>
    </row>
    <row r="129" spans="1:10" ht="15" thickBot="1" x14ac:dyDescent="0.35">
      <c r="A129" s="785" t="s">
        <v>151</v>
      </c>
      <c r="B129" s="5" t="s">
        <v>568</v>
      </c>
      <c r="C129" s="785" t="s">
        <v>324</v>
      </c>
      <c r="D129" s="785">
        <v>80221</v>
      </c>
      <c r="E129" s="785" t="s">
        <v>325</v>
      </c>
      <c r="F129" s="785" t="s">
        <v>115</v>
      </c>
      <c r="G129" s="5" t="s">
        <v>326</v>
      </c>
      <c r="H129" s="5" t="s">
        <v>326</v>
      </c>
      <c r="I129" s="5" t="s">
        <v>327</v>
      </c>
      <c r="J129" s="5" t="s">
        <v>569</v>
      </c>
    </row>
    <row r="130" spans="1:10" ht="15" thickBot="1" x14ac:dyDescent="0.35">
      <c r="A130" s="785" t="s">
        <v>152</v>
      </c>
      <c r="B130" s="2" t="s">
        <v>570</v>
      </c>
      <c r="C130" s="785" t="s">
        <v>324</v>
      </c>
      <c r="D130" s="785">
        <v>80221</v>
      </c>
      <c r="E130" s="785" t="s">
        <v>325</v>
      </c>
      <c r="F130" s="785" t="s">
        <v>153</v>
      </c>
      <c r="G130" s="2" t="s">
        <v>326</v>
      </c>
      <c r="H130" s="2" t="s">
        <v>326</v>
      </c>
      <c r="I130" s="2" t="s">
        <v>327</v>
      </c>
      <c r="J130" s="2" t="s">
        <v>571</v>
      </c>
    </row>
    <row r="131" spans="1:10" ht="15" thickBot="1" x14ac:dyDescent="0.35">
      <c r="A131" s="785" t="s">
        <v>154</v>
      </c>
      <c r="B131" s="5" t="s">
        <v>572</v>
      </c>
      <c r="C131" s="785" t="s">
        <v>324</v>
      </c>
      <c r="D131" s="785">
        <v>80223</v>
      </c>
      <c r="E131" s="785" t="s">
        <v>324</v>
      </c>
      <c r="F131" s="785" t="s">
        <v>13</v>
      </c>
      <c r="G131" s="5" t="s">
        <v>326</v>
      </c>
      <c r="H131" s="5" t="s">
        <v>326</v>
      </c>
      <c r="I131" s="5" t="s">
        <v>327</v>
      </c>
      <c r="J131" s="5" t="s">
        <v>573</v>
      </c>
    </row>
    <row r="132" spans="1:10" ht="15" thickBot="1" x14ac:dyDescent="0.35">
      <c r="A132" s="785" t="s">
        <v>155</v>
      </c>
      <c r="B132" s="2" t="s">
        <v>574</v>
      </c>
      <c r="C132" s="785" t="s">
        <v>324</v>
      </c>
      <c r="D132" s="785">
        <v>80249</v>
      </c>
      <c r="E132" s="785" t="s">
        <v>324</v>
      </c>
      <c r="F132" s="785" t="s">
        <v>13</v>
      </c>
      <c r="G132" s="2" t="s">
        <v>326</v>
      </c>
      <c r="H132" s="2" t="s">
        <v>326</v>
      </c>
      <c r="I132" s="2" t="s">
        <v>327</v>
      </c>
      <c r="J132" s="2" t="s">
        <v>575</v>
      </c>
    </row>
    <row r="133" spans="1:10" ht="15" thickBot="1" x14ac:dyDescent="0.35">
      <c r="A133" s="785" t="s">
        <v>156</v>
      </c>
      <c r="B133" s="5" t="s">
        <v>576</v>
      </c>
      <c r="C133" s="785" t="s">
        <v>324</v>
      </c>
      <c r="D133" s="785">
        <v>80219</v>
      </c>
      <c r="E133" s="785" t="s">
        <v>324</v>
      </c>
      <c r="F133" s="785" t="s">
        <v>13</v>
      </c>
      <c r="G133" s="5" t="s">
        <v>326</v>
      </c>
      <c r="H133" s="5" t="s">
        <v>326</v>
      </c>
      <c r="I133" s="5" t="s">
        <v>327</v>
      </c>
      <c r="J133" s="5" t="s">
        <v>577</v>
      </c>
    </row>
    <row r="134" spans="1:10" ht="15" thickBot="1" x14ac:dyDescent="0.35">
      <c r="A134" s="785" t="s">
        <v>157</v>
      </c>
      <c r="B134" s="2" t="s">
        <v>578</v>
      </c>
      <c r="C134" s="785" t="s">
        <v>324</v>
      </c>
      <c r="D134" s="785">
        <v>80221</v>
      </c>
      <c r="E134" s="785" t="s">
        <v>325</v>
      </c>
      <c r="F134" s="785" t="s">
        <v>115</v>
      </c>
      <c r="G134" s="2" t="s">
        <v>326</v>
      </c>
      <c r="H134" s="2" t="s">
        <v>326</v>
      </c>
      <c r="I134" s="2" t="s">
        <v>327</v>
      </c>
      <c r="J134" s="2" t="s">
        <v>579</v>
      </c>
    </row>
    <row r="135" spans="1:10" ht="15" thickBot="1" x14ac:dyDescent="0.35">
      <c r="A135" s="785" t="s">
        <v>158</v>
      </c>
      <c r="B135" s="5" t="s">
        <v>580</v>
      </c>
      <c r="C135" s="785" t="s">
        <v>324</v>
      </c>
      <c r="D135" s="785">
        <v>80216</v>
      </c>
      <c r="E135" s="785" t="s">
        <v>324</v>
      </c>
      <c r="F135" s="785" t="s">
        <v>13</v>
      </c>
      <c r="G135" s="5" t="s">
        <v>326</v>
      </c>
      <c r="H135" s="5" t="s">
        <v>326</v>
      </c>
      <c r="I135" s="5" t="s">
        <v>327</v>
      </c>
      <c r="J135" s="5" t="s">
        <v>581</v>
      </c>
    </row>
    <row r="136" spans="1:10" ht="15" thickBot="1" x14ac:dyDescent="0.35">
      <c r="A136" s="785" t="s">
        <v>159</v>
      </c>
      <c r="B136" s="2" t="s">
        <v>582</v>
      </c>
      <c r="C136" s="785" t="s">
        <v>324</v>
      </c>
      <c r="D136" s="785">
        <v>80224</v>
      </c>
      <c r="E136" s="785" t="s">
        <v>324</v>
      </c>
      <c r="F136" s="785" t="s">
        <v>13</v>
      </c>
      <c r="G136" s="2" t="s">
        <v>326</v>
      </c>
      <c r="H136" s="2" t="s">
        <v>326</v>
      </c>
      <c r="I136" s="2" t="s">
        <v>326</v>
      </c>
      <c r="J136" s="2" t="s">
        <v>583</v>
      </c>
    </row>
    <row r="137" spans="1:10" ht="15" thickBot="1" x14ac:dyDescent="0.35">
      <c r="A137" s="785" t="s">
        <v>160</v>
      </c>
      <c r="B137" s="5" t="s">
        <v>584</v>
      </c>
      <c r="C137" s="785" t="s">
        <v>324</v>
      </c>
      <c r="D137" s="785">
        <v>80205</v>
      </c>
      <c r="E137" s="785" t="s">
        <v>324</v>
      </c>
      <c r="F137" s="785" t="s">
        <v>13</v>
      </c>
      <c r="G137" s="5" t="s">
        <v>326</v>
      </c>
      <c r="H137" s="5" t="s">
        <v>326</v>
      </c>
      <c r="I137" s="5" t="s">
        <v>326</v>
      </c>
      <c r="J137" s="5" t="s">
        <v>585</v>
      </c>
    </row>
    <row r="138" spans="1:10" ht="15" thickBot="1" x14ac:dyDescent="0.35">
      <c r="A138" s="785" t="s">
        <v>161</v>
      </c>
      <c r="B138" s="2" t="s">
        <v>586</v>
      </c>
      <c r="C138" s="785" t="s">
        <v>324</v>
      </c>
      <c r="D138" s="785">
        <v>80221</v>
      </c>
      <c r="E138" s="785" t="s">
        <v>325</v>
      </c>
      <c r="F138" s="785" t="s">
        <v>8</v>
      </c>
      <c r="G138" s="2" t="s">
        <v>326</v>
      </c>
      <c r="H138" s="2" t="s">
        <v>326</v>
      </c>
      <c r="I138" s="2" t="s">
        <v>327</v>
      </c>
      <c r="J138" s="2" t="s">
        <v>587</v>
      </c>
    </row>
    <row r="139" spans="1:10" ht="15" thickBot="1" x14ac:dyDescent="0.35">
      <c r="A139" s="785" t="s">
        <v>162</v>
      </c>
      <c r="B139" s="5" t="s">
        <v>586</v>
      </c>
      <c r="C139" s="785" t="s">
        <v>324</v>
      </c>
      <c r="D139" s="785">
        <v>80221</v>
      </c>
      <c r="E139" s="785" t="s">
        <v>325</v>
      </c>
      <c r="F139" s="785" t="s">
        <v>8</v>
      </c>
      <c r="G139" s="5" t="s">
        <v>326</v>
      </c>
      <c r="H139" s="5" t="s">
        <v>326</v>
      </c>
      <c r="I139" s="5" t="s">
        <v>326</v>
      </c>
      <c r="J139" s="5" t="s">
        <v>587</v>
      </c>
    </row>
    <row r="140" spans="1:10" ht="15" thickBot="1" x14ac:dyDescent="0.35">
      <c r="A140" s="785" t="s">
        <v>163</v>
      </c>
      <c r="B140" s="2" t="s">
        <v>586</v>
      </c>
      <c r="C140" s="785" t="s">
        <v>324</v>
      </c>
      <c r="D140" s="785">
        <v>80221</v>
      </c>
      <c r="E140" s="785" t="s">
        <v>325</v>
      </c>
      <c r="F140" s="785" t="s">
        <v>8</v>
      </c>
      <c r="G140" s="2" t="s">
        <v>326</v>
      </c>
      <c r="H140" s="2" t="s">
        <v>326</v>
      </c>
      <c r="I140" s="2" t="s">
        <v>327</v>
      </c>
      <c r="J140" s="2" t="s">
        <v>588</v>
      </c>
    </row>
    <row r="141" spans="1:10" ht="15" thickBot="1" x14ac:dyDescent="0.35">
      <c r="A141" s="785" t="s">
        <v>165</v>
      </c>
      <c r="B141" s="5" t="s">
        <v>589</v>
      </c>
      <c r="C141" s="785" t="s">
        <v>324</v>
      </c>
      <c r="D141" s="785">
        <v>80223</v>
      </c>
      <c r="E141" s="785" t="s">
        <v>324</v>
      </c>
      <c r="F141" s="785" t="s">
        <v>13</v>
      </c>
      <c r="G141" s="5" t="s">
        <v>326</v>
      </c>
      <c r="H141" s="5" t="s">
        <v>326</v>
      </c>
      <c r="I141" s="5" t="s">
        <v>327</v>
      </c>
      <c r="J141" s="5" t="s">
        <v>590</v>
      </c>
    </row>
    <row r="142" spans="1:10" ht="15" thickBot="1" x14ac:dyDescent="0.35">
      <c r="A142" s="785" t="s">
        <v>166</v>
      </c>
      <c r="B142" s="2" t="s">
        <v>591</v>
      </c>
      <c r="C142" s="785" t="s">
        <v>324</v>
      </c>
      <c r="D142" s="785">
        <v>80223</v>
      </c>
      <c r="E142" s="785" t="s">
        <v>324</v>
      </c>
      <c r="F142" s="785" t="s">
        <v>13</v>
      </c>
      <c r="G142" s="2" t="s">
        <v>326</v>
      </c>
      <c r="H142" s="2" t="s">
        <v>326</v>
      </c>
      <c r="I142" s="2" t="s">
        <v>327</v>
      </c>
      <c r="J142" s="2" t="s">
        <v>592</v>
      </c>
    </row>
    <row r="143" spans="1:10" ht="15" thickBot="1" x14ac:dyDescent="0.35">
      <c r="A143" s="785" t="s">
        <v>167</v>
      </c>
      <c r="B143" s="5" t="s">
        <v>593</v>
      </c>
      <c r="C143" s="785" t="s">
        <v>324</v>
      </c>
      <c r="D143" s="785">
        <v>80210</v>
      </c>
      <c r="E143" s="785" t="s">
        <v>324</v>
      </c>
      <c r="F143" s="785" t="s">
        <v>13</v>
      </c>
      <c r="G143" s="5" t="s">
        <v>326</v>
      </c>
      <c r="H143" s="5" t="s">
        <v>326</v>
      </c>
      <c r="I143" s="5" t="s">
        <v>327</v>
      </c>
      <c r="J143" s="5" t="s">
        <v>594</v>
      </c>
    </row>
    <row r="144" spans="1:10" ht="15" thickBot="1" x14ac:dyDescent="0.35">
      <c r="A144" s="785" t="s">
        <v>168</v>
      </c>
      <c r="B144" s="2" t="s">
        <v>595</v>
      </c>
      <c r="C144" s="785" t="s">
        <v>324</v>
      </c>
      <c r="D144" s="785">
        <v>80123</v>
      </c>
      <c r="E144" s="785" t="s">
        <v>324</v>
      </c>
      <c r="F144" s="785" t="s">
        <v>13</v>
      </c>
      <c r="G144" s="2" t="s">
        <v>326</v>
      </c>
      <c r="H144" s="2" t="s">
        <v>326</v>
      </c>
      <c r="I144" s="2" t="s">
        <v>327</v>
      </c>
      <c r="J144" s="2" t="s">
        <v>596</v>
      </c>
    </row>
    <row r="145" spans="1:10" ht="15" thickBot="1" x14ac:dyDescent="0.35">
      <c r="A145" s="785" t="s">
        <v>169</v>
      </c>
      <c r="B145" s="5" t="s">
        <v>597</v>
      </c>
      <c r="C145" s="785" t="s">
        <v>324</v>
      </c>
      <c r="D145" s="785">
        <v>80249</v>
      </c>
      <c r="E145" s="785" t="s">
        <v>324</v>
      </c>
      <c r="F145" s="785" t="s">
        <v>13</v>
      </c>
      <c r="G145" s="5" t="s">
        <v>326</v>
      </c>
      <c r="H145" s="5" t="s">
        <v>326</v>
      </c>
      <c r="I145" s="5" t="s">
        <v>327</v>
      </c>
      <c r="J145" s="5" t="s">
        <v>598</v>
      </c>
    </row>
    <row r="146" spans="1:10" ht="15" thickBot="1" x14ac:dyDescent="0.35">
      <c r="A146" s="785" t="s">
        <v>170</v>
      </c>
      <c r="B146" s="2" t="s">
        <v>599</v>
      </c>
      <c r="C146" s="785" t="s">
        <v>324</v>
      </c>
      <c r="D146" s="785">
        <v>80219</v>
      </c>
      <c r="E146" s="785" t="s">
        <v>324</v>
      </c>
      <c r="F146" s="785" t="s">
        <v>13</v>
      </c>
      <c r="G146" s="2" t="s">
        <v>326</v>
      </c>
      <c r="H146" s="2" t="s">
        <v>326</v>
      </c>
      <c r="I146" s="2" t="s">
        <v>327</v>
      </c>
      <c r="J146" s="2" t="s">
        <v>600</v>
      </c>
    </row>
    <row r="147" spans="1:10" ht="15" thickBot="1" x14ac:dyDescent="0.35">
      <c r="A147" s="785" t="s">
        <v>171</v>
      </c>
      <c r="B147" s="5" t="s">
        <v>601</v>
      </c>
      <c r="C147" s="785" t="s">
        <v>324</v>
      </c>
      <c r="D147" s="785">
        <v>80207</v>
      </c>
      <c r="E147" s="785" t="s">
        <v>324</v>
      </c>
      <c r="F147" s="785" t="s">
        <v>13</v>
      </c>
      <c r="G147" s="5" t="s">
        <v>326</v>
      </c>
      <c r="H147" s="5" t="s">
        <v>326</v>
      </c>
      <c r="I147" s="5" t="s">
        <v>327</v>
      </c>
      <c r="J147" s="5" t="s">
        <v>602</v>
      </c>
    </row>
    <row r="148" spans="1:10" ht="15" thickBot="1" x14ac:dyDescent="0.35">
      <c r="A148" s="785" t="s">
        <v>172</v>
      </c>
      <c r="B148" s="2" t="s">
        <v>603</v>
      </c>
      <c r="C148" s="785" t="s">
        <v>324</v>
      </c>
      <c r="D148" s="785">
        <v>80231</v>
      </c>
      <c r="E148" s="785" t="s">
        <v>324</v>
      </c>
      <c r="F148" s="785" t="s">
        <v>13</v>
      </c>
      <c r="G148" s="2" t="s">
        <v>326</v>
      </c>
      <c r="H148" s="2" t="s">
        <v>326</v>
      </c>
      <c r="I148" s="2" t="s">
        <v>327</v>
      </c>
      <c r="J148" s="2" t="s">
        <v>604</v>
      </c>
    </row>
    <row r="149" spans="1:10" ht="15" thickBot="1" x14ac:dyDescent="0.35">
      <c r="A149" s="785" t="s">
        <v>173</v>
      </c>
      <c r="B149" s="5" t="s">
        <v>605</v>
      </c>
      <c r="C149" s="785" t="s">
        <v>324</v>
      </c>
      <c r="D149" s="785">
        <v>80239</v>
      </c>
      <c r="E149" s="785" t="s">
        <v>324</v>
      </c>
      <c r="F149" s="785" t="s">
        <v>13</v>
      </c>
      <c r="G149" s="5" t="s">
        <v>326</v>
      </c>
      <c r="H149" s="5" t="s">
        <v>326</v>
      </c>
      <c r="I149" s="5" t="s">
        <v>327</v>
      </c>
      <c r="J149" s="5" t="s">
        <v>606</v>
      </c>
    </row>
    <row r="150" spans="1:10" ht="15" thickBot="1" x14ac:dyDescent="0.35">
      <c r="A150" s="785" t="s">
        <v>174</v>
      </c>
      <c r="B150" s="2" t="s">
        <v>607</v>
      </c>
      <c r="C150" s="785" t="s">
        <v>324</v>
      </c>
      <c r="D150" s="785">
        <v>80238</v>
      </c>
      <c r="E150" s="785" t="s">
        <v>324</v>
      </c>
      <c r="F150" s="785" t="s">
        <v>13</v>
      </c>
      <c r="G150" s="2" t="s">
        <v>326</v>
      </c>
      <c r="H150" s="2" t="s">
        <v>326</v>
      </c>
      <c r="I150" s="2" t="s">
        <v>326</v>
      </c>
      <c r="J150" s="2" t="s">
        <v>608</v>
      </c>
    </row>
    <row r="151" spans="1:10" ht="15" thickBot="1" x14ac:dyDescent="0.35">
      <c r="A151" s="785" t="s">
        <v>175</v>
      </c>
      <c r="B151" s="5" t="s">
        <v>609</v>
      </c>
      <c r="C151" s="785" t="s">
        <v>324</v>
      </c>
      <c r="D151" s="785">
        <v>80220</v>
      </c>
      <c r="E151" s="785" t="s">
        <v>324</v>
      </c>
      <c r="F151" s="785" t="s">
        <v>13</v>
      </c>
      <c r="G151" s="5" t="s">
        <v>326</v>
      </c>
      <c r="H151" s="5" t="s">
        <v>326</v>
      </c>
      <c r="I151" s="5" t="s">
        <v>326</v>
      </c>
      <c r="J151" s="5" t="s">
        <v>610</v>
      </c>
    </row>
    <row r="152" spans="1:10" ht="15" thickBot="1" x14ac:dyDescent="0.35">
      <c r="A152" s="785" t="s">
        <v>176</v>
      </c>
      <c r="B152" s="2" t="s">
        <v>611</v>
      </c>
      <c r="C152" s="785" t="s">
        <v>324</v>
      </c>
      <c r="D152" s="785">
        <v>80222</v>
      </c>
      <c r="E152" s="785" t="s">
        <v>330</v>
      </c>
      <c r="F152" s="785" t="s">
        <v>11</v>
      </c>
      <c r="G152" s="2" t="s">
        <v>326</v>
      </c>
      <c r="H152" s="2" t="s">
        <v>326</v>
      </c>
      <c r="I152" s="2" t="s">
        <v>327</v>
      </c>
      <c r="J152" s="2" t="s">
        <v>612</v>
      </c>
    </row>
    <row r="153" spans="1:10" ht="15" thickBot="1" x14ac:dyDescent="0.35">
      <c r="A153" s="785" t="s">
        <v>177</v>
      </c>
      <c r="B153" s="5" t="s">
        <v>613</v>
      </c>
      <c r="C153" s="785" t="s">
        <v>324</v>
      </c>
      <c r="D153" s="785">
        <v>80231</v>
      </c>
      <c r="E153" s="785" t="s">
        <v>324</v>
      </c>
      <c r="F153" s="785" t="s">
        <v>13</v>
      </c>
      <c r="G153" s="5" t="s">
        <v>326</v>
      </c>
      <c r="H153" s="5" t="s">
        <v>326</v>
      </c>
      <c r="I153" s="5" t="s">
        <v>327</v>
      </c>
      <c r="J153" s="5" t="s">
        <v>614</v>
      </c>
    </row>
    <row r="154" spans="1:10" ht="15" thickBot="1" x14ac:dyDescent="0.35">
      <c r="A154" s="785" t="s">
        <v>178</v>
      </c>
      <c r="B154" s="2" t="s">
        <v>615</v>
      </c>
      <c r="C154" s="785" t="s">
        <v>324</v>
      </c>
      <c r="D154" s="785">
        <v>80238</v>
      </c>
      <c r="E154" s="785" t="s">
        <v>324</v>
      </c>
      <c r="F154" s="785" t="s">
        <v>13</v>
      </c>
      <c r="G154" s="2" t="s">
        <v>326</v>
      </c>
      <c r="H154" s="2" t="s">
        <v>326</v>
      </c>
      <c r="I154" s="2" t="s">
        <v>326</v>
      </c>
      <c r="J154" s="2" t="s">
        <v>616</v>
      </c>
    </row>
    <row r="155" spans="1:10" ht="15" thickBot="1" x14ac:dyDescent="0.35">
      <c r="A155" s="785" t="s">
        <v>180</v>
      </c>
      <c r="B155" s="5" t="s">
        <v>617</v>
      </c>
      <c r="C155" s="785" t="s">
        <v>324</v>
      </c>
      <c r="D155" s="785">
        <v>80205</v>
      </c>
      <c r="E155" s="785" t="s">
        <v>324</v>
      </c>
      <c r="F155" s="785" t="s">
        <v>13</v>
      </c>
      <c r="G155" s="5" t="s">
        <v>326</v>
      </c>
      <c r="H155" s="5" t="s">
        <v>326</v>
      </c>
      <c r="I155" s="5" t="s">
        <v>327</v>
      </c>
      <c r="J155" s="5" t="s">
        <v>618</v>
      </c>
    </row>
    <row r="156" spans="1:10" ht="15" thickBot="1" x14ac:dyDescent="0.35">
      <c r="A156" s="785" t="s">
        <v>181</v>
      </c>
      <c r="B156" s="2" t="s">
        <v>619</v>
      </c>
      <c r="C156" s="785" t="s">
        <v>324</v>
      </c>
      <c r="D156" s="785">
        <v>80238</v>
      </c>
      <c r="E156" s="785" t="s">
        <v>324</v>
      </c>
      <c r="F156" s="785" t="s">
        <v>13</v>
      </c>
      <c r="G156" s="2" t="s">
        <v>326</v>
      </c>
      <c r="H156" s="2" t="s">
        <v>326</v>
      </c>
      <c r="I156" s="2" t="s">
        <v>326</v>
      </c>
      <c r="J156" s="2" t="s">
        <v>620</v>
      </c>
    </row>
    <row r="157" spans="1:10" ht="15" thickBot="1" x14ac:dyDescent="0.35">
      <c r="A157" s="785" t="s">
        <v>182</v>
      </c>
      <c r="B157" s="5" t="s">
        <v>621</v>
      </c>
      <c r="C157" s="785" t="s">
        <v>324</v>
      </c>
      <c r="D157" s="785">
        <v>80221</v>
      </c>
      <c r="E157" s="785" t="s">
        <v>325</v>
      </c>
      <c r="F157" s="785" t="s">
        <v>115</v>
      </c>
      <c r="G157" s="5" t="s">
        <v>326</v>
      </c>
      <c r="H157" s="5" t="s">
        <v>326</v>
      </c>
      <c r="I157" s="5" t="s">
        <v>327</v>
      </c>
      <c r="J157" s="5" t="s">
        <v>622</v>
      </c>
    </row>
    <row r="158" spans="1:10" ht="15" thickBot="1" x14ac:dyDescent="0.35">
      <c r="A158" s="785" t="s">
        <v>183</v>
      </c>
      <c r="B158" s="2" t="s">
        <v>623</v>
      </c>
      <c r="C158" s="785" t="s">
        <v>324</v>
      </c>
      <c r="D158" s="785">
        <v>80231</v>
      </c>
      <c r="E158" s="785" t="s">
        <v>324</v>
      </c>
      <c r="F158" s="785" t="s">
        <v>13</v>
      </c>
      <c r="G158" s="2" t="s">
        <v>326</v>
      </c>
      <c r="H158" s="2" t="s">
        <v>326</v>
      </c>
      <c r="I158" s="2" t="s">
        <v>327</v>
      </c>
      <c r="J158" s="2" t="s">
        <v>624</v>
      </c>
    </row>
    <row r="159" spans="1:10" ht="15" thickBot="1" x14ac:dyDescent="0.35">
      <c r="A159" s="785" t="s">
        <v>184</v>
      </c>
      <c r="B159" s="5" t="s">
        <v>625</v>
      </c>
      <c r="C159" s="785" t="s">
        <v>324</v>
      </c>
      <c r="D159" s="785">
        <v>80227</v>
      </c>
      <c r="E159" s="785" t="s">
        <v>324</v>
      </c>
      <c r="F159" s="785" t="s">
        <v>13</v>
      </c>
      <c r="G159" s="5" t="s">
        <v>326</v>
      </c>
      <c r="H159" s="5" t="s">
        <v>326</v>
      </c>
      <c r="I159" s="5" t="s">
        <v>327</v>
      </c>
      <c r="J159" s="5" t="s">
        <v>626</v>
      </c>
    </row>
    <row r="160" spans="1:10" ht="15" thickBot="1" x14ac:dyDescent="0.35">
      <c r="A160" s="785" t="s">
        <v>185</v>
      </c>
      <c r="B160" s="2" t="s">
        <v>627</v>
      </c>
      <c r="C160" s="785" t="s">
        <v>324</v>
      </c>
      <c r="D160" s="785">
        <v>80239</v>
      </c>
      <c r="E160" s="785" t="s">
        <v>324</v>
      </c>
      <c r="F160" s="785" t="s">
        <v>13</v>
      </c>
      <c r="G160" s="2" t="s">
        <v>326</v>
      </c>
      <c r="H160" s="2" t="s">
        <v>326</v>
      </c>
      <c r="I160" s="2" t="s">
        <v>327</v>
      </c>
      <c r="J160" s="2" t="s">
        <v>628</v>
      </c>
    </row>
    <row r="161" spans="1:10" ht="15" thickBot="1" x14ac:dyDescent="0.35">
      <c r="A161" s="785" t="s">
        <v>186</v>
      </c>
      <c r="B161" s="5" t="s">
        <v>629</v>
      </c>
      <c r="C161" s="785" t="s">
        <v>324</v>
      </c>
      <c r="D161" s="785">
        <v>80219</v>
      </c>
      <c r="E161" s="785" t="s">
        <v>324</v>
      </c>
      <c r="F161" s="785" t="s">
        <v>13</v>
      </c>
      <c r="G161" s="5" t="s">
        <v>326</v>
      </c>
      <c r="H161" s="5" t="s">
        <v>326</v>
      </c>
      <c r="I161" s="5" t="s">
        <v>327</v>
      </c>
      <c r="J161" s="5" t="s">
        <v>630</v>
      </c>
    </row>
    <row r="162" spans="1:10" ht="15" thickBot="1" x14ac:dyDescent="0.35">
      <c r="A162" s="785" t="s">
        <v>187</v>
      </c>
      <c r="B162" s="2" t="s">
        <v>631</v>
      </c>
      <c r="C162" s="785" t="s">
        <v>324</v>
      </c>
      <c r="D162" s="785">
        <v>80221</v>
      </c>
      <c r="E162" s="785" t="s">
        <v>325</v>
      </c>
      <c r="F162" s="785" t="s">
        <v>115</v>
      </c>
      <c r="G162" s="2" t="s">
        <v>326</v>
      </c>
      <c r="H162" s="2" t="s">
        <v>326</v>
      </c>
      <c r="I162" s="2" t="s">
        <v>327</v>
      </c>
      <c r="J162" s="2" t="s">
        <v>632</v>
      </c>
    </row>
    <row r="163" spans="1:10" ht="15" thickBot="1" x14ac:dyDescent="0.35">
      <c r="A163" s="785" t="s">
        <v>188</v>
      </c>
      <c r="B163" s="5" t="s">
        <v>633</v>
      </c>
      <c r="C163" s="785" t="s">
        <v>324</v>
      </c>
      <c r="D163" s="785">
        <v>80236</v>
      </c>
      <c r="E163" s="785" t="s">
        <v>324</v>
      </c>
      <c r="F163" s="785" t="s">
        <v>13</v>
      </c>
      <c r="G163" s="5" t="s">
        <v>326</v>
      </c>
      <c r="H163" s="5" t="s">
        <v>326</v>
      </c>
      <c r="I163" s="5" t="s">
        <v>327</v>
      </c>
      <c r="J163" s="5" t="s">
        <v>634</v>
      </c>
    </row>
    <row r="164" spans="1:10" ht="15" thickBot="1" x14ac:dyDescent="0.35">
      <c r="A164" s="785" t="s">
        <v>189</v>
      </c>
      <c r="B164" s="2" t="s">
        <v>357</v>
      </c>
      <c r="C164" s="785" t="s">
        <v>324</v>
      </c>
      <c r="D164" s="785">
        <v>80219</v>
      </c>
      <c r="E164" s="785" t="s">
        <v>324</v>
      </c>
      <c r="F164" s="785" t="s">
        <v>13</v>
      </c>
      <c r="G164" s="2" t="s">
        <v>326</v>
      </c>
      <c r="H164" s="2" t="s">
        <v>326</v>
      </c>
      <c r="I164" s="2" t="s">
        <v>327</v>
      </c>
      <c r="J164" s="2" t="s">
        <v>635</v>
      </c>
    </row>
    <row r="165" spans="1:10" ht="15" thickBot="1" x14ac:dyDescent="0.35">
      <c r="A165" s="785" t="s">
        <v>190</v>
      </c>
      <c r="B165" s="5" t="s">
        <v>636</v>
      </c>
      <c r="C165" s="785" t="s">
        <v>324</v>
      </c>
      <c r="D165" s="785">
        <v>80219</v>
      </c>
      <c r="E165" s="785" t="s">
        <v>324</v>
      </c>
      <c r="F165" s="785" t="s">
        <v>13</v>
      </c>
      <c r="G165" s="5" t="s">
        <v>326</v>
      </c>
      <c r="H165" s="5" t="s">
        <v>326</v>
      </c>
      <c r="I165" s="5" t="s">
        <v>327</v>
      </c>
      <c r="J165" s="5" t="s">
        <v>637</v>
      </c>
    </row>
    <row r="166" spans="1:10" ht="15" thickBot="1" x14ac:dyDescent="0.35">
      <c r="A166" s="785" t="s">
        <v>191</v>
      </c>
      <c r="B166" s="2" t="s">
        <v>432</v>
      </c>
      <c r="C166" s="785" t="s">
        <v>324</v>
      </c>
      <c r="D166" s="785">
        <v>80204</v>
      </c>
      <c r="E166" s="785" t="s">
        <v>324</v>
      </c>
      <c r="F166" s="785" t="s">
        <v>13</v>
      </c>
      <c r="G166" s="2" t="s">
        <v>326</v>
      </c>
      <c r="H166" s="2" t="s">
        <v>326</v>
      </c>
      <c r="I166" s="2" t="s">
        <v>327</v>
      </c>
      <c r="J166" s="2" t="s">
        <v>638</v>
      </c>
    </row>
    <row r="167" spans="1:10" ht="15" thickBot="1" x14ac:dyDescent="0.35">
      <c r="A167" s="785" t="s">
        <v>192</v>
      </c>
      <c r="B167" s="5" t="s">
        <v>639</v>
      </c>
      <c r="C167" s="785" t="s">
        <v>324</v>
      </c>
      <c r="D167" s="785">
        <v>80249</v>
      </c>
      <c r="E167" s="785" t="s">
        <v>324</v>
      </c>
      <c r="F167" s="785" t="s">
        <v>13</v>
      </c>
      <c r="G167" s="5" t="s">
        <v>326</v>
      </c>
      <c r="H167" s="5" t="s">
        <v>326</v>
      </c>
      <c r="I167" s="5" t="s">
        <v>327</v>
      </c>
      <c r="J167" s="5" t="s">
        <v>640</v>
      </c>
    </row>
    <row r="168" spans="1:10" ht="15" thickBot="1" x14ac:dyDescent="0.35">
      <c r="A168" s="785" t="s">
        <v>193</v>
      </c>
      <c r="B168" s="2" t="s">
        <v>641</v>
      </c>
      <c r="C168" s="785" t="s">
        <v>324</v>
      </c>
      <c r="D168" s="785">
        <v>80239</v>
      </c>
      <c r="E168" s="785" t="s">
        <v>324</v>
      </c>
      <c r="F168" s="785" t="s">
        <v>13</v>
      </c>
      <c r="G168" s="2" t="s">
        <v>326</v>
      </c>
      <c r="H168" s="2" t="s">
        <v>326</v>
      </c>
      <c r="I168" s="2" t="s">
        <v>327</v>
      </c>
      <c r="J168" s="2" t="s">
        <v>642</v>
      </c>
    </row>
    <row r="169" spans="1:10" ht="15" thickBot="1" x14ac:dyDescent="0.35">
      <c r="A169" s="785" t="s">
        <v>194</v>
      </c>
      <c r="B169" s="5" t="s">
        <v>643</v>
      </c>
      <c r="C169" s="785" t="s">
        <v>324</v>
      </c>
      <c r="D169" s="785">
        <v>80209</v>
      </c>
      <c r="E169" s="785" t="s">
        <v>324</v>
      </c>
      <c r="F169" s="785" t="s">
        <v>13</v>
      </c>
      <c r="G169" s="5" t="s">
        <v>326</v>
      </c>
      <c r="H169" s="5" t="s">
        <v>326</v>
      </c>
      <c r="I169" s="5" t="s">
        <v>326</v>
      </c>
      <c r="J169" s="5" t="s">
        <v>644</v>
      </c>
    </row>
    <row r="170" spans="1:10" ht="15" thickBot="1" x14ac:dyDescent="0.35">
      <c r="A170" s="785" t="s">
        <v>195</v>
      </c>
      <c r="B170" s="2" t="s">
        <v>645</v>
      </c>
      <c r="C170" s="785" t="s">
        <v>324</v>
      </c>
      <c r="D170" s="785">
        <v>80230</v>
      </c>
      <c r="E170" s="785" t="s">
        <v>324</v>
      </c>
      <c r="F170" s="785" t="s">
        <v>13</v>
      </c>
      <c r="G170" s="2" t="s">
        <v>326</v>
      </c>
      <c r="H170" s="2" t="s">
        <v>326</v>
      </c>
      <c r="I170" s="2" t="s">
        <v>326</v>
      </c>
      <c r="J170" s="2" t="s">
        <v>646</v>
      </c>
    </row>
    <row r="171" spans="1:10" ht="15" thickBot="1" x14ac:dyDescent="0.35">
      <c r="A171" s="785" t="s">
        <v>196</v>
      </c>
      <c r="B171" s="5" t="s">
        <v>647</v>
      </c>
      <c r="C171" s="785" t="s">
        <v>324</v>
      </c>
      <c r="D171" s="785">
        <v>80221</v>
      </c>
      <c r="E171" s="785" t="s">
        <v>325</v>
      </c>
      <c r="F171" s="785" t="s">
        <v>115</v>
      </c>
      <c r="G171" s="5" t="s">
        <v>326</v>
      </c>
      <c r="H171" s="5" t="s">
        <v>326</v>
      </c>
      <c r="I171" s="5" t="s">
        <v>327</v>
      </c>
      <c r="J171" s="5" t="s">
        <v>648</v>
      </c>
    </row>
    <row r="172" spans="1:10" ht="15" thickBot="1" x14ac:dyDescent="0.35">
      <c r="A172" s="785" t="s">
        <v>197</v>
      </c>
      <c r="B172" s="2" t="s">
        <v>649</v>
      </c>
      <c r="C172" s="785" t="s">
        <v>324</v>
      </c>
      <c r="D172" s="785">
        <v>80205</v>
      </c>
      <c r="E172" s="785" t="s">
        <v>324</v>
      </c>
      <c r="F172" s="785" t="s">
        <v>13</v>
      </c>
      <c r="G172" s="2" t="s">
        <v>326</v>
      </c>
      <c r="H172" s="2" t="s">
        <v>326</v>
      </c>
      <c r="I172" s="2" t="s">
        <v>327</v>
      </c>
      <c r="J172" s="2" t="s">
        <v>650</v>
      </c>
    </row>
    <row r="173" spans="1:10" ht="15" thickBot="1" x14ac:dyDescent="0.35">
      <c r="A173" s="785" t="s">
        <v>198</v>
      </c>
      <c r="B173" s="5" t="s">
        <v>651</v>
      </c>
      <c r="C173" s="785" t="s">
        <v>324</v>
      </c>
      <c r="D173" s="785">
        <v>80239</v>
      </c>
      <c r="E173" s="785" t="s">
        <v>324</v>
      </c>
      <c r="F173" s="785" t="s">
        <v>13</v>
      </c>
      <c r="G173" s="5" t="s">
        <v>326</v>
      </c>
      <c r="H173" s="5" t="s">
        <v>326</v>
      </c>
      <c r="I173" s="5" t="s">
        <v>327</v>
      </c>
      <c r="J173" s="5" t="s">
        <v>652</v>
      </c>
    </row>
    <row r="174" spans="1:10" ht="15" thickBot="1" x14ac:dyDescent="0.35">
      <c r="A174" s="785" t="s">
        <v>199</v>
      </c>
      <c r="B174" s="2" t="s">
        <v>653</v>
      </c>
      <c r="C174" s="785" t="s">
        <v>324</v>
      </c>
      <c r="D174" s="785">
        <v>80249</v>
      </c>
      <c r="E174" s="785" t="s">
        <v>324</v>
      </c>
      <c r="F174" s="785" t="s">
        <v>13</v>
      </c>
      <c r="G174" s="2" t="s">
        <v>326</v>
      </c>
      <c r="H174" s="2" t="s">
        <v>326</v>
      </c>
      <c r="I174" s="2" t="s">
        <v>327</v>
      </c>
      <c r="J174" s="2" t="s">
        <v>654</v>
      </c>
    </row>
    <row r="175" spans="1:10" ht="15" thickBot="1" x14ac:dyDescent="0.35">
      <c r="A175" s="785" t="s">
        <v>200</v>
      </c>
      <c r="B175" s="5" t="s">
        <v>393</v>
      </c>
      <c r="C175" s="785" t="s">
        <v>324</v>
      </c>
      <c r="D175" s="785">
        <v>80223</v>
      </c>
      <c r="E175" s="785" t="s">
        <v>324</v>
      </c>
      <c r="F175" s="785" t="s">
        <v>13</v>
      </c>
      <c r="G175" s="5" t="s">
        <v>326</v>
      </c>
      <c r="H175" s="5" t="s">
        <v>326</v>
      </c>
      <c r="I175" s="5" t="s">
        <v>327</v>
      </c>
      <c r="J175" s="5" t="s">
        <v>655</v>
      </c>
    </row>
    <row r="176" spans="1:10" ht="15" thickBot="1" x14ac:dyDescent="0.35">
      <c r="A176" s="785" t="s">
        <v>201</v>
      </c>
      <c r="B176" s="2" t="s">
        <v>656</v>
      </c>
      <c r="C176" s="785" t="s">
        <v>324</v>
      </c>
      <c r="D176" s="785">
        <v>80239</v>
      </c>
      <c r="E176" s="785" t="s">
        <v>324</v>
      </c>
      <c r="F176" s="785" t="s">
        <v>13</v>
      </c>
      <c r="G176" s="2" t="s">
        <v>326</v>
      </c>
      <c r="H176" s="2" t="s">
        <v>326</v>
      </c>
      <c r="I176" s="2" t="s">
        <v>327</v>
      </c>
      <c r="J176" s="2" t="s">
        <v>657</v>
      </c>
    </row>
    <row r="177" spans="1:10" ht="15" thickBot="1" x14ac:dyDescent="0.35">
      <c r="A177" s="785" t="s">
        <v>202</v>
      </c>
      <c r="B177" s="5" t="s">
        <v>658</v>
      </c>
      <c r="C177" s="785" t="s">
        <v>324</v>
      </c>
      <c r="D177" s="785">
        <v>80207</v>
      </c>
      <c r="E177" s="785" t="s">
        <v>324</v>
      </c>
      <c r="F177" s="785" t="s">
        <v>13</v>
      </c>
      <c r="G177" s="5" t="s">
        <v>326</v>
      </c>
      <c r="H177" s="5" t="s">
        <v>326</v>
      </c>
      <c r="I177" s="5" t="s">
        <v>326</v>
      </c>
      <c r="J177" s="5" t="s">
        <v>659</v>
      </c>
    </row>
    <row r="178" spans="1:10" ht="15" thickBot="1" x14ac:dyDescent="0.35">
      <c r="A178" s="785" t="s">
        <v>203</v>
      </c>
      <c r="B178" s="2" t="s">
        <v>660</v>
      </c>
      <c r="C178" s="785" t="s">
        <v>324</v>
      </c>
      <c r="D178" s="785">
        <v>80207</v>
      </c>
      <c r="E178" s="785" t="s">
        <v>324</v>
      </c>
      <c r="F178" s="785" t="s">
        <v>13</v>
      </c>
      <c r="G178" s="2" t="s">
        <v>326</v>
      </c>
      <c r="H178" s="2" t="s">
        <v>326</v>
      </c>
      <c r="I178" s="2" t="s">
        <v>327</v>
      </c>
      <c r="J178" s="2" t="s">
        <v>661</v>
      </c>
    </row>
    <row r="179" spans="1:10" ht="15" thickBot="1" x14ac:dyDescent="0.35">
      <c r="A179" s="785" t="s">
        <v>204</v>
      </c>
      <c r="B179" s="5" t="s">
        <v>662</v>
      </c>
      <c r="C179" s="785" t="s">
        <v>324</v>
      </c>
      <c r="D179" s="785">
        <v>80239</v>
      </c>
      <c r="E179" s="785" t="s">
        <v>324</v>
      </c>
      <c r="F179" s="785" t="s">
        <v>13</v>
      </c>
      <c r="G179" s="5" t="s">
        <v>326</v>
      </c>
      <c r="H179" s="5" t="s">
        <v>326</v>
      </c>
      <c r="I179" s="5" t="s">
        <v>327</v>
      </c>
      <c r="J179" s="5" t="s">
        <v>663</v>
      </c>
    </row>
    <row r="180" spans="1:10" ht="15" thickBot="1" x14ac:dyDescent="0.35">
      <c r="A180" s="785" t="s">
        <v>205</v>
      </c>
      <c r="B180" s="2" t="s">
        <v>664</v>
      </c>
      <c r="C180" s="785" t="s">
        <v>324</v>
      </c>
      <c r="D180" s="785">
        <v>80210</v>
      </c>
      <c r="E180" s="785" t="s">
        <v>324</v>
      </c>
      <c r="F180" s="785" t="s">
        <v>13</v>
      </c>
      <c r="G180" s="2" t="s">
        <v>326</v>
      </c>
      <c r="H180" s="2" t="s">
        <v>326</v>
      </c>
      <c r="I180" s="2" t="s">
        <v>326</v>
      </c>
      <c r="J180" s="2" t="s">
        <v>665</v>
      </c>
    </row>
    <row r="181" spans="1:10" ht="15" thickBot="1" x14ac:dyDescent="0.35">
      <c r="A181" s="785" t="s">
        <v>206</v>
      </c>
      <c r="B181" s="5" t="s">
        <v>666</v>
      </c>
      <c r="C181" s="785" t="s">
        <v>324</v>
      </c>
      <c r="D181" s="785">
        <v>80246</v>
      </c>
      <c r="E181" s="785" t="s">
        <v>324</v>
      </c>
      <c r="F181" s="785" t="s">
        <v>13</v>
      </c>
      <c r="G181" s="5" t="s">
        <v>326</v>
      </c>
      <c r="H181" s="5" t="s">
        <v>326</v>
      </c>
      <c r="I181" s="5" t="s">
        <v>327</v>
      </c>
      <c r="J181" s="5" t="s">
        <v>667</v>
      </c>
    </row>
    <row r="182" spans="1:10" ht="15" thickBot="1" x14ac:dyDescent="0.35">
      <c r="A182" s="785" t="s">
        <v>207</v>
      </c>
      <c r="B182" s="2" t="s">
        <v>668</v>
      </c>
      <c r="C182" s="785" t="s">
        <v>324</v>
      </c>
      <c r="D182" s="785">
        <v>80210</v>
      </c>
      <c r="E182" s="785" t="s">
        <v>324</v>
      </c>
      <c r="F182" s="785" t="s">
        <v>13</v>
      </c>
      <c r="G182" s="2" t="s">
        <v>326</v>
      </c>
      <c r="H182" s="2" t="s">
        <v>326</v>
      </c>
      <c r="I182" s="2" t="s">
        <v>326</v>
      </c>
      <c r="J182" s="2" t="s">
        <v>669</v>
      </c>
    </row>
    <row r="183" spans="1:10" ht="15" thickBot="1" x14ac:dyDescent="0.35">
      <c r="A183" s="785" t="s">
        <v>208</v>
      </c>
      <c r="B183" s="5" t="s">
        <v>670</v>
      </c>
      <c r="C183" s="785" t="s">
        <v>324</v>
      </c>
      <c r="D183" s="785">
        <v>80239</v>
      </c>
      <c r="E183" s="785" t="s">
        <v>324</v>
      </c>
      <c r="F183" s="785" t="s">
        <v>13</v>
      </c>
      <c r="G183" s="5" t="s">
        <v>326</v>
      </c>
      <c r="H183" s="5" t="s">
        <v>326</v>
      </c>
      <c r="I183" s="5" t="s">
        <v>327</v>
      </c>
      <c r="J183" s="5" t="s">
        <v>671</v>
      </c>
    </row>
    <row r="184" spans="1:10" ht="15" thickBot="1" x14ac:dyDescent="0.35">
      <c r="A184" s="785" t="s">
        <v>209</v>
      </c>
      <c r="B184" s="2" t="s">
        <v>672</v>
      </c>
      <c r="C184" s="785" t="s">
        <v>324</v>
      </c>
      <c r="D184" s="785">
        <v>80220</v>
      </c>
      <c r="E184" s="785" t="s">
        <v>324</v>
      </c>
      <c r="F184" s="785" t="s">
        <v>13</v>
      </c>
      <c r="G184" s="2" t="s">
        <v>326</v>
      </c>
      <c r="H184" s="2" t="s">
        <v>326</v>
      </c>
      <c r="I184" s="2" t="s">
        <v>327</v>
      </c>
      <c r="J184" s="2" t="s">
        <v>673</v>
      </c>
    </row>
    <row r="185" spans="1:10" ht="15" thickBot="1" x14ac:dyDescent="0.35">
      <c r="A185" s="785" t="s">
        <v>210</v>
      </c>
      <c r="B185" s="5" t="s">
        <v>674</v>
      </c>
      <c r="C185" s="785" t="s">
        <v>324</v>
      </c>
      <c r="D185" s="785">
        <v>80218</v>
      </c>
      <c r="E185" s="785" t="s">
        <v>324</v>
      </c>
      <c r="F185" s="785" t="s">
        <v>13</v>
      </c>
      <c r="G185" s="5" t="s">
        <v>326</v>
      </c>
      <c r="H185" s="5" t="s">
        <v>326</v>
      </c>
      <c r="I185" s="5" t="s">
        <v>326</v>
      </c>
      <c r="J185" s="5" t="s">
        <v>675</v>
      </c>
    </row>
    <row r="186" spans="1:10" ht="15" thickBot="1" x14ac:dyDescent="0.35">
      <c r="A186" s="785" t="s">
        <v>211</v>
      </c>
      <c r="B186" s="2" t="s">
        <v>470</v>
      </c>
      <c r="C186" s="785" t="s">
        <v>324</v>
      </c>
      <c r="D186" s="785">
        <v>80235</v>
      </c>
      <c r="E186" s="785" t="s">
        <v>471</v>
      </c>
      <c r="F186" s="785" t="s">
        <v>100</v>
      </c>
      <c r="G186" s="2" t="s">
        <v>326</v>
      </c>
      <c r="H186" s="2" t="s">
        <v>326</v>
      </c>
      <c r="I186" s="2" t="s">
        <v>326</v>
      </c>
      <c r="J186" s="2" t="s">
        <v>676</v>
      </c>
    </row>
    <row r="187" spans="1:10" ht="15" thickBot="1" x14ac:dyDescent="0.35">
      <c r="A187" s="785" t="s">
        <v>212</v>
      </c>
      <c r="B187" s="5" t="s">
        <v>470</v>
      </c>
      <c r="C187" s="785" t="s">
        <v>324</v>
      </c>
      <c r="D187" s="785">
        <v>80235</v>
      </c>
      <c r="E187" s="785" t="s">
        <v>471</v>
      </c>
      <c r="F187" s="785" t="s">
        <v>128</v>
      </c>
      <c r="G187" s="5" t="s">
        <v>326</v>
      </c>
      <c r="H187" s="5" t="s">
        <v>326</v>
      </c>
      <c r="I187" s="5" t="s">
        <v>326</v>
      </c>
      <c r="J187" s="5" t="s">
        <v>677</v>
      </c>
    </row>
    <row r="188" spans="1:10" ht="15" thickBot="1" x14ac:dyDescent="0.35">
      <c r="A188" s="785" t="s">
        <v>213</v>
      </c>
      <c r="B188" s="2" t="s">
        <v>678</v>
      </c>
      <c r="C188" s="785" t="s">
        <v>324</v>
      </c>
      <c r="D188" s="785">
        <v>80219</v>
      </c>
      <c r="E188" s="785" t="s">
        <v>324</v>
      </c>
      <c r="F188" s="785" t="s">
        <v>13</v>
      </c>
      <c r="G188" s="2" t="s">
        <v>326</v>
      </c>
      <c r="H188" s="2" t="s">
        <v>326</v>
      </c>
      <c r="I188" s="2" t="s">
        <v>327</v>
      </c>
      <c r="J188" s="2" t="s">
        <v>679</v>
      </c>
    </row>
    <row r="189" spans="1:10" ht="15" thickBot="1" x14ac:dyDescent="0.35">
      <c r="A189" s="785" t="s">
        <v>214</v>
      </c>
      <c r="B189" s="5" t="s">
        <v>680</v>
      </c>
      <c r="C189" s="785" t="s">
        <v>324</v>
      </c>
      <c r="D189" s="785">
        <v>80219</v>
      </c>
      <c r="E189" s="785" t="s">
        <v>324</v>
      </c>
      <c r="F189" s="785" t="s">
        <v>13</v>
      </c>
      <c r="G189" s="5" t="s">
        <v>326</v>
      </c>
      <c r="H189" s="5" t="s">
        <v>326</v>
      </c>
      <c r="I189" s="5" t="s">
        <v>327</v>
      </c>
      <c r="J189" s="5" t="s">
        <v>681</v>
      </c>
    </row>
    <row r="190" spans="1:10" ht="15" thickBot="1" x14ac:dyDescent="0.35">
      <c r="A190" s="785" t="s">
        <v>215</v>
      </c>
      <c r="B190" s="2" t="s">
        <v>682</v>
      </c>
      <c r="C190" s="785" t="s">
        <v>324</v>
      </c>
      <c r="D190" s="785">
        <v>80239</v>
      </c>
      <c r="E190" s="785" t="s">
        <v>324</v>
      </c>
      <c r="F190" s="785" t="s">
        <v>13</v>
      </c>
      <c r="G190" s="2" t="s">
        <v>326</v>
      </c>
      <c r="H190" s="2" t="s">
        <v>326</v>
      </c>
      <c r="I190" s="2" t="s">
        <v>327</v>
      </c>
      <c r="J190" s="2" t="s">
        <v>683</v>
      </c>
    </row>
    <row r="191" spans="1:10" ht="15" thickBot="1" x14ac:dyDescent="0.35">
      <c r="A191" s="785" t="s">
        <v>216</v>
      </c>
      <c r="B191" s="5" t="s">
        <v>684</v>
      </c>
      <c r="C191" s="785" t="s">
        <v>324</v>
      </c>
      <c r="D191" s="785">
        <v>80211</v>
      </c>
      <c r="E191" s="785" t="s">
        <v>324</v>
      </c>
      <c r="F191" s="785" t="s">
        <v>13</v>
      </c>
      <c r="G191" s="5" t="s">
        <v>326</v>
      </c>
      <c r="H191" s="5" t="s">
        <v>326</v>
      </c>
      <c r="I191" s="5" t="s">
        <v>327</v>
      </c>
      <c r="J191" s="5" t="s">
        <v>685</v>
      </c>
    </row>
    <row r="192" spans="1:10" ht="15" thickBot="1" x14ac:dyDescent="0.35">
      <c r="A192" s="785" t="s">
        <v>217</v>
      </c>
      <c r="B192" s="2" t="s">
        <v>686</v>
      </c>
      <c r="C192" s="785" t="s">
        <v>324</v>
      </c>
      <c r="D192" s="785">
        <v>80211</v>
      </c>
      <c r="E192" s="785" t="s">
        <v>324</v>
      </c>
      <c r="F192" s="785" t="s">
        <v>13</v>
      </c>
      <c r="G192" s="2" t="s">
        <v>326</v>
      </c>
      <c r="H192" s="2" t="s">
        <v>326</v>
      </c>
      <c r="I192" s="2" t="s">
        <v>327</v>
      </c>
      <c r="J192" s="2" t="s">
        <v>685</v>
      </c>
    </row>
    <row r="193" spans="1:10" ht="15" thickBot="1" x14ac:dyDescent="0.35">
      <c r="A193" s="785" t="s">
        <v>218</v>
      </c>
      <c r="B193" s="5" t="s">
        <v>687</v>
      </c>
      <c r="C193" s="785" t="s">
        <v>324</v>
      </c>
      <c r="D193" s="785">
        <v>80221</v>
      </c>
      <c r="E193" s="785" t="s">
        <v>325</v>
      </c>
      <c r="F193" s="785" t="s">
        <v>153</v>
      </c>
      <c r="G193" s="5" t="s">
        <v>326</v>
      </c>
      <c r="H193" s="5" t="s">
        <v>326</v>
      </c>
      <c r="I193" s="5" t="s">
        <v>327</v>
      </c>
      <c r="J193" s="5" t="s">
        <v>688</v>
      </c>
    </row>
    <row r="194" spans="1:10" ht="15" thickBot="1" x14ac:dyDescent="0.35">
      <c r="A194" s="785" t="s">
        <v>219</v>
      </c>
      <c r="B194" s="2" t="s">
        <v>615</v>
      </c>
      <c r="C194" s="785" t="s">
        <v>324</v>
      </c>
      <c r="D194" s="785">
        <v>80238</v>
      </c>
      <c r="E194" s="785" t="s">
        <v>324</v>
      </c>
      <c r="F194" s="785" t="s">
        <v>13</v>
      </c>
      <c r="G194" s="2" t="s">
        <v>326</v>
      </c>
      <c r="H194" s="2" t="s">
        <v>326</v>
      </c>
      <c r="I194" s="2" t="s">
        <v>326</v>
      </c>
      <c r="J194" s="2" t="s">
        <v>689</v>
      </c>
    </row>
    <row r="195" spans="1:10" ht="15" thickBot="1" x14ac:dyDescent="0.35">
      <c r="A195" s="785" t="s">
        <v>220</v>
      </c>
      <c r="B195" s="5" t="s">
        <v>690</v>
      </c>
      <c r="C195" s="785" t="s">
        <v>324</v>
      </c>
      <c r="D195" s="785">
        <v>80239</v>
      </c>
      <c r="E195" s="785" t="s">
        <v>324</v>
      </c>
      <c r="F195" s="785" t="s">
        <v>13</v>
      </c>
      <c r="G195" s="5" t="s">
        <v>326</v>
      </c>
      <c r="H195" s="5" t="s">
        <v>326</v>
      </c>
      <c r="I195" s="5" t="s">
        <v>327</v>
      </c>
      <c r="J195" s="5" t="s">
        <v>691</v>
      </c>
    </row>
    <row r="196" spans="1:10" ht="15" thickBot="1" x14ac:dyDescent="0.35">
      <c r="A196" s="785" t="s">
        <v>221</v>
      </c>
      <c r="B196" s="2" t="s">
        <v>692</v>
      </c>
      <c r="C196" s="785" t="s">
        <v>324</v>
      </c>
      <c r="D196" s="785">
        <v>80220</v>
      </c>
      <c r="E196" s="785" t="s">
        <v>324</v>
      </c>
      <c r="F196" s="785" t="s">
        <v>13</v>
      </c>
      <c r="G196" s="2" t="s">
        <v>326</v>
      </c>
      <c r="H196" s="2" t="s">
        <v>326</v>
      </c>
      <c r="I196" s="2" t="s">
        <v>326</v>
      </c>
      <c r="J196" s="2" t="s">
        <v>693</v>
      </c>
    </row>
    <row r="197" spans="1:10" ht="15" thickBot="1" x14ac:dyDescent="0.35">
      <c r="A197" s="785" t="s">
        <v>222</v>
      </c>
      <c r="B197" s="5" t="s">
        <v>694</v>
      </c>
      <c r="C197" s="785" t="s">
        <v>324</v>
      </c>
      <c r="D197" s="785">
        <v>80220</v>
      </c>
      <c r="E197" s="785" t="s">
        <v>324</v>
      </c>
      <c r="F197" s="785" t="s">
        <v>13</v>
      </c>
      <c r="G197" s="5" t="s">
        <v>326</v>
      </c>
      <c r="H197" s="5" t="s">
        <v>326</v>
      </c>
      <c r="I197" s="5" t="s">
        <v>326</v>
      </c>
      <c r="J197" s="5" t="s">
        <v>695</v>
      </c>
    </row>
    <row r="198" spans="1:10" ht="15" thickBot="1" x14ac:dyDescent="0.35">
      <c r="A198" s="785" t="s">
        <v>223</v>
      </c>
      <c r="B198" s="2" t="s">
        <v>696</v>
      </c>
      <c r="C198" s="785" t="s">
        <v>324</v>
      </c>
      <c r="D198" s="785">
        <v>80219</v>
      </c>
      <c r="E198" s="785" t="s">
        <v>324</v>
      </c>
      <c r="F198" s="785" t="s">
        <v>13</v>
      </c>
      <c r="G198" s="2" t="s">
        <v>326</v>
      </c>
      <c r="H198" s="2" t="s">
        <v>326</v>
      </c>
      <c r="I198" s="2" t="s">
        <v>326</v>
      </c>
      <c r="J198" s="2" t="s">
        <v>697</v>
      </c>
    </row>
    <row r="199" spans="1:10" ht="15" thickBot="1" x14ac:dyDescent="0.35">
      <c r="A199" s="785" t="s">
        <v>225</v>
      </c>
      <c r="B199" s="5" t="s">
        <v>698</v>
      </c>
      <c r="C199" s="785" t="s">
        <v>324</v>
      </c>
      <c r="D199" s="785">
        <v>80224</v>
      </c>
      <c r="E199" s="785" t="s">
        <v>324</v>
      </c>
      <c r="F199" s="785" t="s">
        <v>13</v>
      </c>
      <c r="G199" s="5" t="s">
        <v>326</v>
      </c>
      <c r="H199" s="5" t="s">
        <v>326</v>
      </c>
      <c r="I199" s="5" t="s">
        <v>327</v>
      </c>
      <c r="J199" s="5" t="s">
        <v>699</v>
      </c>
    </row>
    <row r="200" spans="1:10" ht="15" thickBot="1" x14ac:dyDescent="0.35">
      <c r="A200" s="785" t="s">
        <v>226</v>
      </c>
      <c r="B200" s="2" t="s">
        <v>700</v>
      </c>
      <c r="C200" s="785" t="s">
        <v>324</v>
      </c>
      <c r="D200" s="785">
        <v>80205</v>
      </c>
      <c r="E200" s="785" t="s">
        <v>324</v>
      </c>
      <c r="F200" s="785" t="s">
        <v>13</v>
      </c>
      <c r="G200" s="2" t="s">
        <v>326</v>
      </c>
      <c r="H200" s="2" t="s">
        <v>326</v>
      </c>
      <c r="I200" s="2" t="s">
        <v>326</v>
      </c>
      <c r="J200" s="2" t="s">
        <v>701</v>
      </c>
    </row>
    <row r="201" spans="1:10" ht="15" thickBot="1" x14ac:dyDescent="0.35">
      <c r="A201" s="785" t="s">
        <v>227</v>
      </c>
      <c r="B201" s="5" t="s">
        <v>702</v>
      </c>
      <c r="C201" s="785" t="s">
        <v>324</v>
      </c>
      <c r="D201" s="785">
        <v>80205</v>
      </c>
      <c r="E201" s="785" t="s">
        <v>324</v>
      </c>
      <c r="F201" s="785" t="s">
        <v>13</v>
      </c>
      <c r="G201" s="5" t="s">
        <v>326</v>
      </c>
      <c r="H201" s="5" t="s">
        <v>326</v>
      </c>
      <c r="I201" s="5" t="s">
        <v>327</v>
      </c>
      <c r="J201" s="5" t="s">
        <v>703</v>
      </c>
    </row>
    <row r="202" spans="1:10" ht="15" thickBot="1" x14ac:dyDescent="0.35">
      <c r="A202" s="785" t="s">
        <v>228</v>
      </c>
      <c r="B202" s="2" t="s">
        <v>704</v>
      </c>
      <c r="C202" s="785" t="s">
        <v>324</v>
      </c>
      <c r="D202" s="785">
        <v>80219</v>
      </c>
      <c r="E202" s="785" t="s">
        <v>324</v>
      </c>
      <c r="F202" s="785" t="s">
        <v>13</v>
      </c>
      <c r="G202" s="2" t="s">
        <v>326</v>
      </c>
      <c r="H202" s="2" t="s">
        <v>326</v>
      </c>
      <c r="I202" s="2" t="s">
        <v>327</v>
      </c>
      <c r="J202" s="2" t="s">
        <v>705</v>
      </c>
    </row>
    <row r="203" spans="1:10" ht="15" thickBot="1" x14ac:dyDescent="0.35">
      <c r="A203" s="785" t="s">
        <v>229</v>
      </c>
      <c r="B203" s="5" t="s">
        <v>706</v>
      </c>
      <c r="C203" s="785" t="s">
        <v>324</v>
      </c>
      <c r="D203" s="785">
        <v>80236</v>
      </c>
      <c r="E203" s="785" t="s">
        <v>324</v>
      </c>
      <c r="F203" s="785" t="s">
        <v>13</v>
      </c>
      <c r="G203" s="5" t="s">
        <v>326</v>
      </c>
      <c r="H203" s="5" t="s">
        <v>326</v>
      </c>
      <c r="I203" s="5" t="s">
        <v>327</v>
      </c>
      <c r="J203" s="5" t="s">
        <v>707</v>
      </c>
    </row>
    <row r="204" spans="1:10" ht="15" thickBot="1" x14ac:dyDescent="0.35">
      <c r="A204" s="785" t="s">
        <v>230</v>
      </c>
      <c r="B204" s="2" t="s">
        <v>708</v>
      </c>
      <c r="C204" s="785" t="s">
        <v>324</v>
      </c>
      <c r="D204" s="785">
        <v>80237</v>
      </c>
      <c r="E204" s="785" t="s">
        <v>324</v>
      </c>
      <c r="F204" s="785" t="s">
        <v>13</v>
      </c>
      <c r="G204" s="2" t="s">
        <v>326</v>
      </c>
      <c r="H204" s="2" t="s">
        <v>326</v>
      </c>
      <c r="I204" s="2" t="s">
        <v>327</v>
      </c>
      <c r="J204" s="2" t="s">
        <v>709</v>
      </c>
    </row>
    <row r="205" spans="1:10" ht="15" thickBot="1" x14ac:dyDescent="0.35">
      <c r="A205" s="785" t="s">
        <v>231</v>
      </c>
      <c r="B205" s="5" t="s">
        <v>710</v>
      </c>
      <c r="C205" s="785" t="s">
        <v>324</v>
      </c>
      <c r="D205" s="785">
        <v>80249</v>
      </c>
      <c r="E205" s="785" t="s">
        <v>324</v>
      </c>
      <c r="F205" s="785" t="s">
        <v>13</v>
      </c>
      <c r="G205" s="5" t="s">
        <v>326</v>
      </c>
      <c r="H205" s="5" t="s">
        <v>326</v>
      </c>
      <c r="I205" s="5" t="s">
        <v>326</v>
      </c>
      <c r="J205" s="5" t="s">
        <v>711</v>
      </c>
    </row>
    <row r="206" spans="1:10" ht="15" thickBot="1" x14ac:dyDescent="0.35">
      <c r="A206" s="785" t="s">
        <v>232</v>
      </c>
      <c r="B206" s="2" t="s">
        <v>712</v>
      </c>
      <c r="C206" s="785" t="s">
        <v>324</v>
      </c>
      <c r="D206" s="785">
        <v>80223</v>
      </c>
      <c r="E206" s="785" t="s">
        <v>324</v>
      </c>
      <c r="F206" s="785" t="s">
        <v>13</v>
      </c>
      <c r="G206" s="2" t="s">
        <v>326</v>
      </c>
      <c r="H206" s="2" t="s">
        <v>326</v>
      </c>
      <c r="I206" s="2" t="s">
        <v>327</v>
      </c>
      <c r="J206" s="2" t="s">
        <v>713</v>
      </c>
    </row>
    <row r="207" spans="1:10" ht="15" thickBot="1" x14ac:dyDescent="0.35">
      <c r="A207" s="785" t="s">
        <v>233</v>
      </c>
      <c r="B207" s="5" t="s">
        <v>714</v>
      </c>
      <c r="C207" s="785" t="s">
        <v>324</v>
      </c>
      <c r="D207" s="785">
        <v>80236</v>
      </c>
      <c r="E207" s="785" t="s">
        <v>330</v>
      </c>
      <c r="F207" s="785" t="s">
        <v>234</v>
      </c>
      <c r="G207" s="5" t="s">
        <v>326</v>
      </c>
      <c r="H207" s="5" t="s">
        <v>326</v>
      </c>
      <c r="I207" s="5" t="s">
        <v>327</v>
      </c>
      <c r="J207" s="5" t="s">
        <v>715</v>
      </c>
    </row>
    <row r="208" spans="1:10" ht="15" thickBot="1" x14ac:dyDescent="0.35">
      <c r="A208" s="785" t="s">
        <v>235</v>
      </c>
      <c r="B208" s="2" t="s">
        <v>716</v>
      </c>
      <c r="C208" s="785" t="s">
        <v>324</v>
      </c>
      <c r="D208" s="785">
        <v>80221</v>
      </c>
      <c r="E208" s="785" t="s">
        <v>325</v>
      </c>
      <c r="F208" s="785" t="s">
        <v>115</v>
      </c>
      <c r="G208" s="2" t="s">
        <v>326</v>
      </c>
      <c r="H208" s="2" t="s">
        <v>326</v>
      </c>
      <c r="I208" s="2" t="s">
        <v>327</v>
      </c>
      <c r="J208" s="2" t="s">
        <v>717</v>
      </c>
    </row>
    <row r="209" spans="1:10" ht="15" thickBot="1" x14ac:dyDescent="0.35">
      <c r="A209" s="785" t="s">
        <v>236</v>
      </c>
      <c r="B209" s="5" t="s">
        <v>718</v>
      </c>
      <c r="C209" s="785" t="s">
        <v>324</v>
      </c>
      <c r="D209" s="785">
        <v>80211</v>
      </c>
      <c r="E209" s="785" t="s">
        <v>324</v>
      </c>
      <c r="F209" s="785" t="s">
        <v>13</v>
      </c>
      <c r="G209" s="5" t="s">
        <v>326</v>
      </c>
      <c r="H209" s="5" t="s">
        <v>326</v>
      </c>
      <c r="I209" s="5" t="s">
        <v>327</v>
      </c>
      <c r="J209" s="5" t="s">
        <v>719</v>
      </c>
    </row>
    <row r="210" spans="1:10" ht="15" thickBot="1" x14ac:dyDescent="0.35">
      <c r="A210" s="785" t="s">
        <v>237</v>
      </c>
      <c r="B210" s="2" t="s">
        <v>720</v>
      </c>
      <c r="C210" s="785" t="s">
        <v>324</v>
      </c>
      <c r="D210" s="785">
        <v>80221</v>
      </c>
      <c r="E210" s="785" t="s">
        <v>325</v>
      </c>
      <c r="F210" s="785" t="s">
        <v>115</v>
      </c>
      <c r="G210" s="2" t="s">
        <v>326</v>
      </c>
      <c r="H210" s="2" t="s">
        <v>326</v>
      </c>
      <c r="I210" s="2" t="s">
        <v>327</v>
      </c>
      <c r="J210" s="2" t="s">
        <v>721</v>
      </c>
    </row>
    <row r="211" spans="1:10" ht="15" thickBot="1" x14ac:dyDescent="0.35">
      <c r="A211" s="785" t="s">
        <v>238</v>
      </c>
      <c r="B211" s="5" t="s">
        <v>722</v>
      </c>
      <c r="C211" s="785" t="s">
        <v>324</v>
      </c>
      <c r="D211" s="785">
        <v>80210</v>
      </c>
      <c r="E211" s="785" t="s">
        <v>324</v>
      </c>
      <c r="F211" s="785" t="s">
        <v>13</v>
      </c>
      <c r="G211" s="5" t="s">
        <v>326</v>
      </c>
      <c r="H211" s="5" t="s">
        <v>326</v>
      </c>
      <c r="I211" s="5" t="s">
        <v>326</v>
      </c>
      <c r="J211" s="5" t="s">
        <v>723</v>
      </c>
    </row>
    <row r="212" spans="1:10" ht="15" thickBot="1" x14ac:dyDescent="0.35">
      <c r="A212" s="785" t="s">
        <v>239</v>
      </c>
      <c r="B212" s="2" t="s">
        <v>724</v>
      </c>
      <c r="C212" s="785" t="s">
        <v>324</v>
      </c>
      <c r="D212" s="785">
        <v>80207</v>
      </c>
      <c r="E212" s="785" t="s">
        <v>324</v>
      </c>
      <c r="F212" s="785" t="s">
        <v>13</v>
      </c>
      <c r="G212" s="2" t="s">
        <v>326</v>
      </c>
      <c r="H212" s="2" t="s">
        <v>326</v>
      </c>
      <c r="I212" s="2" t="s">
        <v>327</v>
      </c>
      <c r="J212" s="2" t="s">
        <v>725</v>
      </c>
    </row>
    <row r="213" spans="1:10" ht="15" thickBot="1" x14ac:dyDescent="0.35">
      <c r="A213" s="785" t="s">
        <v>240</v>
      </c>
      <c r="B213" s="5" t="s">
        <v>714</v>
      </c>
      <c r="C213" s="785" t="s">
        <v>324</v>
      </c>
      <c r="D213" s="785">
        <v>80236</v>
      </c>
      <c r="E213" s="785" t="s">
        <v>330</v>
      </c>
      <c r="F213" s="785" t="s">
        <v>234</v>
      </c>
      <c r="G213" s="5" t="s">
        <v>326</v>
      </c>
      <c r="H213" s="5" t="s">
        <v>326</v>
      </c>
      <c r="I213" s="5" t="s">
        <v>326</v>
      </c>
      <c r="J213" s="5" t="s">
        <v>726</v>
      </c>
    </row>
    <row r="214" spans="1:10" ht="15" thickBot="1" x14ac:dyDescent="0.35">
      <c r="A214" s="785" t="s">
        <v>241</v>
      </c>
      <c r="B214" s="2" t="s">
        <v>727</v>
      </c>
      <c r="C214" s="785" t="s">
        <v>324</v>
      </c>
      <c r="D214" s="785">
        <v>80210</v>
      </c>
      <c r="E214" s="785" t="s">
        <v>324</v>
      </c>
      <c r="F214" s="785" t="s">
        <v>13</v>
      </c>
      <c r="G214" s="2" t="s">
        <v>326</v>
      </c>
      <c r="H214" s="2" t="s">
        <v>326</v>
      </c>
      <c r="I214" s="2" t="s">
        <v>327</v>
      </c>
      <c r="J214" s="2" t="s">
        <v>728</v>
      </c>
    </row>
    <row r="215" spans="1:10" ht="15" thickBot="1" x14ac:dyDescent="0.35">
      <c r="A215" s="785" t="s">
        <v>242</v>
      </c>
      <c r="B215" s="5" t="s">
        <v>729</v>
      </c>
      <c r="C215" s="785" t="s">
        <v>324</v>
      </c>
      <c r="D215" s="785">
        <v>80237</v>
      </c>
      <c r="E215" s="785" t="s">
        <v>324</v>
      </c>
      <c r="F215" s="785" t="s">
        <v>13</v>
      </c>
      <c r="G215" s="5" t="s">
        <v>326</v>
      </c>
      <c r="H215" s="5" t="s">
        <v>326</v>
      </c>
      <c r="I215" s="5" t="s">
        <v>326</v>
      </c>
      <c r="J215" s="5" t="s">
        <v>730</v>
      </c>
    </row>
    <row r="216" spans="1:10" ht="15" thickBot="1" x14ac:dyDescent="0.35">
      <c r="A216" s="785" t="s">
        <v>243</v>
      </c>
      <c r="B216" s="2" t="s">
        <v>731</v>
      </c>
      <c r="C216" s="785" t="s">
        <v>324</v>
      </c>
      <c r="D216" s="785">
        <v>80220</v>
      </c>
      <c r="E216" s="785" t="s">
        <v>324</v>
      </c>
      <c r="F216" s="785" t="s">
        <v>13</v>
      </c>
      <c r="G216" s="2" t="s">
        <v>326</v>
      </c>
      <c r="H216" s="2" t="s">
        <v>326</v>
      </c>
      <c r="I216" s="2" t="s">
        <v>326</v>
      </c>
      <c r="J216" s="2" t="s">
        <v>732</v>
      </c>
    </row>
    <row r="217" spans="1:10" ht="15" thickBot="1" x14ac:dyDescent="0.35">
      <c r="A217" s="785" t="s">
        <v>244</v>
      </c>
      <c r="B217" s="5" t="s">
        <v>733</v>
      </c>
      <c r="C217" s="785" t="s">
        <v>324</v>
      </c>
      <c r="D217" s="785">
        <v>80207</v>
      </c>
      <c r="E217" s="785" t="s">
        <v>324</v>
      </c>
      <c r="F217" s="785" t="s">
        <v>13</v>
      </c>
      <c r="G217" s="5" t="s">
        <v>326</v>
      </c>
      <c r="H217" s="5" t="s">
        <v>326</v>
      </c>
      <c r="I217" s="5" t="s">
        <v>327</v>
      </c>
      <c r="J217" s="5" t="s">
        <v>734</v>
      </c>
    </row>
    <row r="218" spans="1:10" ht="15" thickBot="1" x14ac:dyDescent="0.35">
      <c r="A218" s="785" t="s">
        <v>245</v>
      </c>
      <c r="B218" s="2" t="s">
        <v>735</v>
      </c>
      <c r="C218" s="785" t="s">
        <v>324</v>
      </c>
      <c r="D218" s="785">
        <v>80209</v>
      </c>
      <c r="E218" s="785" t="s">
        <v>324</v>
      </c>
      <c r="F218" s="785" t="s">
        <v>13</v>
      </c>
      <c r="G218" s="2" t="s">
        <v>326</v>
      </c>
      <c r="H218" s="2" t="s">
        <v>326</v>
      </c>
      <c r="I218" s="2" t="s">
        <v>326</v>
      </c>
      <c r="J218" s="2" t="s">
        <v>736</v>
      </c>
    </row>
    <row r="219" spans="1:10" ht="15" thickBot="1" x14ac:dyDescent="0.35">
      <c r="A219" s="785" t="s">
        <v>246</v>
      </c>
      <c r="B219" s="5" t="s">
        <v>737</v>
      </c>
      <c r="C219" s="785" t="s">
        <v>324</v>
      </c>
      <c r="D219" s="785">
        <v>80209</v>
      </c>
      <c r="E219" s="785" t="s">
        <v>324</v>
      </c>
      <c r="F219" s="785" t="s">
        <v>13</v>
      </c>
      <c r="G219" s="5" t="s">
        <v>326</v>
      </c>
      <c r="H219" s="5" t="s">
        <v>326</v>
      </c>
      <c r="I219" s="5" t="s">
        <v>326</v>
      </c>
      <c r="J219" s="5" t="s">
        <v>738</v>
      </c>
    </row>
    <row r="220" spans="1:10" ht="15" thickBot="1" x14ac:dyDescent="0.35">
      <c r="A220" s="785" t="s">
        <v>247</v>
      </c>
      <c r="B220" s="2" t="s">
        <v>739</v>
      </c>
      <c r="C220" s="785" t="s">
        <v>324</v>
      </c>
      <c r="D220" s="785">
        <v>80227</v>
      </c>
      <c r="E220" s="785" t="s">
        <v>324</v>
      </c>
      <c r="F220" s="785" t="s">
        <v>13</v>
      </c>
      <c r="G220" s="2" t="s">
        <v>326</v>
      </c>
      <c r="H220" s="2" t="s">
        <v>326</v>
      </c>
      <c r="I220" s="2" t="s">
        <v>327</v>
      </c>
      <c r="J220" s="2" t="s">
        <v>740</v>
      </c>
    </row>
    <row r="221" spans="1:10" ht="15" thickBot="1" x14ac:dyDescent="0.35">
      <c r="A221" s="785" t="s">
        <v>248</v>
      </c>
      <c r="B221" s="5" t="s">
        <v>741</v>
      </c>
      <c r="C221" s="785" t="s">
        <v>324</v>
      </c>
      <c r="D221" s="785">
        <v>80216</v>
      </c>
      <c r="E221" s="785" t="s">
        <v>324</v>
      </c>
      <c r="F221" s="785" t="s">
        <v>13</v>
      </c>
      <c r="G221" s="5" t="s">
        <v>326</v>
      </c>
      <c r="H221" s="5" t="s">
        <v>326</v>
      </c>
      <c r="I221" s="5" t="s">
        <v>327</v>
      </c>
      <c r="J221" s="5" t="s">
        <v>742</v>
      </c>
    </row>
    <row r="222" spans="1:10" ht="15" thickBot="1" x14ac:dyDescent="0.35">
      <c r="A222" s="785" t="s">
        <v>249</v>
      </c>
      <c r="B222" s="2" t="s">
        <v>535</v>
      </c>
      <c r="C222" s="785" t="s">
        <v>324</v>
      </c>
      <c r="D222" s="785">
        <v>80238</v>
      </c>
      <c r="E222" s="785" t="s">
        <v>324</v>
      </c>
      <c r="F222" s="785" t="s">
        <v>13</v>
      </c>
      <c r="G222" s="2" t="s">
        <v>326</v>
      </c>
      <c r="H222" s="2" t="s">
        <v>326</v>
      </c>
      <c r="I222" s="2" t="s">
        <v>326</v>
      </c>
      <c r="J222" s="2" t="s">
        <v>743</v>
      </c>
    </row>
    <row r="223" spans="1:10" ht="15" thickBot="1" x14ac:dyDescent="0.35">
      <c r="A223" s="785" t="s">
        <v>250</v>
      </c>
      <c r="B223" s="5" t="s">
        <v>744</v>
      </c>
      <c r="C223" s="785" t="s">
        <v>324</v>
      </c>
      <c r="D223" s="785">
        <v>80206</v>
      </c>
      <c r="E223" s="785" t="s">
        <v>324</v>
      </c>
      <c r="F223" s="785" t="s">
        <v>13</v>
      </c>
      <c r="G223" s="5" t="s">
        <v>326</v>
      </c>
      <c r="H223" s="5" t="s">
        <v>326</v>
      </c>
      <c r="I223" s="5" t="s">
        <v>326</v>
      </c>
      <c r="J223" s="5" t="s">
        <v>745</v>
      </c>
    </row>
    <row r="224" spans="1:10" ht="15" thickBot="1" x14ac:dyDescent="0.35">
      <c r="A224" s="785" t="s">
        <v>251</v>
      </c>
      <c r="B224" s="2" t="s">
        <v>746</v>
      </c>
      <c r="C224" s="785" t="s">
        <v>324</v>
      </c>
      <c r="D224" s="785">
        <v>80222</v>
      </c>
      <c r="E224" s="785" t="s">
        <v>330</v>
      </c>
      <c r="F224" s="785" t="s">
        <v>11</v>
      </c>
      <c r="G224" s="2" t="s">
        <v>326</v>
      </c>
      <c r="H224" s="2" t="s">
        <v>326</v>
      </c>
      <c r="I224" s="2" t="s">
        <v>326</v>
      </c>
      <c r="J224" s="2" t="s">
        <v>747</v>
      </c>
    </row>
    <row r="225" spans="1:10" ht="15" thickBot="1" x14ac:dyDescent="0.35">
      <c r="A225" s="785" t="s">
        <v>252</v>
      </c>
      <c r="B225" s="5" t="s">
        <v>748</v>
      </c>
      <c r="C225" s="785" t="s">
        <v>324</v>
      </c>
      <c r="D225" s="785">
        <v>80237</v>
      </c>
      <c r="E225" s="785" t="s">
        <v>324</v>
      </c>
      <c r="F225" s="785" t="s">
        <v>13</v>
      </c>
      <c r="G225" s="5" t="s">
        <v>326</v>
      </c>
      <c r="H225" s="5" t="s">
        <v>326</v>
      </c>
      <c r="I225" s="5" t="s">
        <v>326</v>
      </c>
      <c r="J225" s="5" t="s">
        <v>749</v>
      </c>
    </row>
    <row r="226" spans="1:10" ht="15" thickBot="1" x14ac:dyDescent="0.35">
      <c r="A226" s="785" t="s">
        <v>253</v>
      </c>
      <c r="B226" s="2" t="s">
        <v>750</v>
      </c>
      <c r="C226" s="785" t="s">
        <v>324</v>
      </c>
      <c r="D226" s="785">
        <v>80227</v>
      </c>
      <c r="E226" s="785" t="s">
        <v>324</v>
      </c>
      <c r="F226" s="785" t="s">
        <v>13</v>
      </c>
      <c r="G226" s="2" t="s">
        <v>326</v>
      </c>
      <c r="H226" s="2" t="s">
        <v>326</v>
      </c>
      <c r="I226" s="2" t="s">
        <v>327</v>
      </c>
      <c r="J226" s="2" t="s">
        <v>751</v>
      </c>
    </row>
    <row r="227" spans="1:10" ht="15" thickBot="1" x14ac:dyDescent="0.35">
      <c r="A227" s="785" t="s">
        <v>254</v>
      </c>
      <c r="B227" s="5" t="s">
        <v>752</v>
      </c>
      <c r="C227" s="785" t="s">
        <v>324</v>
      </c>
      <c r="D227" s="785">
        <v>80211</v>
      </c>
      <c r="E227" s="785" t="s">
        <v>324</v>
      </c>
      <c r="F227" s="785" t="s">
        <v>13</v>
      </c>
      <c r="G227" s="5" t="s">
        <v>326</v>
      </c>
      <c r="H227" s="5" t="s">
        <v>326</v>
      </c>
      <c r="I227" s="5" t="s">
        <v>327</v>
      </c>
      <c r="J227" s="5" t="s">
        <v>753</v>
      </c>
    </row>
    <row r="228" spans="1:10" ht="15" thickBot="1" x14ac:dyDescent="0.35">
      <c r="A228" s="785" t="s">
        <v>255</v>
      </c>
      <c r="B228" s="2" t="s">
        <v>754</v>
      </c>
      <c r="C228" s="785" t="s">
        <v>324</v>
      </c>
      <c r="D228" s="785">
        <v>80210</v>
      </c>
      <c r="E228" s="785" t="s">
        <v>324</v>
      </c>
      <c r="F228" s="785" t="s">
        <v>13</v>
      </c>
      <c r="G228" s="2" t="s">
        <v>326</v>
      </c>
      <c r="H228" s="2" t="s">
        <v>326</v>
      </c>
      <c r="I228" s="2" t="s">
        <v>326</v>
      </c>
      <c r="J228" s="2" t="s">
        <v>755</v>
      </c>
    </row>
    <row r="229" spans="1:10" ht="15" thickBot="1" x14ac:dyDescent="0.35">
      <c r="A229" s="785" t="s">
        <v>256</v>
      </c>
      <c r="B229" s="5" t="s">
        <v>756</v>
      </c>
      <c r="C229" s="785" t="s">
        <v>324</v>
      </c>
      <c r="D229" s="785">
        <v>80211</v>
      </c>
      <c r="E229" s="785" t="s">
        <v>324</v>
      </c>
      <c r="F229" s="785" t="s">
        <v>13</v>
      </c>
      <c r="G229" s="5" t="s">
        <v>326</v>
      </c>
      <c r="H229" s="5" t="s">
        <v>326</v>
      </c>
      <c r="I229" s="5" t="s">
        <v>326</v>
      </c>
      <c r="J229" s="5" t="s">
        <v>757</v>
      </c>
    </row>
    <row r="230" spans="1:10" ht="15" thickBot="1" x14ac:dyDescent="0.35">
      <c r="A230" s="785" t="s">
        <v>257</v>
      </c>
      <c r="B230" s="2" t="s">
        <v>758</v>
      </c>
      <c r="C230" s="785" t="s">
        <v>324</v>
      </c>
      <c r="D230" s="785">
        <v>80221</v>
      </c>
      <c r="E230" s="785" t="s">
        <v>325</v>
      </c>
      <c r="F230" s="785" t="s">
        <v>8</v>
      </c>
      <c r="G230" s="2" t="s">
        <v>326</v>
      </c>
      <c r="H230" s="2" t="s">
        <v>326</v>
      </c>
      <c r="I230" s="2" t="s">
        <v>327</v>
      </c>
      <c r="J230" s="2" t="s">
        <v>759</v>
      </c>
    </row>
    <row r="231" spans="1:10" ht="15" thickBot="1" x14ac:dyDescent="0.35">
      <c r="A231" s="785" t="s">
        <v>258</v>
      </c>
      <c r="B231" s="5" t="s">
        <v>760</v>
      </c>
      <c r="C231" s="785" t="s">
        <v>324</v>
      </c>
      <c r="D231" s="785">
        <v>80223</v>
      </c>
      <c r="E231" s="785" t="s">
        <v>324</v>
      </c>
      <c r="F231" s="785" t="s">
        <v>13</v>
      </c>
      <c r="G231" s="5" t="s">
        <v>326</v>
      </c>
      <c r="H231" s="5" t="s">
        <v>326</v>
      </c>
      <c r="I231" s="5" t="s">
        <v>327</v>
      </c>
      <c r="J231" s="5" t="s">
        <v>761</v>
      </c>
    </row>
    <row r="232" spans="1:10" ht="15" thickBot="1" x14ac:dyDescent="0.35">
      <c r="A232" s="785" t="s">
        <v>259</v>
      </c>
      <c r="B232" s="2" t="s">
        <v>762</v>
      </c>
      <c r="C232" s="785" t="s">
        <v>324</v>
      </c>
      <c r="D232" s="785">
        <v>80249</v>
      </c>
      <c r="E232" s="785" t="s">
        <v>324</v>
      </c>
      <c r="F232" s="785" t="s">
        <v>13</v>
      </c>
      <c r="G232" s="2" t="s">
        <v>326</v>
      </c>
      <c r="H232" s="2" t="s">
        <v>326</v>
      </c>
      <c r="I232" s="2" t="s">
        <v>327</v>
      </c>
      <c r="J232" s="2" t="s">
        <v>763</v>
      </c>
    </row>
    <row r="233" spans="1:10" ht="15" thickBot="1" x14ac:dyDescent="0.35">
      <c r="A233" s="785" t="s">
        <v>260</v>
      </c>
      <c r="B233" s="5" t="s">
        <v>764</v>
      </c>
      <c r="C233" s="785" t="s">
        <v>324</v>
      </c>
      <c r="D233" s="785">
        <v>80204</v>
      </c>
      <c r="E233" s="785" t="s">
        <v>324</v>
      </c>
      <c r="F233" s="785" t="s">
        <v>13</v>
      </c>
      <c r="G233" s="5" t="s">
        <v>326</v>
      </c>
      <c r="H233" s="5" t="s">
        <v>326</v>
      </c>
      <c r="I233" s="5" t="s">
        <v>327</v>
      </c>
      <c r="J233" s="5" t="s">
        <v>765</v>
      </c>
    </row>
    <row r="234" spans="1:10" ht="15" thickBot="1" x14ac:dyDescent="0.35">
      <c r="A234" s="785" t="s">
        <v>261</v>
      </c>
      <c r="B234" s="2" t="s">
        <v>764</v>
      </c>
      <c r="C234" s="785" t="s">
        <v>324</v>
      </c>
      <c r="D234" s="785">
        <v>80204</v>
      </c>
      <c r="E234" s="785" t="s">
        <v>324</v>
      </c>
      <c r="F234" s="785" t="s">
        <v>13</v>
      </c>
      <c r="G234" s="2" t="s">
        <v>326</v>
      </c>
      <c r="H234" s="2" t="s">
        <v>326</v>
      </c>
      <c r="I234" s="2" t="s">
        <v>327</v>
      </c>
      <c r="J234" s="2" t="s">
        <v>766</v>
      </c>
    </row>
    <row r="235" spans="1:10" ht="15" thickBot="1" x14ac:dyDescent="0.35">
      <c r="A235" s="785" t="s">
        <v>262</v>
      </c>
      <c r="B235" s="5" t="s">
        <v>767</v>
      </c>
      <c r="C235" s="785" t="s">
        <v>324</v>
      </c>
      <c r="D235" s="785">
        <v>80238</v>
      </c>
      <c r="E235" s="785" t="s">
        <v>324</v>
      </c>
      <c r="F235" s="785" t="s">
        <v>13</v>
      </c>
      <c r="G235" s="5" t="s">
        <v>326</v>
      </c>
      <c r="H235" s="5" t="s">
        <v>326</v>
      </c>
      <c r="I235" s="5" t="s">
        <v>326</v>
      </c>
      <c r="J235" s="5" t="s">
        <v>768</v>
      </c>
    </row>
    <row r="236" spans="1:10" ht="15" thickBot="1" x14ac:dyDescent="0.35">
      <c r="A236" s="785" t="s">
        <v>263</v>
      </c>
      <c r="B236" s="2" t="s">
        <v>769</v>
      </c>
      <c r="C236" s="785" t="s">
        <v>324</v>
      </c>
      <c r="D236" s="785">
        <v>80221</v>
      </c>
      <c r="E236" s="785" t="s">
        <v>325</v>
      </c>
      <c r="F236" s="785" t="s">
        <v>115</v>
      </c>
      <c r="G236" s="2" t="s">
        <v>326</v>
      </c>
      <c r="H236" s="2" t="s">
        <v>326</v>
      </c>
      <c r="I236" s="2" t="s">
        <v>326</v>
      </c>
      <c r="J236" s="2" t="s">
        <v>770</v>
      </c>
    </row>
    <row r="237" spans="1:10" ht="15" thickBot="1" x14ac:dyDescent="0.35">
      <c r="A237" s="785" t="s">
        <v>264</v>
      </c>
      <c r="B237" s="5" t="s">
        <v>771</v>
      </c>
      <c r="C237" s="785" t="s">
        <v>324</v>
      </c>
      <c r="D237" s="785">
        <v>80205</v>
      </c>
      <c r="E237" s="785" t="s">
        <v>324</v>
      </c>
      <c r="F237" s="785" t="s">
        <v>13</v>
      </c>
      <c r="G237" s="5" t="s">
        <v>326</v>
      </c>
      <c r="H237" s="5" t="s">
        <v>326</v>
      </c>
      <c r="I237" s="5" t="s">
        <v>327</v>
      </c>
      <c r="J237" s="5" t="s">
        <v>772</v>
      </c>
    </row>
    <row r="238" spans="1:10" ht="15" thickBot="1" x14ac:dyDescent="0.35">
      <c r="A238" s="785" t="s">
        <v>265</v>
      </c>
      <c r="B238" s="2" t="s">
        <v>773</v>
      </c>
      <c r="C238" s="785" t="s">
        <v>324</v>
      </c>
      <c r="D238" s="785">
        <v>80238</v>
      </c>
      <c r="E238" s="785" t="s">
        <v>324</v>
      </c>
      <c r="F238" s="785" t="s">
        <v>13</v>
      </c>
      <c r="G238" s="2" t="s">
        <v>326</v>
      </c>
      <c r="H238" s="2" t="s">
        <v>326</v>
      </c>
      <c r="I238" s="2" t="s">
        <v>326</v>
      </c>
      <c r="J238" s="2" t="s">
        <v>774</v>
      </c>
    </row>
    <row r="239" spans="1:10" ht="15" thickBot="1" x14ac:dyDescent="0.35">
      <c r="A239" s="785" t="s">
        <v>266</v>
      </c>
      <c r="B239" s="5" t="s">
        <v>775</v>
      </c>
      <c r="C239" s="785" t="s">
        <v>324</v>
      </c>
      <c r="D239" s="785">
        <v>80205</v>
      </c>
      <c r="E239" s="785" t="s">
        <v>324</v>
      </c>
      <c r="F239" s="785"/>
      <c r="G239" s="5" t="s">
        <v>347</v>
      </c>
      <c r="H239" s="5" t="s">
        <v>347</v>
      </c>
      <c r="I239" s="5" t="s">
        <v>347</v>
      </c>
      <c r="J239" s="5" t="s">
        <v>776</v>
      </c>
    </row>
    <row r="240" spans="1:10" ht="15" thickBot="1" x14ac:dyDescent="0.35">
      <c r="A240" s="785" t="s">
        <v>267</v>
      </c>
      <c r="B240" s="2" t="s">
        <v>777</v>
      </c>
      <c r="C240" s="785" t="s">
        <v>324</v>
      </c>
      <c r="D240" s="785">
        <v>80212</v>
      </c>
      <c r="E240" s="785" t="s">
        <v>324</v>
      </c>
      <c r="F240" s="785"/>
      <c r="G240" s="2" t="s">
        <v>347</v>
      </c>
      <c r="H240" s="2" t="s">
        <v>347</v>
      </c>
      <c r="I240" s="2" t="s">
        <v>347</v>
      </c>
      <c r="J240" s="2" t="s">
        <v>778</v>
      </c>
    </row>
    <row r="241" spans="1:10" ht="15" thickBot="1" x14ac:dyDescent="0.35">
      <c r="A241" s="785" t="s">
        <v>268</v>
      </c>
      <c r="B241" s="5" t="s">
        <v>779</v>
      </c>
      <c r="C241" s="785" t="s">
        <v>324</v>
      </c>
      <c r="D241" s="785">
        <v>80229</v>
      </c>
      <c r="E241" s="785" t="s">
        <v>325</v>
      </c>
      <c r="F241" s="785"/>
      <c r="G241" s="5" t="s">
        <v>347</v>
      </c>
      <c r="H241" s="5" t="s">
        <v>347</v>
      </c>
      <c r="I241" s="5" t="s">
        <v>347</v>
      </c>
      <c r="J241" s="5" t="s">
        <v>780</v>
      </c>
    </row>
    <row r="242" spans="1:10" ht="15" thickBot="1" x14ac:dyDescent="0.35">
      <c r="A242" s="785" t="s">
        <v>269</v>
      </c>
      <c r="B242" s="2" t="s">
        <v>781</v>
      </c>
      <c r="C242" s="785" t="s">
        <v>324</v>
      </c>
      <c r="D242" s="785">
        <v>80220</v>
      </c>
      <c r="E242" s="785" t="s">
        <v>324</v>
      </c>
      <c r="F242" s="785"/>
      <c r="G242" s="2" t="s">
        <v>347</v>
      </c>
      <c r="H242" s="2" t="s">
        <v>347</v>
      </c>
      <c r="I242" s="2" t="s">
        <v>347</v>
      </c>
      <c r="J242" s="2" t="s">
        <v>782</v>
      </c>
    </row>
    <row r="243" spans="1:10" ht="15" thickBot="1" x14ac:dyDescent="0.35">
      <c r="A243" s="785" t="s">
        <v>270</v>
      </c>
      <c r="B243" s="5" t="s">
        <v>783</v>
      </c>
      <c r="C243" s="785" t="s">
        <v>324</v>
      </c>
      <c r="D243" s="785">
        <v>80204</v>
      </c>
      <c r="E243" s="785" t="s">
        <v>324</v>
      </c>
      <c r="F243" s="785"/>
      <c r="G243" s="5" t="s">
        <v>347</v>
      </c>
      <c r="H243" s="5" t="s">
        <v>347</v>
      </c>
      <c r="I243" s="5" t="s">
        <v>347</v>
      </c>
      <c r="J243" s="5" t="s">
        <v>784</v>
      </c>
    </row>
    <row r="244" spans="1:10" ht="15" thickBot="1" x14ac:dyDescent="0.35">
      <c r="A244" s="785" t="s">
        <v>272</v>
      </c>
      <c r="B244" s="2" t="s">
        <v>785</v>
      </c>
      <c r="C244" s="785" t="s">
        <v>324</v>
      </c>
      <c r="D244" s="785">
        <v>80206</v>
      </c>
      <c r="E244" s="785" t="s">
        <v>324</v>
      </c>
      <c r="F244" s="785"/>
      <c r="G244" s="2" t="s">
        <v>347</v>
      </c>
      <c r="H244" s="2" t="s">
        <v>347</v>
      </c>
      <c r="I244" s="2" t="s">
        <v>347</v>
      </c>
      <c r="J244" s="2" t="s">
        <v>786</v>
      </c>
    </row>
    <row r="245" spans="1:10" ht="15" thickBot="1" x14ac:dyDescent="0.35">
      <c r="A245" s="785" t="s">
        <v>273</v>
      </c>
      <c r="B245" s="5" t="s">
        <v>787</v>
      </c>
      <c r="C245" s="785" t="s">
        <v>324</v>
      </c>
      <c r="D245" s="785">
        <v>80210</v>
      </c>
      <c r="E245" s="785" t="s">
        <v>324</v>
      </c>
      <c r="F245" s="785"/>
      <c r="G245" s="5" t="s">
        <v>347</v>
      </c>
      <c r="H245" s="5" t="s">
        <v>347</v>
      </c>
      <c r="I245" s="5" t="s">
        <v>347</v>
      </c>
      <c r="J245" s="5" t="s">
        <v>788</v>
      </c>
    </row>
    <row r="246" spans="1:10" ht="15" thickBot="1" x14ac:dyDescent="0.35">
      <c r="A246" s="785" t="s">
        <v>274</v>
      </c>
      <c r="B246" s="2" t="s">
        <v>789</v>
      </c>
      <c r="C246" s="785" t="s">
        <v>324</v>
      </c>
      <c r="D246" s="785">
        <v>80236</v>
      </c>
      <c r="E246" s="785" t="s">
        <v>324</v>
      </c>
      <c r="F246" s="785"/>
      <c r="G246" s="2" t="s">
        <v>347</v>
      </c>
      <c r="H246" s="2" t="s">
        <v>347</v>
      </c>
      <c r="I246" s="2" t="s">
        <v>347</v>
      </c>
      <c r="J246" s="2" t="s">
        <v>790</v>
      </c>
    </row>
    <row r="247" spans="1:10" ht="15" thickBot="1" x14ac:dyDescent="0.35">
      <c r="A247" s="785" t="s">
        <v>275</v>
      </c>
      <c r="B247" s="5" t="s">
        <v>791</v>
      </c>
      <c r="C247" s="785" t="s">
        <v>324</v>
      </c>
      <c r="D247" s="785">
        <v>80219</v>
      </c>
      <c r="E247" s="785" t="s">
        <v>324</v>
      </c>
      <c r="F247" s="785"/>
      <c r="G247" s="5" t="s">
        <v>347</v>
      </c>
      <c r="H247" s="5" t="s">
        <v>347</v>
      </c>
      <c r="I247" s="5" t="s">
        <v>347</v>
      </c>
      <c r="J247" s="5" t="s">
        <v>792</v>
      </c>
    </row>
    <row r="248" spans="1:10" ht="15" thickBot="1" x14ac:dyDescent="0.35">
      <c r="A248" s="785" t="s">
        <v>276</v>
      </c>
      <c r="B248" s="2" t="s">
        <v>793</v>
      </c>
      <c r="C248" s="785" t="s">
        <v>324</v>
      </c>
      <c r="D248" s="785">
        <v>80211</v>
      </c>
      <c r="E248" s="785" t="s">
        <v>324</v>
      </c>
      <c r="F248" s="785"/>
      <c r="G248" s="2" t="s">
        <v>347</v>
      </c>
      <c r="H248" s="2" t="s">
        <v>347</v>
      </c>
      <c r="I248" s="2" t="s">
        <v>347</v>
      </c>
      <c r="J248" s="2" t="s">
        <v>794</v>
      </c>
    </row>
    <row r="249" spans="1:10" ht="15" thickBot="1" x14ac:dyDescent="0.35">
      <c r="A249" s="785" t="s">
        <v>277</v>
      </c>
      <c r="B249" s="5" t="s">
        <v>795</v>
      </c>
      <c r="C249" s="785" t="s">
        <v>324</v>
      </c>
      <c r="D249" s="785">
        <v>80223</v>
      </c>
      <c r="E249" s="785" t="s">
        <v>324</v>
      </c>
      <c r="F249" s="785"/>
      <c r="G249" s="5" t="s">
        <v>347</v>
      </c>
      <c r="H249" s="5" t="s">
        <v>347</v>
      </c>
      <c r="I249" s="5" t="s">
        <v>347</v>
      </c>
      <c r="J249" s="5" t="s">
        <v>796</v>
      </c>
    </row>
    <row r="250" spans="1:10" ht="15" thickBot="1" x14ac:dyDescent="0.35">
      <c r="A250" s="785" t="s">
        <v>278</v>
      </c>
      <c r="B250" s="2" t="s">
        <v>797</v>
      </c>
      <c r="C250" s="785" t="s">
        <v>324</v>
      </c>
      <c r="D250" s="785">
        <v>80210</v>
      </c>
      <c r="E250" s="785" t="s">
        <v>324</v>
      </c>
      <c r="F250" s="785"/>
      <c r="G250" s="2" t="s">
        <v>347</v>
      </c>
      <c r="H250" s="2" t="s">
        <v>347</v>
      </c>
      <c r="I250" s="2" t="s">
        <v>347</v>
      </c>
      <c r="J250" s="2" t="s">
        <v>798</v>
      </c>
    </row>
    <row r="251" spans="1:10" ht="15" thickBot="1" x14ac:dyDescent="0.35">
      <c r="A251" s="785" t="s">
        <v>279</v>
      </c>
      <c r="B251" s="5" t="s">
        <v>799</v>
      </c>
      <c r="C251" s="785" t="s">
        <v>324</v>
      </c>
      <c r="D251" s="785">
        <v>80210</v>
      </c>
      <c r="E251" s="785" t="s">
        <v>324</v>
      </c>
      <c r="F251" s="785"/>
      <c r="G251" s="5" t="s">
        <v>347</v>
      </c>
      <c r="H251" s="5" t="s">
        <v>347</v>
      </c>
      <c r="I251" s="5" t="s">
        <v>347</v>
      </c>
      <c r="J251" s="5" t="s">
        <v>800</v>
      </c>
    </row>
    <row r="252" spans="1:10" ht="15" thickBot="1" x14ac:dyDescent="0.35">
      <c r="A252" s="785" t="s">
        <v>280</v>
      </c>
      <c r="B252" s="2" t="s">
        <v>801</v>
      </c>
      <c r="C252" s="785" t="s">
        <v>324</v>
      </c>
      <c r="D252" s="785">
        <v>80204</v>
      </c>
      <c r="E252" s="785" t="s">
        <v>324</v>
      </c>
      <c r="F252" s="785"/>
      <c r="G252" s="2" t="s">
        <v>347</v>
      </c>
      <c r="H252" s="2" t="s">
        <v>347</v>
      </c>
      <c r="I252" s="2" t="s">
        <v>347</v>
      </c>
      <c r="J252" s="2" t="s">
        <v>802</v>
      </c>
    </row>
    <row r="253" spans="1:10" ht="15" thickBot="1" x14ac:dyDescent="0.35">
      <c r="A253" s="785" t="s">
        <v>281</v>
      </c>
      <c r="B253" s="5" t="s">
        <v>803</v>
      </c>
      <c r="C253" s="785" t="s">
        <v>324</v>
      </c>
      <c r="D253" s="785">
        <v>80220</v>
      </c>
      <c r="E253" s="785" t="s">
        <v>324</v>
      </c>
      <c r="F253" s="785"/>
      <c r="G253" s="5" t="s">
        <v>347</v>
      </c>
      <c r="H253" s="5" t="s">
        <v>347</v>
      </c>
      <c r="I253" s="5" t="s">
        <v>347</v>
      </c>
      <c r="J253" s="5" t="s">
        <v>804</v>
      </c>
    </row>
    <row r="254" spans="1:10" ht="15" thickBot="1" x14ac:dyDescent="0.35">
      <c r="A254" s="785" t="s">
        <v>282</v>
      </c>
      <c r="B254" s="2" t="s">
        <v>805</v>
      </c>
      <c r="C254" s="785" t="s">
        <v>324</v>
      </c>
      <c r="D254" s="785">
        <v>80206</v>
      </c>
      <c r="E254" s="785" t="s">
        <v>324</v>
      </c>
      <c r="F254" s="785"/>
      <c r="G254" s="2" t="s">
        <v>347</v>
      </c>
      <c r="H254" s="2" t="s">
        <v>347</v>
      </c>
      <c r="I254" s="2" t="s">
        <v>347</v>
      </c>
      <c r="J254" s="2" t="s">
        <v>806</v>
      </c>
    </row>
    <row r="255" spans="1:10" ht="15" thickBot="1" x14ac:dyDescent="0.35">
      <c r="A255" s="785" t="s">
        <v>283</v>
      </c>
      <c r="B255" s="5" t="s">
        <v>807</v>
      </c>
      <c r="C255" s="785" t="s">
        <v>324</v>
      </c>
      <c r="D255" s="785">
        <v>80235</v>
      </c>
      <c r="E255" s="785" t="s">
        <v>471</v>
      </c>
      <c r="F255" s="785"/>
      <c r="G255" s="5" t="s">
        <v>347</v>
      </c>
      <c r="H255" s="5" t="s">
        <v>347</v>
      </c>
      <c r="I255" s="5" t="s">
        <v>347</v>
      </c>
      <c r="J255" s="5" t="s">
        <v>808</v>
      </c>
    </row>
    <row r="256" spans="1:10" ht="15" thickBot="1" x14ac:dyDescent="0.35">
      <c r="A256" s="785" t="s">
        <v>285</v>
      </c>
      <c r="B256" s="2" t="s">
        <v>809</v>
      </c>
      <c r="C256" s="785" t="s">
        <v>324</v>
      </c>
      <c r="D256" s="785">
        <v>80210</v>
      </c>
      <c r="E256" s="785" t="s">
        <v>810</v>
      </c>
      <c r="F256" s="785"/>
      <c r="G256" s="2" t="s">
        <v>347</v>
      </c>
      <c r="H256" s="2" t="s">
        <v>347</v>
      </c>
      <c r="I256" s="2" t="s">
        <v>347</v>
      </c>
      <c r="J256" s="2" t="s">
        <v>811</v>
      </c>
    </row>
    <row r="257" spans="1:10" ht="15" thickBot="1" x14ac:dyDescent="0.35">
      <c r="A257" s="785" t="s">
        <v>286</v>
      </c>
      <c r="B257" s="5" t="s">
        <v>812</v>
      </c>
      <c r="C257" s="785" t="s">
        <v>324</v>
      </c>
      <c r="D257" s="785">
        <v>80210</v>
      </c>
      <c r="E257" s="785" t="s">
        <v>324</v>
      </c>
      <c r="F257" s="785"/>
      <c r="G257" s="5" t="s">
        <v>347</v>
      </c>
      <c r="H257" s="5" t="s">
        <v>347</v>
      </c>
      <c r="I257" s="5" t="s">
        <v>347</v>
      </c>
      <c r="J257" s="5" t="s">
        <v>813</v>
      </c>
    </row>
    <row r="258" spans="1:10" ht="15" thickBot="1" x14ac:dyDescent="0.35">
      <c r="A258" s="785" t="s">
        <v>287</v>
      </c>
      <c r="B258" s="2" t="s">
        <v>814</v>
      </c>
      <c r="C258" s="785" t="s">
        <v>324</v>
      </c>
      <c r="D258" s="785">
        <v>80205</v>
      </c>
      <c r="E258" s="785" t="s">
        <v>324</v>
      </c>
      <c r="F258" s="785"/>
      <c r="G258" s="2" t="s">
        <v>347</v>
      </c>
      <c r="H258" s="2" t="s">
        <v>347</v>
      </c>
      <c r="I258" s="2" t="s">
        <v>347</v>
      </c>
      <c r="J258" s="2" t="s">
        <v>815</v>
      </c>
    </row>
    <row r="259" spans="1:10" ht="15" thickBot="1" x14ac:dyDescent="0.35">
      <c r="A259" s="785" t="s">
        <v>288</v>
      </c>
      <c r="B259" s="5" t="s">
        <v>816</v>
      </c>
      <c r="C259" s="785" t="s">
        <v>324</v>
      </c>
      <c r="D259" s="785">
        <v>80205</v>
      </c>
      <c r="E259" s="785" t="s">
        <v>324</v>
      </c>
      <c r="F259" s="785"/>
      <c r="G259" s="5" t="s">
        <v>347</v>
      </c>
      <c r="H259" s="5" t="s">
        <v>347</v>
      </c>
      <c r="I259" s="5" t="s">
        <v>347</v>
      </c>
      <c r="J259" s="5" t="s">
        <v>817</v>
      </c>
    </row>
    <row r="260" spans="1:10" ht="15" thickBot="1" x14ac:dyDescent="0.35">
      <c r="A260" s="785" t="s">
        <v>289</v>
      </c>
      <c r="B260" s="2" t="s">
        <v>818</v>
      </c>
      <c r="C260" s="785" t="s">
        <v>324</v>
      </c>
      <c r="D260" s="785">
        <v>80222</v>
      </c>
      <c r="E260" s="785" t="s">
        <v>324</v>
      </c>
      <c r="F260" s="785"/>
      <c r="G260" s="2" t="s">
        <v>347</v>
      </c>
      <c r="H260" s="2" t="s">
        <v>347</v>
      </c>
      <c r="I260" s="2" t="s">
        <v>347</v>
      </c>
      <c r="J260" s="2" t="s">
        <v>819</v>
      </c>
    </row>
    <row r="261" spans="1:10" ht="15" thickBot="1" x14ac:dyDescent="0.35">
      <c r="A261" s="785" t="s">
        <v>290</v>
      </c>
      <c r="B261" s="5" t="s">
        <v>820</v>
      </c>
      <c r="C261" s="785" t="s">
        <v>324</v>
      </c>
      <c r="D261" s="785">
        <v>80204</v>
      </c>
      <c r="E261" s="785" t="s">
        <v>324</v>
      </c>
      <c r="F261" s="785"/>
      <c r="G261" s="5" t="s">
        <v>347</v>
      </c>
      <c r="H261" s="5" t="s">
        <v>347</v>
      </c>
      <c r="I261" s="5" t="s">
        <v>347</v>
      </c>
      <c r="J261" s="5" t="s">
        <v>821</v>
      </c>
    </row>
    <row r="262" spans="1:10" ht="15" thickBot="1" x14ac:dyDescent="0.35">
      <c r="A262" s="785" t="s">
        <v>291</v>
      </c>
      <c r="B262" s="2" t="s">
        <v>822</v>
      </c>
      <c r="C262" s="785" t="s">
        <v>324</v>
      </c>
      <c r="D262" s="785">
        <v>80205</v>
      </c>
      <c r="E262" s="785" t="s">
        <v>324</v>
      </c>
      <c r="F262" s="785"/>
      <c r="G262" s="2" t="s">
        <v>347</v>
      </c>
      <c r="H262" s="2" t="s">
        <v>347</v>
      </c>
      <c r="I262" s="2" t="s">
        <v>347</v>
      </c>
      <c r="J262" s="2" t="s">
        <v>823</v>
      </c>
    </row>
    <row r="263" spans="1:10" ht="15" thickBot="1" x14ac:dyDescent="0.35">
      <c r="A263" s="785" t="s">
        <v>292</v>
      </c>
      <c r="B263" s="5" t="s">
        <v>824</v>
      </c>
      <c r="C263" s="785" t="s">
        <v>324</v>
      </c>
      <c r="D263" s="785">
        <v>80237</v>
      </c>
      <c r="E263" s="785" t="s">
        <v>324</v>
      </c>
      <c r="F263" s="785"/>
      <c r="G263" s="5" t="s">
        <v>347</v>
      </c>
      <c r="H263" s="5" t="s">
        <v>347</v>
      </c>
      <c r="I263" s="5" t="s">
        <v>347</v>
      </c>
      <c r="J263" s="5" t="s">
        <v>825</v>
      </c>
    </row>
    <row r="264" spans="1:10" ht="15" thickBot="1" x14ac:dyDescent="0.35">
      <c r="A264" s="785" t="s">
        <v>293</v>
      </c>
      <c r="B264" s="2" t="s">
        <v>826</v>
      </c>
      <c r="C264" s="785" t="s">
        <v>324</v>
      </c>
      <c r="D264" s="785">
        <v>80220</v>
      </c>
      <c r="E264" s="785" t="s">
        <v>324</v>
      </c>
      <c r="F264" s="785"/>
      <c r="G264" s="2" t="s">
        <v>347</v>
      </c>
      <c r="H264" s="2" t="s">
        <v>347</v>
      </c>
      <c r="I264" s="2" t="s">
        <v>347</v>
      </c>
      <c r="J264" s="2" t="s">
        <v>827</v>
      </c>
    </row>
    <row r="265" spans="1:10" ht="15" thickBot="1" x14ac:dyDescent="0.35">
      <c r="A265" s="785" t="s">
        <v>294</v>
      </c>
      <c r="B265" s="5" t="s">
        <v>828</v>
      </c>
      <c r="C265" s="785" t="s">
        <v>324</v>
      </c>
      <c r="D265" s="785">
        <v>80220</v>
      </c>
      <c r="E265" s="785" t="s">
        <v>324</v>
      </c>
      <c r="F265" s="785"/>
      <c r="G265" s="5" t="s">
        <v>347</v>
      </c>
      <c r="H265" s="5" t="s">
        <v>347</v>
      </c>
      <c r="I265" s="5" t="s">
        <v>347</v>
      </c>
      <c r="J265" s="5" t="s">
        <v>829</v>
      </c>
    </row>
    <row r="266" spans="1:10" ht="15" thickBot="1" x14ac:dyDescent="0.35">
      <c r="A266" s="785" t="s">
        <v>295</v>
      </c>
      <c r="B266" s="2" t="s">
        <v>830</v>
      </c>
      <c r="C266" s="785" t="s">
        <v>324</v>
      </c>
      <c r="D266" s="785">
        <v>80210</v>
      </c>
      <c r="E266" s="785" t="s">
        <v>324</v>
      </c>
      <c r="F266" s="785"/>
      <c r="G266" s="2" t="s">
        <v>347</v>
      </c>
      <c r="H266" s="2" t="s">
        <v>347</v>
      </c>
      <c r="I266" s="2" t="s">
        <v>347</v>
      </c>
      <c r="J266" s="2" t="s">
        <v>831</v>
      </c>
    </row>
    <row r="267" spans="1:10" ht="15" thickBot="1" x14ac:dyDescent="0.35">
      <c r="A267" s="785" t="s">
        <v>296</v>
      </c>
      <c r="B267" s="5" t="s">
        <v>832</v>
      </c>
      <c r="C267" s="785" t="s">
        <v>324</v>
      </c>
      <c r="D267" s="785">
        <v>80230</v>
      </c>
      <c r="E267" s="785" t="s">
        <v>324</v>
      </c>
      <c r="F267" s="785"/>
      <c r="G267" s="5" t="s">
        <v>347</v>
      </c>
      <c r="H267" s="5" t="s">
        <v>347</v>
      </c>
      <c r="I267" s="5" t="s">
        <v>347</v>
      </c>
      <c r="J267" s="5" t="s">
        <v>833</v>
      </c>
    </row>
    <row r="268" spans="1:10" ht="15" thickBot="1" x14ac:dyDescent="0.35">
      <c r="A268" s="785" t="s">
        <v>297</v>
      </c>
      <c r="B268" s="2" t="s">
        <v>834</v>
      </c>
      <c r="C268" s="785" t="s">
        <v>324</v>
      </c>
      <c r="D268" s="785">
        <v>80210</v>
      </c>
      <c r="E268" s="785" t="s">
        <v>324</v>
      </c>
      <c r="F268" s="785"/>
      <c r="G268" s="2" t="s">
        <v>347</v>
      </c>
      <c r="H268" s="2" t="s">
        <v>347</v>
      </c>
      <c r="I268" s="2" t="s">
        <v>347</v>
      </c>
      <c r="J268" s="2" t="s">
        <v>835</v>
      </c>
    </row>
    <row r="269" spans="1:10" ht="15" thickBot="1" x14ac:dyDescent="0.35">
      <c r="A269" s="785" t="s">
        <v>298</v>
      </c>
      <c r="B269" s="5" t="s">
        <v>836</v>
      </c>
      <c r="C269" s="785" t="s">
        <v>324</v>
      </c>
      <c r="D269" s="785">
        <v>80219</v>
      </c>
      <c r="E269" s="785" t="s">
        <v>324</v>
      </c>
      <c r="F269" s="785"/>
      <c r="G269" s="5" t="s">
        <v>347</v>
      </c>
      <c r="H269" s="5" t="s">
        <v>347</v>
      </c>
      <c r="I269" s="5" t="s">
        <v>347</v>
      </c>
      <c r="J269" s="5" t="s">
        <v>837</v>
      </c>
    </row>
    <row r="270" spans="1:10" ht="15" thickBot="1" x14ac:dyDescent="0.35">
      <c r="A270" s="785" t="s">
        <v>299</v>
      </c>
      <c r="B270" s="2" t="s">
        <v>838</v>
      </c>
      <c r="C270" s="785" t="s">
        <v>324</v>
      </c>
      <c r="D270" s="785">
        <v>80230</v>
      </c>
      <c r="E270" s="785" t="s">
        <v>324</v>
      </c>
      <c r="F270" s="785"/>
      <c r="G270" s="2" t="s">
        <v>347</v>
      </c>
      <c r="H270" s="2" t="s">
        <v>347</v>
      </c>
      <c r="I270" s="2" t="s">
        <v>347</v>
      </c>
      <c r="J270" s="2" t="s">
        <v>839</v>
      </c>
    </row>
    <row r="271" spans="1:10" ht="15" thickBot="1" x14ac:dyDescent="0.35">
      <c r="A271" s="785" t="s">
        <v>300</v>
      </c>
      <c r="B271" s="5" t="s">
        <v>840</v>
      </c>
      <c r="C271" s="785" t="s">
        <v>324</v>
      </c>
      <c r="D271" s="785">
        <v>80212</v>
      </c>
      <c r="E271" s="785" t="s">
        <v>324</v>
      </c>
      <c r="F271" s="785"/>
      <c r="G271" s="5" t="s">
        <v>347</v>
      </c>
      <c r="H271" s="5" t="s">
        <v>347</v>
      </c>
      <c r="I271" s="5" t="s">
        <v>347</v>
      </c>
      <c r="J271" s="5" t="s">
        <v>841</v>
      </c>
    </row>
    <row r="272" spans="1:10" ht="15" thickBot="1" x14ac:dyDescent="0.35">
      <c r="A272" s="785" t="s">
        <v>301</v>
      </c>
      <c r="B272" s="2" t="s">
        <v>842</v>
      </c>
      <c r="C272" s="785" t="s">
        <v>324</v>
      </c>
      <c r="D272" s="785">
        <v>80209</v>
      </c>
      <c r="E272" s="785" t="s">
        <v>324</v>
      </c>
      <c r="F272" s="785"/>
      <c r="G272" s="2" t="s">
        <v>347</v>
      </c>
      <c r="H272" s="2" t="s">
        <v>347</v>
      </c>
      <c r="I272" s="2" t="s">
        <v>347</v>
      </c>
      <c r="J272" s="2" t="s">
        <v>843</v>
      </c>
    </row>
    <row r="273" spans="1:10" ht="15" thickBot="1" x14ac:dyDescent="0.35">
      <c r="A273" s="785" t="s">
        <v>302</v>
      </c>
      <c r="B273" s="5" t="s">
        <v>844</v>
      </c>
      <c r="C273" s="785" t="s">
        <v>324</v>
      </c>
      <c r="D273" s="785">
        <v>80247</v>
      </c>
      <c r="E273" s="785" t="s">
        <v>330</v>
      </c>
      <c r="F273" s="785"/>
      <c r="G273" s="5" t="s">
        <v>347</v>
      </c>
      <c r="H273" s="5" t="s">
        <v>347</v>
      </c>
      <c r="I273" s="5" t="s">
        <v>347</v>
      </c>
      <c r="J273" s="5" t="s">
        <v>845</v>
      </c>
    </row>
    <row r="274" spans="1:10" ht="15" thickBot="1" x14ac:dyDescent="0.35">
      <c r="A274" s="785" t="s">
        <v>303</v>
      </c>
      <c r="B274" s="2" t="s">
        <v>846</v>
      </c>
      <c r="C274" s="785" t="s">
        <v>324</v>
      </c>
      <c r="D274" s="785">
        <v>80230</v>
      </c>
      <c r="E274" s="785" t="s">
        <v>324</v>
      </c>
      <c r="F274" s="785"/>
      <c r="G274" s="2" t="s">
        <v>347</v>
      </c>
      <c r="H274" s="2" t="s">
        <v>347</v>
      </c>
      <c r="I274" s="2" t="s">
        <v>347</v>
      </c>
      <c r="J274" s="2" t="s">
        <v>847</v>
      </c>
    </row>
    <row r="275" spans="1:10" ht="15" thickBot="1" x14ac:dyDescent="0.35">
      <c r="A275" s="785" t="s">
        <v>304</v>
      </c>
      <c r="B275" s="5" t="s">
        <v>848</v>
      </c>
      <c r="C275" s="785" t="s">
        <v>324</v>
      </c>
      <c r="D275" s="785">
        <v>80209</v>
      </c>
      <c r="E275" s="785" t="s">
        <v>324</v>
      </c>
      <c r="F275" s="785"/>
      <c r="G275" s="5" t="s">
        <v>347</v>
      </c>
      <c r="H275" s="5" t="s">
        <v>347</v>
      </c>
      <c r="I275" s="5" t="s">
        <v>347</v>
      </c>
      <c r="J275" s="5" t="s">
        <v>849</v>
      </c>
    </row>
    <row r="276" spans="1:10" ht="15" thickBot="1" x14ac:dyDescent="0.35">
      <c r="A276" s="785" t="s">
        <v>305</v>
      </c>
      <c r="B276" s="2" t="s">
        <v>850</v>
      </c>
      <c r="C276" s="785" t="s">
        <v>324</v>
      </c>
      <c r="D276" s="785">
        <v>80227</v>
      </c>
      <c r="E276" s="785" t="s">
        <v>324</v>
      </c>
      <c r="F276" s="785"/>
      <c r="G276" s="2" t="s">
        <v>347</v>
      </c>
      <c r="H276" s="2" t="s">
        <v>347</v>
      </c>
      <c r="I276" s="2" t="s">
        <v>347</v>
      </c>
      <c r="J276" s="2" t="s">
        <v>851</v>
      </c>
    </row>
    <row r="277" spans="1:10" ht="15" thickBot="1" x14ac:dyDescent="0.35">
      <c r="A277" s="785" t="s">
        <v>306</v>
      </c>
      <c r="B277" s="5" t="s">
        <v>852</v>
      </c>
      <c r="C277" s="785" t="s">
        <v>324</v>
      </c>
      <c r="D277" s="785">
        <v>80204</v>
      </c>
      <c r="E277" s="785" t="s">
        <v>324</v>
      </c>
      <c r="F277" s="785"/>
      <c r="G277" s="5" t="s">
        <v>347</v>
      </c>
      <c r="H277" s="5" t="s">
        <v>347</v>
      </c>
      <c r="I277" s="5" t="s">
        <v>347</v>
      </c>
      <c r="J277" s="5" t="s">
        <v>853</v>
      </c>
    </row>
    <row r="278" spans="1:10" ht="15" thickBot="1" x14ac:dyDescent="0.35">
      <c r="A278" s="785" t="s">
        <v>307</v>
      </c>
      <c r="B278" s="2" t="s">
        <v>854</v>
      </c>
      <c r="C278" s="785" t="s">
        <v>324</v>
      </c>
      <c r="D278" s="785">
        <v>80204</v>
      </c>
      <c r="E278" s="785" t="s">
        <v>324</v>
      </c>
      <c r="F278" s="785"/>
      <c r="G278" s="2" t="s">
        <v>347</v>
      </c>
      <c r="H278" s="2" t="s">
        <v>347</v>
      </c>
      <c r="I278" s="2" t="s">
        <v>347</v>
      </c>
      <c r="J278" s="2" t="s">
        <v>855</v>
      </c>
    </row>
    <row r="279" spans="1:10" ht="15" thickBot="1" x14ac:dyDescent="0.35">
      <c r="A279" s="785" t="s">
        <v>308</v>
      </c>
      <c r="B279" s="5" t="s">
        <v>856</v>
      </c>
      <c r="C279" s="785" t="s">
        <v>324</v>
      </c>
      <c r="D279" s="785">
        <v>80224</v>
      </c>
      <c r="E279" s="785" t="s">
        <v>324</v>
      </c>
      <c r="F279" s="785"/>
      <c r="G279" s="5" t="s">
        <v>347</v>
      </c>
      <c r="H279" s="5" t="s">
        <v>347</v>
      </c>
      <c r="I279" s="5" t="s">
        <v>347</v>
      </c>
      <c r="J279" s="5" t="s">
        <v>857</v>
      </c>
    </row>
    <row r="280" spans="1:10" ht="15" thickBot="1" x14ac:dyDescent="0.35">
      <c r="A280" s="785" t="s">
        <v>309</v>
      </c>
      <c r="B280" s="2" t="s">
        <v>858</v>
      </c>
      <c r="C280" s="785" t="s">
        <v>324</v>
      </c>
      <c r="D280" s="785">
        <v>80231</v>
      </c>
      <c r="E280" s="785" t="s">
        <v>330</v>
      </c>
      <c r="F280" s="785"/>
      <c r="G280" s="2" t="s">
        <v>347</v>
      </c>
      <c r="H280" s="2" t="s">
        <v>347</v>
      </c>
      <c r="I280" s="2" t="s">
        <v>347</v>
      </c>
      <c r="J280" s="2" t="s">
        <v>859</v>
      </c>
    </row>
    <row r="281" spans="1:10" ht="15" thickBot="1" x14ac:dyDescent="0.35">
      <c r="A281" s="785" t="s">
        <v>310</v>
      </c>
      <c r="B281" s="5" t="s">
        <v>860</v>
      </c>
      <c r="C281" s="785" t="s">
        <v>324</v>
      </c>
      <c r="D281" s="785">
        <v>80246</v>
      </c>
      <c r="E281" s="785" t="s">
        <v>324</v>
      </c>
      <c r="F281" s="785"/>
      <c r="G281" s="5" t="s">
        <v>347</v>
      </c>
      <c r="H281" s="5" t="s">
        <v>347</v>
      </c>
      <c r="I281" s="5" t="s">
        <v>347</v>
      </c>
      <c r="J281" s="5" t="s">
        <v>861</v>
      </c>
    </row>
    <row r="282" spans="1:10" ht="15" thickBot="1" x14ac:dyDescent="0.35">
      <c r="A282" s="785" t="s">
        <v>311</v>
      </c>
      <c r="B282" s="2" t="s">
        <v>862</v>
      </c>
      <c r="C282" s="785" t="s">
        <v>324</v>
      </c>
      <c r="D282" s="785">
        <v>80205</v>
      </c>
      <c r="E282" s="785" t="s">
        <v>324</v>
      </c>
      <c r="F282" s="785"/>
      <c r="G282" s="2" t="s">
        <v>347</v>
      </c>
      <c r="H282" s="2" t="s">
        <v>347</v>
      </c>
      <c r="I282" s="2" t="s">
        <v>347</v>
      </c>
      <c r="J282" s="2" t="s">
        <v>863</v>
      </c>
    </row>
    <row r="283" spans="1:10" ht="15" thickBot="1" x14ac:dyDescent="0.35">
      <c r="A283" s="785" t="s">
        <v>312</v>
      </c>
      <c r="B283" s="5" t="s">
        <v>864</v>
      </c>
      <c r="C283" s="785" t="s">
        <v>324</v>
      </c>
      <c r="D283" s="785">
        <v>80205</v>
      </c>
      <c r="E283" s="785" t="s">
        <v>324</v>
      </c>
      <c r="F283" s="785"/>
      <c r="G283" s="5" t="s">
        <v>347</v>
      </c>
      <c r="H283" s="5" t="s">
        <v>347</v>
      </c>
      <c r="I283" s="5" t="s">
        <v>347</v>
      </c>
      <c r="J283" s="5" t="s">
        <v>865</v>
      </c>
    </row>
    <row r="284" spans="1:10" ht="15" thickBot="1" x14ac:dyDescent="0.35">
      <c r="A284" s="785" t="s">
        <v>313</v>
      </c>
      <c r="B284" s="135" t="s">
        <v>866</v>
      </c>
      <c r="C284" s="785" t="s">
        <v>324</v>
      </c>
      <c r="D284" s="785">
        <v>80227</v>
      </c>
      <c r="E284" s="785" t="s">
        <v>471</v>
      </c>
      <c r="F284" s="785"/>
      <c r="G284" s="135" t="s">
        <v>347</v>
      </c>
      <c r="H284" s="135" t="s">
        <v>347</v>
      </c>
      <c r="I284" s="135" t="s">
        <v>347</v>
      </c>
      <c r="J284" s="135" t="s">
        <v>867</v>
      </c>
    </row>
  </sheetData>
  <autoFilter ref="A1:J284" xr:uid="{9535782C-2D16-4920-AB01-C2F8C6268CC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B317-9727-4601-BC83-AE9975DD0CCA}">
  <dimension ref="A1:D284"/>
  <sheetViews>
    <sheetView workbookViewId="0">
      <selection activeCell="B1" sqref="B1"/>
    </sheetView>
  </sheetViews>
  <sheetFormatPr defaultRowHeight="14.4" x14ac:dyDescent="0.3"/>
  <cols>
    <col min="1" max="1" width="35" customWidth="1"/>
    <col min="2" max="2" width="12" customWidth="1"/>
    <col min="3" max="3" width="42" customWidth="1"/>
    <col min="4" max="4" width="12" customWidth="1"/>
  </cols>
  <sheetData>
    <row r="1" spans="1:4" ht="32.4" thickBot="1" x14ac:dyDescent="0.35">
      <c r="A1" s="134" t="s">
        <v>1</v>
      </c>
      <c r="B1" s="133" t="s">
        <v>873</v>
      </c>
      <c r="C1" s="133" t="s">
        <v>874</v>
      </c>
      <c r="D1" s="133" t="s">
        <v>875</v>
      </c>
    </row>
    <row r="2" spans="1:4" ht="15" thickBot="1" x14ac:dyDescent="0.35">
      <c r="A2" s="785" t="s">
        <v>226</v>
      </c>
      <c r="B2" s="111">
        <v>99.7</v>
      </c>
      <c r="C2" s="2" t="s">
        <v>1053</v>
      </c>
      <c r="D2" s="431">
        <v>0.999</v>
      </c>
    </row>
    <row r="3" spans="1:4" ht="15" thickBot="1" x14ac:dyDescent="0.35">
      <c r="A3" s="785" t="s">
        <v>127</v>
      </c>
      <c r="B3" s="82">
        <v>99.6</v>
      </c>
      <c r="C3" s="5" t="s">
        <v>967</v>
      </c>
      <c r="D3" s="141">
        <v>0.995</v>
      </c>
    </row>
    <row r="4" spans="1:4" ht="15" thickBot="1" x14ac:dyDescent="0.35">
      <c r="A4" s="785" t="s">
        <v>124</v>
      </c>
      <c r="B4" s="117">
        <v>98.6</v>
      </c>
      <c r="C4" s="2" t="s">
        <v>964</v>
      </c>
      <c r="D4" s="317">
        <v>0.99199999999999999</v>
      </c>
    </row>
    <row r="5" spans="1:4" ht="15" thickBot="1" x14ac:dyDescent="0.35">
      <c r="A5" s="785" t="s">
        <v>238</v>
      </c>
      <c r="B5" s="109">
        <v>98.6</v>
      </c>
      <c r="C5" s="5" t="s">
        <v>1061</v>
      </c>
      <c r="D5" s="432">
        <v>0.99099999999999999</v>
      </c>
    </row>
    <row r="6" spans="1:4" ht="15" thickBot="1" x14ac:dyDescent="0.35">
      <c r="A6" s="785" t="s">
        <v>9</v>
      </c>
      <c r="B6" s="123">
        <v>98</v>
      </c>
      <c r="C6" s="5" t="s">
        <v>877</v>
      </c>
      <c r="D6" s="140">
        <v>0.98899999999999999</v>
      </c>
    </row>
    <row r="7" spans="1:4" ht="15" thickBot="1" x14ac:dyDescent="0.35">
      <c r="A7" s="785" t="s">
        <v>140</v>
      </c>
      <c r="B7" s="336">
        <v>97.2</v>
      </c>
      <c r="C7" s="5" t="s">
        <v>979</v>
      </c>
      <c r="D7" s="337">
        <v>0.97299999999999998</v>
      </c>
    </row>
    <row r="8" spans="1:4" ht="15" thickBot="1" x14ac:dyDescent="0.35">
      <c r="A8" s="785" t="s">
        <v>108</v>
      </c>
      <c r="B8" s="112">
        <v>96.8</v>
      </c>
      <c r="C8" s="5" t="s">
        <v>949</v>
      </c>
      <c r="D8" s="292">
        <v>0.98199999999999998</v>
      </c>
    </row>
    <row r="9" spans="1:4" ht="15" thickBot="1" x14ac:dyDescent="0.35">
      <c r="A9" s="785" t="s">
        <v>243</v>
      </c>
      <c r="B9" s="124">
        <v>96.5</v>
      </c>
      <c r="C9" s="2" t="s">
        <v>1066</v>
      </c>
      <c r="D9" s="415">
        <v>0.98</v>
      </c>
    </row>
    <row r="10" spans="1:4" ht="15" thickBot="1" x14ac:dyDescent="0.35">
      <c r="A10" s="785" t="s">
        <v>202</v>
      </c>
      <c r="B10" s="338">
        <v>96</v>
      </c>
      <c r="C10" s="5" t="s">
        <v>1033</v>
      </c>
      <c r="D10" s="414">
        <v>0.97199999999999998</v>
      </c>
    </row>
    <row r="11" spans="1:4" ht="15" thickBot="1" x14ac:dyDescent="0.35">
      <c r="A11" s="785" t="s">
        <v>262</v>
      </c>
      <c r="B11" s="439">
        <v>95.6</v>
      </c>
      <c r="C11" s="5" t="s">
        <v>1083</v>
      </c>
      <c r="D11" s="434">
        <v>0.97599999999999998</v>
      </c>
    </row>
    <row r="12" spans="1:4" ht="15" thickBot="1" x14ac:dyDescent="0.35">
      <c r="A12" s="785" t="s">
        <v>222</v>
      </c>
      <c r="B12" s="430">
        <v>95.2</v>
      </c>
      <c r="C12" s="5" t="s">
        <v>1051</v>
      </c>
      <c r="D12" s="337">
        <v>0.97299999999999998</v>
      </c>
    </row>
    <row r="13" spans="1:4" ht="15" thickBot="1" x14ac:dyDescent="0.35">
      <c r="A13" s="785" t="s">
        <v>33</v>
      </c>
      <c r="B13" s="106">
        <v>94.5</v>
      </c>
      <c r="C13" s="5" t="s">
        <v>890</v>
      </c>
      <c r="D13" s="170">
        <v>0.96299999999999997</v>
      </c>
    </row>
    <row r="14" spans="1:4" ht="15" thickBot="1" x14ac:dyDescent="0.35">
      <c r="A14" s="785" t="s">
        <v>265</v>
      </c>
      <c r="B14" s="127">
        <v>94.4</v>
      </c>
      <c r="C14" s="2" t="s">
        <v>1085</v>
      </c>
      <c r="D14" s="448">
        <v>0.96799999999999997</v>
      </c>
    </row>
    <row r="15" spans="1:4" ht="15" thickBot="1" x14ac:dyDescent="0.35">
      <c r="A15" s="785" t="s">
        <v>249</v>
      </c>
      <c r="B15" s="121">
        <v>93.6</v>
      </c>
      <c r="C15" s="2" t="s">
        <v>1071</v>
      </c>
      <c r="D15" s="438">
        <v>0.95899999999999996</v>
      </c>
    </row>
    <row r="16" spans="1:4" ht="15" thickBot="1" x14ac:dyDescent="0.35">
      <c r="A16" s="785" t="s">
        <v>103</v>
      </c>
      <c r="B16" s="125">
        <v>92.9</v>
      </c>
      <c r="C16" s="2" t="s">
        <v>944</v>
      </c>
      <c r="D16" s="171">
        <v>0.95299999999999996</v>
      </c>
    </row>
    <row r="17" spans="1:4" ht="15" thickBot="1" x14ac:dyDescent="0.35">
      <c r="A17" s="785" t="s">
        <v>245</v>
      </c>
      <c r="B17" s="88">
        <v>91.3</v>
      </c>
      <c r="C17" s="2" t="s">
        <v>1068</v>
      </c>
      <c r="D17" s="436">
        <v>0.93799999999999994</v>
      </c>
    </row>
    <row r="18" spans="1:4" ht="15" thickBot="1" x14ac:dyDescent="0.35">
      <c r="A18" s="785" t="s">
        <v>126</v>
      </c>
      <c r="B18" s="113">
        <v>90.4</v>
      </c>
      <c r="C18" s="2" t="s">
        <v>966</v>
      </c>
      <c r="D18" s="320">
        <v>0.93200000000000005</v>
      </c>
    </row>
    <row r="19" spans="1:4" ht="15" thickBot="1" x14ac:dyDescent="0.35">
      <c r="A19" s="785" t="s">
        <v>145</v>
      </c>
      <c r="B19" s="128">
        <v>89.5</v>
      </c>
      <c r="C19" s="2" t="s">
        <v>984</v>
      </c>
      <c r="D19" s="321">
        <v>0.92500000000000004</v>
      </c>
    </row>
    <row r="20" spans="1:4" ht="15" thickBot="1" x14ac:dyDescent="0.35">
      <c r="A20" s="785" t="s">
        <v>42</v>
      </c>
      <c r="B20" s="191">
        <v>87.3</v>
      </c>
      <c r="C20" s="2" t="s">
        <v>899</v>
      </c>
      <c r="D20" s="192">
        <v>0.90300000000000002</v>
      </c>
    </row>
    <row r="21" spans="1:4" ht="15" thickBot="1" x14ac:dyDescent="0.35">
      <c r="A21" s="785" t="s">
        <v>242</v>
      </c>
      <c r="B21" s="126">
        <v>85.6</v>
      </c>
      <c r="C21" s="5" t="s">
        <v>1065</v>
      </c>
      <c r="D21" s="193">
        <v>0.88300000000000001</v>
      </c>
    </row>
    <row r="22" spans="1:4" ht="15" thickBot="1" x14ac:dyDescent="0.35">
      <c r="A22" s="785" t="s">
        <v>255</v>
      </c>
      <c r="B22" s="442">
        <v>85.6</v>
      </c>
      <c r="C22" s="2" t="s">
        <v>1076</v>
      </c>
      <c r="D22" s="443">
        <v>0.88400000000000001</v>
      </c>
    </row>
    <row r="23" spans="1:4" ht="15" thickBot="1" x14ac:dyDescent="0.35">
      <c r="A23" s="785" t="s">
        <v>210</v>
      </c>
      <c r="B23" s="114">
        <v>85.5</v>
      </c>
      <c r="C23" s="5" t="s">
        <v>1041</v>
      </c>
      <c r="D23" s="423">
        <v>0.88900000000000001</v>
      </c>
    </row>
    <row r="24" spans="1:4" ht="15" thickBot="1" x14ac:dyDescent="0.35">
      <c r="A24" s="785" t="s">
        <v>29</v>
      </c>
      <c r="B24" s="165">
        <v>85.4</v>
      </c>
      <c r="C24" s="2" t="s">
        <v>888</v>
      </c>
      <c r="D24" s="166">
        <v>0.88200000000000001</v>
      </c>
    </row>
    <row r="25" spans="1:4" ht="15" thickBot="1" x14ac:dyDescent="0.35">
      <c r="A25" s="785" t="s">
        <v>102</v>
      </c>
      <c r="B25" s="53">
        <v>83.8</v>
      </c>
      <c r="C25" s="5" t="s">
        <v>943</v>
      </c>
      <c r="D25" s="280">
        <v>0.86499999999999999</v>
      </c>
    </row>
    <row r="26" spans="1:4" ht="15" thickBot="1" x14ac:dyDescent="0.35">
      <c r="A26" s="785" t="s">
        <v>205</v>
      </c>
      <c r="B26" s="129">
        <v>82.7</v>
      </c>
      <c r="C26" s="2" t="s">
        <v>1036</v>
      </c>
      <c r="D26" s="417">
        <v>0.85699999999999998</v>
      </c>
    </row>
    <row r="27" spans="1:4" ht="15" thickBot="1" x14ac:dyDescent="0.35">
      <c r="A27" s="785" t="s">
        <v>250</v>
      </c>
      <c r="B27" s="440">
        <v>81</v>
      </c>
      <c r="C27" s="5" t="s">
        <v>1072</v>
      </c>
      <c r="D27" s="350">
        <v>0.83799999999999997</v>
      </c>
    </row>
    <row r="28" spans="1:4" ht="15" thickBot="1" x14ac:dyDescent="0.35">
      <c r="A28" s="785" t="s">
        <v>94</v>
      </c>
      <c r="B28" s="41">
        <v>80.400000000000006</v>
      </c>
      <c r="C28" s="2" t="s">
        <v>937</v>
      </c>
      <c r="D28" s="269">
        <v>0.83199999999999996</v>
      </c>
    </row>
    <row r="29" spans="1:4" ht="15" thickBot="1" x14ac:dyDescent="0.35">
      <c r="A29" s="785" t="s">
        <v>174</v>
      </c>
      <c r="B29" s="45">
        <v>79.8</v>
      </c>
      <c r="C29" s="2" t="s">
        <v>1008</v>
      </c>
      <c r="D29" s="382">
        <v>0.82399999999999995</v>
      </c>
    </row>
    <row r="30" spans="1:4" ht="15" thickBot="1" x14ac:dyDescent="0.35">
      <c r="A30" s="785" t="s">
        <v>146</v>
      </c>
      <c r="B30" s="351">
        <v>78.7</v>
      </c>
      <c r="C30" s="5" t="s">
        <v>985</v>
      </c>
      <c r="D30" s="352">
        <v>0.81599999999999995</v>
      </c>
    </row>
    <row r="31" spans="1:4" ht="15" thickBot="1" x14ac:dyDescent="0.35">
      <c r="A31" s="785" t="s">
        <v>48</v>
      </c>
      <c r="B31" s="49">
        <v>74.5</v>
      </c>
      <c r="C31" s="2" t="s">
        <v>905</v>
      </c>
      <c r="D31" s="205">
        <v>0.78</v>
      </c>
    </row>
    <row r="32" spans="1:4" ht="15" thickBot="1" x14ac:dyDescent="0.35">
      <c r="A32" s="785" t="s">
        <v>60</v>
      </c>
      <c r="B32" s="92">
        <v>73.2</v>
      </c>
      <c r="C32" s="5" t="s">
        <v>913</v>
      </c>
      <c r="D32" s="218">
        <v>0.76300000000000001</v>
      </c>
    </row>
    <row r="33" spans="1:4" ht="15" thickBot="1" x14ac:dyDescent="0.35">
      <c r="A33" s="785" t="s">
        <v>181</v>
      </c>
      <c r="B33" s="387">
        <v>73.099999999999994</v>
      </c>
      <c r="C33" s="2" t="s">
        <v>1012</v>
      </c>
      <c r="D33" s="196">
        <v>0.76200000000000001</v>
      </c>
    </row>
    <row r="34" spans="1:4" ht="15" thickBot="1" x14ac:dyDescent="0.35">
      <c r="A34" s="785" t="s">
        <v>207</v>
      </c>
      <c r="B34" s="52">
        <v>72</v>
      </c>
      <c r="C34" s="2" t="s">
        <v>1038</v>
      </c>
      <c r="D34" s="419">
        <v>0.78200000000000003</v>
      </c>
    </row>
    <row r="35" spans="1:4" ht="15" thickBot="1" x14ac:dyDescent="0.35">
      <c r="A35" s="785" t="s">
        <v>159</v>
      </c>
      <c r="B35" s="99">
        <v>71.400000000000006</v>
      </c>
      <c r="C35" s="2" t="s">
        <v>997</v>
      </c>
      <c r="D35" s="167">
        <v>0.77400000000000002</v>
      </c>
    </row>
    <row r="36" spans="1:4" ht="15" thickBot="1" x14ac:dyDescent="0.35">
      <c r="A36" s="785" t="s">
        <v>194</v>
      </c>
      <c r="B36" s="402">
        <v>71.2</v>
      </c>
      <c r="C36" s="5" t="s">
        <v>1025</v>
      </c>
      <c r="D36" s="403">
        <v>0.74099999999999999</v>
      </c>
    </row>
    <row r="37" spans="1:4" ht="15" thickBot="1" x14ac:dyDescent="0.35">
      <c r="A37" s="785" t="s">
        <v>39</v>
      </c>
      <c r="B37" s="183">
        <v>68.7</v>
      </c>
      <c r="C37" s="5" t="s">
        <v>896</v>
      </c>
      <c r="D37" s="184">
        <v>0.73499999999999999</v>
      </c>
    </row>
    <row r="38" spans="1:4" ht="15" thickBot="1" x14ac:dyDescent="0.35">
      <c r="A38" s="785" t="s">
        <v>46</v>
      </c>
      <c r="B38" s="93">
        <v>67.400000000000006</v>
      </c>
      <c r="C38" s="2" t="s">
        <v>903</v>
      </c>
      <c r="D38" s="201">
        <v>0.73099999999999998</v>
      </c>
    </row>
    <row r="39" spans="1:4" ht="15" thickBot="1" x14ac:dyDescent="0.35">
      <c r="A39" s="785" t="s">
        <v>12</v>
      </c>
      <c r="B39" s="142">
        <v>67.099999999999994</v>
      </c>
      <c r="C39" s="2" t="s">
        <v>878</v>
      </c>
      <c r="D39" s="143">
        <v>0.72</v>
      </c>
    </row>
    <row r="40" spans="1:4" ht="15" thickBot="1" x14ac:dyDescent="0.35">
      <c r="A40" s="785" t="s">
        <v>252</v>
      </c>
      <c r="B40" s="219">
        <v>67</v>
      </c>
      <c r="C40" s="5" t="s">
        <v>1073</v>
      </c>
      <c r="D40" s="441">
        <v>0.71799999999999997</v>
      </c>
    </row>
    <row r="41" spans="1:4" ht="15" thickBot="1" x14ac:dyDescent="0.35">
      <c r="A41" s="785" t="s">
        <v>104</v>
      </c>
      <c r="B41" s="281">
        <v>64.3</v>
      </c>
      <c r="C41" s="5" t="s">
        <v>945</v>
      </c>
      <c r="D41" s="282">
        <v>0.66800000000000004</v>
      </c>
    </row>
    <row r="42" spans="1:4" ht="15" thickBot="1" x14ac:dyDescent="0.35">
      <c r="A42" s="785" t="s">
        <v>236</v>
      </c>
      <c r="B42" s="105">
        <v>63.9</v>
      </c>
      <c r="C42" s="5" t="s">
        <v>1059</v>
      </c>
      <c r="D42" s="202">
        <v>0.68600000000000005</v>
      </c>
    </row>
    <row r="43" spans="1:4" ht="15" thickBot="1" x14ac:dyDescent="0.35">
      <c r="A43" s="785" t="s">
        <v>43</v>
      </c>
      <c r="B43" s="194">
        <v>63.3</v>
      </c>
      <c r="C43" s="5" t="s">
        <v>900</v>
      </c>
      <c r="D43" s="195">
        <v>0.68100000000000005</v>
      </c>
    </row>
    <row r="44" spans="1:4" ht="15" thickBot="1" x14ac:dyDescent="0.35">
      <c r="A44" s="785" t="s">
        <v>241</v>
      </c>
      <c r="B44" s="33">
        <v>62.7</v>
      </c>
      <c r="C44" s="2" t="s">
        <v>1064</v>
      </c>
      <c r="D44" s="195">
        <v>0.68100000000000005</v>
      </c>
    </row>
    <row r="45" spans="1:4" ht="15" thickBot="1" x14ac:dyDescent="0.35">
      <c r="A45" s="785" t="s">
        <v>219</v>
      </c>
      <c r="B45" s="185">
        <v>61</v>
      </c>
      <c r="C45" s="2" t="s">
        <v>1048</v>
      </c>
      <c r="D45" s="186">
        <v>0.66900000000000004</v>
      </c>
    </row>
    <row r="46" spans="1:4" ht="15" thickBot="1" x14ac:dyDescent="0.35">
      <c r="A46" s="785" t="s">
        <v>66</v>
      </c>
      <c r="B46" s="226">
        <v>60</v>
      </c>
      <c r="C46" s="5" t="s">
        <v>917</v>
      </c>
      <c r="D46" s="227">
        <v>0.621</v>
      </c>
    </row>
    <row r="47" spans="1:4" ht="15" thickBot="1" x14ac:dyDescent="0.35">
      <c r="A47" s="785" t="s">
        <v>256</v>
      </c>
      <c r="B47" s="97">
        <v>59.7</v>
      </c>
      <c r="C47" s="5" t="s">
        <v>1077</v>
      </c>
      <c r="D47" s="385">
        <v>0.61699999999999999</v>
      </c>
    </row>
    <row r="48" spans="1:4" ht="15" thickBot="1" x14ac:dyDescent="0.35">
      <c r="A48" s="785" t="s">
        <v>30</v>
      </c>
      <c r="B48" s="168">
        <v>59.4</v>
      </c>
      <c r="C48" s="5" t="s">
        <v>889</v>
      </c>
      <c r="D48" s="169">
        <v>0.61599999999999999</v>
      </c>
    </row>
    <row r="49" spans="1:4" ht="15" thickBot="1" x14ac:dyDescent="0.35">
      <c r="A49" s="785" t="s">
        <v>175</v>
      </c>
      <c r="B49" s="383">
        <v>58.1</v>
      </c>
      <c r="C49" s="5" t="s">
        <v>1009</v>
      </c>
      <c r="D49" s="384">
        <v>0.63300000000000001</v>
      </c>
    </row>
    <row r="50" spans="1:4" ht="15" thickBot="1" x14ac:dyDescent="0.35">
      <c r="A50" s="785" t="s">
        <v>229</v>
      </c>
      <c r="B50" s="89">
        <v>57.2</v>
      </c>
      <c r="C50" s="5" t="s">
        <v>1054</v>
      </c>
      <c r="D50" s="283">
        <v>0.59899999999999998</v>
      </c>
    </row>
    <row r="51" spans="1:4" ht="15" thickBot="1" x14ac:dyDescent="0.35">
      <c r="A51" s="785" t="s">
        <v>193</v>
      </c>
      <c r="B51" s="400">
        <v>56.7</v>
      </c>
      <c r="C51" s="2" t="s">
        <v>1024</v>
      </c>
      <c r="D51" s="401">
        <v>0.59499999999999997</v>
      </c>
    </row>
    <row r="52" spans="1:4" ht="15" thickBot="1" x14ac:dyDescent="0.35">
      <c r="A52" s="785" t="s">
        <v>138</v>
      </c>
      <c r="B52" s="244">
        <v>56</v>
      </c>
      <c r="C52" s="5" t="s">
        <v>977</v>
      </c>
      <c r="D52" s="334">
        <v>0.60799999999999998</v>
      </c>
    </row>
    <row r="53" spans="1:4" ht="15" thickBot="1" x14ac:dyDescent="0.35">
      <c r="A53" s="785" t="s">
        <v>139</v>
      </c>
      <c r="B53" s="37">
        <v>54.7</v>
      </c>
      <c r="C53" s="2" t="s">
        <v>978</v>
      </c>
      <c r="D53" s="335">
        <v>0.59599999999999997</v>
      </c>
    </row>
    <row r="54" spans="1:4" ht="15" thickBot="1" x14ac:dyDescent="0.35">
      <c r="A54" s="785" t="s">
        <v>40</v>
      </c>
      <c r="B54" s="187">
        <v>53.5</v>
      </c>
      <c r="C54" s="2" t="s">
        <v>897</v>
      </c>
      <c r="D54" s="182">
        <v>0.58299999999999996</v>
      </c>
    </row>
    <row r="55" spans="1:4" ht="15" thickBot="1" x14ac:dyDescent="0.35">
      <c r="A55" s="785" t="s">
        <v>38</v>
      </c>
      <c r="B55" s="47">
        <v>52.1</v>
      </c>
      <c r="C55" s="2" t="s">
        <v>895</v>
      </c>
      <c r="D55" s="181">
        <v>0.57199999999999995</v>
      </c>
    </row>
    <row r="56" spans="1:4" ht="15" thickBot="1" x14ac:dyDescent="0.35">
      <c r="A56" s="785" t="s">
        <v>36</v>
      </c>
      <c r="B56" s="177">
        <v>49.3</v>
      </c>
      <c r="C56" s="2" t="s">
        <v>893</v>
      </c>
      <c r="D56" s="178">
        <v>0.53500000000000003</v>
      </c>
    </row>
    <row r="57" spans="1:4" ht="15" thickBot="1" x14ac:dyDescent="0.35">
      <c r="A57" s="785" t="s">
        <v>81</v>
      </c>
      <c r="B57" s="255">
        <v>48.2</v>
      </c>
      <c r="C57" s="5" t="s">
        <v>930</v>
      </c>
      <c r="D57" s="206">
        <v>0.52</v>
      </c>
    </row>
    <row r="58" spans="1:4" ht="15" thickBot="1" x14ac:dyDescent="0.35">
      <c r="A58" s="785" t="s">
        <v>135</v>
      </c>
      <c r="B58" s="331">
        <v>47.8</v>
      </c>
      <c r="C58" s="2" t="s">
        <v>974</v>
      </c>
      <c r="D58" s="212">
        <v>0.50700000000000001</v>
      </c>
    </row>
    <row r="59" spans="1:4" ht="15" thickBot="1" x14ac:dyDescent="0.35">
      <c r="A59" s="785" t="s">
        <v>52</v>
      </c>
      <c r="B59" s="211">
        <v>47.2</v>
      </c>
      <c r="C59" s="2" t="s">
        <v>909</v>
      </c>
      <c r="D59" s="212">
        <v>0.50700000000000001</v>
      </c>
    </row>
    <row r="60" spans="1:4" ht="15" thickBot="1" x14ac:dyDescent="0.35">
      <c r="A60" s="785" t="s">
        <v>34</v>
      </c>
      <c r="B60" s="172">
        <v>47</v>
      </c>
      <c r="C60" s="2" t="s">
        <v>891</v>
      </c>
      <c r="D60" s="173">
        <v>0.50900000000000001</v>
      </c>
    </row>
    <row r="61" spans="1:4" ht="15" thickBot="1" x14ac:dyDescent="0.35">
      <c r="A61" s="785" t="s">
        <v>44</v>
      </c>
      <c r="B61" s="197">
        <v>46.8</v>
      </c>
      <c r="C61" s="2" t="s">
        <v>901</v>
      </c>
      <c r="D61" s="198">
        <v>0.504</v>
      </c>
    </row>
    <row r="62" spans="1:4" ht="15" thickBot="1" x14ac:dyDescent="0.35">
      <c r="A62" s="785" t="s">
        <v>195</v>
      </c>
      <c r="B62" s="29">
        <v>46.2</v>
      </c>
      <c r="C62" s="2" t="s">
        <v>1026</v>
      </c>
      <c r="D62" s="332">
        <v>0.495</v>
      </c>
    </row>
    <row r="63" spans="1:4" ht="15" thickBot="1" x14ac:dyDescent="0.35">
      <c r="A63" s="785" t="s">
        <v>136</v>
      </c>
      <c r="B63" s="257">
        <v>43.4</v>
      </c>
      <c r="C63" s="5" t="s">
        <v>975</v>
      </c>
      <c r="D63" s="188">
        <v>0.46899999999999997</v>
      </c>
    </row>
    <row r="64" spans="1:4" ht="15" thickBot="1" x14ac:dyDescent="0.35">
      <c r="A64" s="785" t="s">
        <v>37</v>
      </c>
      <c r="B64" s="12">
        <v>42.5</v>
      </c>
      <c r="C64" s="5" t="s">
        <v>894</v>
      </c>
      <c r="D64" s="179">
        <v>0.44800000000000001</v>
      </c>
    </row>
    <row r="65" spans="1:4" ht="15" thickBot="1" x14ac:dyDescent="0.35">
      <c r="A65" s="785" t="s">
        <v>93</v>
      </c>
      <c r="B65" s="90">
        <v>42</v>
      </c>
      <c r="C65" s="5" t="s">
        <v>936</v>
      </c>
      <c r="D65" s="258">
        <v>0.45600000000000002</v>
      </c>
    </row>
    <row r="66" spans="1:4" ht="15" thickBot="1" x14ac:dyDescent="0.35">
      <c r="A66" s="785" t="s">
        <v>167</v>
      </c>
      <c r="B66" s="372">
        <v>42</v>
      </c>
      <c r="C66" s="5" t="s">
        <v>1002</v>
      </c>
      <c r="D66" s="180">
        <v>0.44500000000000001</v>
      </c>
    </row>
    <row r="67" spans="1:4" ht="15" thickBot="1" x14ac:dyDescent="0.35">
      <c r="A67" s="785" t="s">
        <v>203</v>
      </c>
      <c r="B67" s="386">
        <v>40.9</v>
      </c>
      <c r="C67" s="2" t="s">
        <v>1034</v>
      </c>
      <c r="D67" s="153">
        <v>0.434</v>
      </c>
    </row>
    <row r="68" spans="1:4" ht="15" thickBot="1" x14ac:dyDescent="0.35">
      <c r="A68" s="785" t="s">
        <v>50</v>
      </c>
      <c r="B68" s="152">
        <v>40.299999999999997</v>
      </c>
      <c r="C68" s="2" t="s">
        <v>907</v>
      </c>
      <c r="D68" s="180">
        <v>0.44500000000000001</v>
      </c>
    </row>
    <row r="69" spans="1:4" ht="15" thickBot="1" x14ac:dyDescent="0.35">
      <c r="A69" s="785" t="s">
        <v>177</v>
      </c>
      <c r="B69" s="39">
        <v>39.700000000000003</v>
      </c>
      <c r="C69" s="5" t="s">
        <v>1011</v>
      </c>
      <c r="D69" s="153">
        <v>0.434</v>
      </c>
    </row>
    <row r="70" spans="1:4" ht="15" thickBot="1" x14ac:dyDescent="0.35">
      <c r="A70" s="785" t="s">
        <v>77</v>
      </c>
      <c r="B70" s="243">
        <v>39.200000000000003</v>
      </c>
      <c r="C70" s="5" t="s">
        <v>926</v>
      </c>
      <c r="D70" s="208">
        <v>0.42799999999999999</v>
      </c>
    </row>
    <row r="71" spans="1:4" ht="15" thickBot="1" x14ac:dyDescent="0.35">
      <c r="A71" s="785" t="s">
        <v>49</v>
      </c>
      <c r="B71" s="207">
        <v>39</v>
      </c>
      <c r="C71" s="5" t="s">
        <v>906</v>
      </c>
      <c r="D71" s="208">
        <v>0.42799999999999999</v>
      </c>
    </row>
    <row r="72" spans="1:4" ht="15" thickBot="1" x14ac:dyDescent="0.35">
      <c r="A72" s="785" t="s">
        <v>17</v>
      </c>
      <c r="B72" s="87">
        <v>37.4</v>
      </c>
      <c r="C72" s="5" t="s">
        <v>881</v>
      </c>
      <c r="D72" s="151">
        <v>0.40699999999999997</v>
      </c>
    </row>
    <row r="73" spans="1:4" ht="15" thickBot="1" x14ac:dyDescent="0.35">
      <c r="A73" s="785" t="s">
        <v>82</v>
      </c>
      <c r="B73" s="256">
        <v>37.200000000000003</v>
      </c>
      <c r="C73" s="2" t="s">
        <v>931</v>
      </c>
      <c r="D73" s="200">
        <v>0.40400000000000003</v>
      </c>
    </row>
    <row r="74" spans="1:4" ht="15" thickBot="1" x14ac:dyDescent="0.35">
      <c r="A74" s="785" t="s">
        <v>221</v>
      </c>
      <c r="B74" s="267">
        <v>37.1</v>
      </c>
      <c r="C74" s="2" t="s">
        <v>1050</v>
      </c>
      <c r="D74" s="268">
        <v>0.40200000000000002</v>
      </c>
    </row>
    <row r="75" spans="1:4" ht="15" thickBot="1" x14ac:dyDescent="0.35">
      <c r="A75" s="785" t="s">
        <v>45</v>
      </c>
      <c r="B75" s="34">
        <v>36.4</v>
      </c>
      <c r="C75" s="5" t="s">
        <v>902</v>
      </c>
      <c r="D75" s="200">
        <v>0.40400000000000003</v>
      </c>
    </row>
    <row r="76" spans="1:4" ht="15" thickBot="1" x14ac:dyDescent="0.35">
      <c r="A76" s="785" t="s">
        <v>54</v>
      </c>
      <c r="B76" s="213">
        <v>35.9</v>
      </c>
      <c r="C76" s="5" t="s">
        <v>910</v>
      </c>
      <c r="D76" s="214">
        <v>0.38900000000000001</v>
      </c>
    </row>
    <row r="77" spans="1:4" ht="15" thickBot="1" x14ac:dyDescent="0.35">
      <c r="A77" s="785" t="s">
        <v>206</v>
      </c>
      <c r="B77" s="418">
        <v>35.4</v>
      </c>
      <c r="C77" s="5" t="s">
        <v>1037</v>
      </c>
      <c r="D77" s="379">
        <v>0.38500000000000001</v>
      </c>
    </row>
    <row r="78" spans="1:4" ht="15" thickBot="1" x14ac:dyDescent="0.35">
      <c r="A78" s="785" t="s">
        <v>216</v>
      </c>
      <c r="B78" s="73">
        <v>34.9</v>
      </c>
      <c r="C78" s="5" t="s">
        <v>1045</v>
      </c>
      <c r="D78" s="426">
        <v>0.38200000000000001</v>
      </c>
    </row>
    <row r="79" spans="1:4" ht="15" thickBot="1" x14ac:dyDescent="0.35">
      <c r="A79" s="785" t="s">
        <v>132</v>
      </c>
      <c r="B79" s="327">
        <v>34</v>
      </c>
      <c r="C79" s="5" t="s">
        <v>971</v>
      </c>
      <c r="D79" s="328">
        <v>0.373</v>
      </c>
    </row>
    <row r="80" spans="1:4" ht="15" thickBot="1" x14ac:dyDescent="0.35">
      <c r="A80" s="785" t="s">
        <v>137</v>
      </c>
      <c r="B80" s="333">
        <v>34</v>
      </c>
      <c r="C80" s="2" t="s">
        <v>976</v>
      </c>
      <c r="D80" s="222">
        <v>0.36499999999999999</v>
      </c>
    </row>
    <row r="81" spans="1:4" ht="15" thickBot="1" x14ac:dyDescent="0.35">
      <c r="A81" s="785" t="s">
        <v>98</v>
      </c>
      <c r="B81" s="276">
        <v>33.5</v>
      </c>
      <c r="C81" s="2" t="s">
        <v>941</v>
      </c>
      <c r="D81" s="277">
        <v>0.371</v>
      </c>
    </row>
    <row r="82" spans="1:4" ht="15" thickBot="1" x14ac:dyDescent="0.35">
      <c r="A82" s="785" t="s">
        <v>70</v>
      </c>
      <c r="B82" s="229">
        <v>32.200000000000003</v>
      </c>
      <c r="C82" s="2" t="s">
        <v>919</v>
      </c>
      <c r="D82" s="199">
        <v>0.35199999999999998</v>
      </c>
    </row>
    <row r="83" spans="1:4" ht="15" thickBot="1" x14ac:dyDescent="0.35">
      <c r="A83" s="785" t="s">
        <v>172</v>
      </c>
      <c r="B83" s="32">
        <v>32</v>
      </c>
      <c r="C83" s="2" t="s">
        <v>1006</v>
      </c>
      <c r="D83" s="378">
        <v>0.36199999999999999</v>
      </c>
    </row>
    <row r="84" spans="1:4" ht="15" thickBot="1" x14ac:dyDescent="0.35">
      <c r="A84" s="785" t="s">
        <v>106</v>
      </c>
      <c r="B84" s="287">
        <v>31.8</v>
      </c>
      <c r="C84" s="5" t="s">
        <v>947</v>
      </c>
      <c r="D84" s="288">
        <v>0.34699999999999998</v>
      </c>
    </row>
    <row r="85" spans="1:4" ht="15" thickBot="1" x14ac:dyDescent="0.35">
      <c r="A85" s="785" t="s">
        <v>107</v>
      </c>
      <c r="B85" s="290">
        <v>31.8</v>
      </c>
      <c r="C85" s="2" t="s">
        <v>948</v>
      </c>
      <c r="D85" s="291">
        <v>0.34300000000000003</v>
      </c>
    </row>
    <row r="86" spans="1:4" ht="15" thickBot="1" x14ac:dyDescent="0.35">
      <c r="A86" s="785" t="s">
        <v>61</v>
      </c>
      <c r="B86" s="220">
        <v>31.7</v>
      </c>
      <c r="C86" s="2" t="s">
        <v>914</v>
      </c>
      <c r="D86" s="221">
        <v>0.34599999999999997</v>
      </c>
    </row>
    <row r="87" spans="1:4" ht="15" thickBot="1" x14ac:dyDescent="0.35">
      <c r="A87" s="785" t="s">
        <v>190</v>
      </c>
      <c r="B87" s="24">
        <v>30.8</v>
      </c>
      <c r="C87" s="5" t="s">
        <v>1021</v>
      </c>
      <c r="D87" s="396">
        <v>0.33400000000000002</v>
      </c>
    </row>
    <row r="88" spans="1:4" ht="15" thickBot="1" x14ac:dyDescent="0.35">
      <c r="A88" s="785" t="s">
        <v>141</v>
      </c>
      <c r="B88" s="339">
        <v>30.2</v>
      </c>
      <c r="C88" s="2" t="s">
        <v>980</v>
      </c>
      <c r="D88" s="340">
        <v>0.33</v>
      </c>
    </row>
    <row r="89" spans="1:4" ht="15" thickBot="1" x14ac:dyDescent="0.35">
      <c r="A89" s="785" t="s">
        <v>165</v>
      </c>
      <c r="B89" s="368">
        <v>30.1</v>
      </c>
      <c r="C89" s="5" t="s">
        <v>1000</v>
      </c>
      <c r="D89" s="369">
        <v>0.32400000000000001</v>
      </c>
    </row>
    <row r="90" spans="1:4" ht="15" thickBot="1" x14ac:dyDescent="0.35">
      <c r="A90" s="785" t="s">
        <v>83</v>
      </c>
      <c r="B90" s="259">
        <v>29.8</v>
      </c>
      <c r="C90" s="5" t="s">
        <v>932</v>
      </c>
      <c r="D90" s="260">
        <v>0.32</v>
      </c>
    </row>
    <row r="91" spans="1:4" ht="15" thickBot="1" x14ac:dyDescent="0.35">
      <c r="A91" s="785" t="s">
        <v>176</v>
      </c>
      <c r="B91" s="341">
        <v>29.7</v>
      </c>
      <c r="C91" s="2" t="s">
        <v>1010</v>
      </c>
      <c r="D91" s="289">
        <v>0.31900000000000001</v>
      </c>
    </row>
    <row r="92" spans="1:4" ht="15" thickBot="1" x14ac:dyDescent="0.35">
      <c r="A92" s="785" t="s">
        <v>156</v>
      </c>
      <c r="B92" s="20">
        <v>28.8</v>
      </c>
      <c r="C92" s="5" t="s">
        <v>994</v>
      </c>
      <c r="D92" s="361">
        <v>0.30599999999999999</v>
      </c>
    </row>
    <row r="93" spans="1:4" ht="15" thickBot="1" x14ac:dyDescent="0.35">
      <c r="A93" s="785" t="s">
        <v>125</v>
      </c>
      <c r="B93" s="318">
        <v>27.2</v>
      </c>
      <c r="C93" s="5" t="s">
        <v>965</v>
      </c>
      <c r="D93" s="319">
        <v>0.28699999999999998</v>
      </c>
    </row>
    <row r="94" spans="1:4" ht="15" thickBot="1" x14ac:dyDescent="0.35">
      <c r="A94" s="785" t="s">
        <v>209</v>
      </c>
      <c r="B94" s="421">
        <v>27.2</v>
      </c>
      <c r="C94" s="2" t="s">
        <v>1040</v>
      </c>
      <c r="D94" s="210">
        <v>0.28799999999999998</v>
      </c>
    </row>
    <row r="95" spans="1:4" ht="15" thickBot="1" x14ac:dyDescent="0.35">
      <c r="A95" s="785" t="s">
        <v>41</v>
      </c>
      <c r="B95" s="189">
        <v>26.9</v>
      </c>
      <c r="C95" s="5" t="s">
        <v>898</v>
      </c>
      <c r="D95" s="190">
        <v>0.29299999999999998</v>
      </c>
    </row>
    <row r="96" spans="1:4" ht="15" thickBot="1" x14ac:dyDescent="0.35">
      <c r="A96" s="785" t="s">
        <v>237</v>
      </c>
      <c r="B96" s="13">
        <v>26.9</v>
      </c>
      <c r="C96" s="2" t="s">
        <v>1060</v>
      </c>
      <c r="D96" s="410">
        <v>0.28299999999999997</v>
      </c>
    </row>
    <row r="97" spans="1:4" ht="15" thickBot="1" x14ac:dyDescent="0.35">
      <c r="A97" s="785" t="s">
        <v>253</v>
      </c>
      <c r="B97" s="344">
        <v>26.8</v>
      </c>
      <c r="C97" s="2" t="s">
        <v>1074</v>
      </c>
      <c r="D97" s="230">
        <v>0.27600000000000002</v>
      </c>
    </row>
    <row r="98" spans="1:4" ht="15" thickBot="1" x14ac:dyDescent="0.35">
      <c r="A98" s="785" t="s">
        <v>134</v>
      </c>
      <c r="B98" s="329">
        <v>26</v>
      </c>
      <c r="C98" s="5" t="s">
        <v>973</v>
      </c>
      <c r="D98" s="330">
        <v>0.27</v>
      </c>
    </row>
    <row r="99" spans="1:4" ht="15" thickBot="1" x14ac:dyDescent="0.35">
      <c r="A99" s="785" t="s">
        <v>168</v>
      </c>
      <c r="B99" s="373">
        <v>24.5</v>
      </c>
      <c r="C99" s="2" t="s">
        <v>1003</v>
      </c>
      <c r="D99" s="374">
        <v>0.254</v>
      </c>
    </row>
    <row r="100" spans="1:4" ht="15" thickBot="1" x14ac:dyDescent="0.35">
      <c r="A100" s="785" t="s">
        <v>96</v>
      </c>
      <c r="B100" s="273">
        <v>24</v>
      </c>
      <c r="C100" s="2" t="s">
        <v>939</v>
      </c>
      <c r="D100" s="274">
        <v>0.25</v>
      </c>
    </row>
    <row r="101" spans="1:4" ht="15" thickBot="1" x14ac:dyDescent="0.35">
      <c r="A101" s="785" t="s">
        <v>51</v>
      </c>
      <c r="B101" s="64">
        <v>23.9</v>
      </c>
      <c r="C101" s="5" t="s">
        <v>908</v>
      </c>
      <c r="D101" s="209">
        <v>0.26</v>
      </c>
    </row>
    <row r="102" spans="1:4" ht="15" thickBot="1" x14ac:dyDescent="0.35">
      <c r="A102" s="785" t="s">
        <v>67</v>
      </c>
      <c r="B102" s="56">
        <v>23.8</v>
      </c>
      <c r="C102" s="2" t="s">
        <v>918</v>
      </c>
      <c r="D102" s="228">
        <v>0.247</v>
      </c>
    </row>
    <row r="103" spans="1:4" ht="15" thickBot="1" x14ac:dyDescent="0.35">
      <c r="A103" s="785" t="s">
        <v>214</v>
      </c>
      <c r="B103" s="234">
        <v>23.4</v>
      </c>
      <c r="C103" s="5" t="s">
        <v>1043</v>
      </c>
      <c r="D103" s="424">
        <v>0.24</v>
      </c>
    </row>
    <row r="104" spans="1:4" ht="15" thickBot="1" x14ac:dyDescent="0.35">
      <c r="A104" s="785" t="s">
        <v>264</v>
      </c>
      <c r="B104" s="427">
        <v>23.2</v>
      </c>
      <c r="C104" s="5" t="s">
        <v>1084</v>
      </c>
      <c r="D104" s="248">
        <v>0.23699999999999999</v>
      </c>
    </row>
    <row r="105" spans="1:4" ht="15" thickBot="1" x14ac:dyDescent="0.35">
      <c r="A105" s="785" t="s">
        <v>6</v>
      </c>
      <c r="B105" s="136">
        <v>23</v>
      </c>
      <c r="C105" s="2" t="s">
        <v>876</v>
      </c>
      <c r="D105" s="137">
        <v>0.23499999999999999</v>
      </c>
    </row>
    <row r="106" spans="1:4" ht="15" thickBot="1" x14ac:dyDescent="0.35">
      <c r="A106" s="785" t="s">
        <v>112</v>
      </c>
      <c r="B106" s="299">
        <v>22.5</v>
      </c>
      <c r="C106" s="5" t="s">
        <v>953</v>
      </c>
      <c r="D106" s="300">
        <v>0.22900000000000001</v>
      </c>
    </row>
    <row r="107" spans="1:4" ht="15" thickBot="1" x14ac:dyDescent="0.35">
      <c r="A107" s="785" t="s">
        <v>78</v>
      </c>
      <c r="B107" s="245">
        <v>22.1</v>
      </c>
      <c r="C107" s="2" t="s">
        <v>927</v>
      </c>
      <c r="D107" s="246">
        <v>0.248</v>
      </c>
    </row>
    <row r="108" spans="1:4" ht="15" thickBot="1" x14ac:dyDescent="0.35">
      <c r="A108" s="785" t="s">
        <v>170</v>
      </c>
      <c r="B108" s="19">
        <v>22</v>
      </c>
      <c r="C108" s="2" t="s">
        <v>1005</v>
      </c>
      <c r="D108" s="377">
        <v>0.22500000000000001</v>
      </c>
    </row>
    <row r="109" spans="1:4" ht="15" thickBot="1" x14ac:dyDescent="0.35">
      <c r="A109" s="785" t="s">
        <v>230</v>
      </c>
      <c r="B109" s="247">
        <v>22</v>
      </c>
      <c r="C109" s="2" t="s">
        <v>1055</v>
      </c>
      <c r="D109" s="422">
        <v>0.222</v>
      </c>
    </row>
    <row r="110" spans="1:4" ht="15" thickBot="1" x14ac:dyDescent="0.35">
      <c r="A110" s="785" t="s">
        <v>15</v>
      </c>
      <c r="B110" s="147">
        <v>21.8</v>
      </c>
      <c r="C110" s="2" t="s">
        <v>880</v>
      </c>
      <c r="D110" s="148">
        <v>0.219</v>
      </c>
    </row>
    <row r="111" spans="1:4" ht="15" thickBot="1" x14ac:dyDescent="0.35">
      <c r="A111" s="785" t="s">
        <v>110</v>
      </c>
      <c r="B111" s="237">
        <v>21</v>
      </c>
      <c r="C111" s="5" t="s">
        <v>951</v>
      </c>
      <c r="D111" s="295">
        <v>0.20799999999999999</v>
      </c>
    </row>
    <row r="112" spans="1:4" ht="15" thickBot="1" x14ac:dyDescent="0.35">
      <c r="A112" s="785" t="s">
        <v>183</v>
      </c>
      <c r="B112" s="390">
        <v>21</v>
      </c>
      <c r="C112" s="2" t="s">
        <v>1014</v>
      </c>
      <c r="D112" s="139">
        <v>0.20699999999999999</v>
      </c>
    </row>
    <row r="113" spans="1:4" ht="15" thickBot="1" x14ac:dyDescent="0.35">
      <c r="A113" s="785" t="s">
        <v>111</v>
      </c>
      <c r="B113" s="138">
        <v>20.8</v>
      </c>
      <c r="C113" s="2" t="s">
        <v>952</v>
      </c>
      <c r="D113" s="297">
        <v>0.20200000000000001</v>
      </c>
    </row>
    <row r="114" spans="1:4" ht="15" thickBot="1" x14ac:dyDescent="0.35">
      <c r="A114" s="785" t="s">
        <v>72</v>
      </c>
      <c r="B114" s="17">
        <v>20.5</v>
      </c>
      <c r="C114" s="2" t="s">
        <v>921</v>
      </c>
      <c r="D114" s="233">
        <v>0.216</v>
      </c>
    </row>
    <row r="115" spans="1:4" ht="15" thickBot="1" x14ac:dyDescent="0.35">
      <c r="A115" s="785" t="s">
        <v>73</v>
      </c>
      <c r="B115" s="235">
        <v>20.100000000000001</v>
      </c>
      <c r="C115" s="5" t="s">
        <v>922</v>
      </c>
      <c r="D115" s="236">
        <v>0.21</v>
      </c>
    </row>
    <row r="116" spans="1:4" ht="15" thickBot="1" x14ac:dyDescent="0.35">
      <c r="A116" s="785" t="s">
        <v>86</v>
      </c>
      <c r="B116" s="263">
        <v>19.899999999999999</v>
      </c>
      <c r="C116" s="5" t="s">
        <v>934</v>
      </c>
      <c r="D116" s="264">
        <v>0.193</v>
      </c>
    </row>
    <row r="117" spans="1:4" ht="15" thickBot="1" x14ac:dyDescent="0.35">
      <c r="A117" s="785" t="s">
        <v>120</v>
      </c>
      <c r="B117" s="310">
        <v>19.899999999999999</v>
      </c>
      <c r="C117" s="2" t="s">
        <v>960</v>
      </c>
      <c r="D117" s="311">
        <v>0.19400000000000001</v>
      </c>
    </row>
    <row r="118" spans="1:4" ht="15" thickBot="1" x14ac:dyDescent="0.35">
      <c r="A118" s="785" t="s">
        <v>184</v>
      </c>
      <c r="B118" s="362">
        <v>19.5</v>
      </c>
      <c r="C118" s="5" t="s">
        <v>1015</v>
      </c>
      <c r="D118" s="391">
        <v>0.22600000000000001</v>
      </c>
    </row>
    <row r="119" spans="1:4" ht="15" thickBot="1" x14ac:dyDescent="0.35">
      <c r="A119" s="785" t="s">
        <v>47</v>
      </c>
      <c r="B119" s="203">
        <v>19.3</v>
      </c>
      <c r="C119" s="5" t="s">
        <v>904</v>
      </c>
      <c r="D119" s="204">
        <v>0.19</v>
      </c>
    </row>
    <row r="120" spans="1:4" ht="15" thickBot="1" x14ac:dyDescent="0.35">
      <c r="A120" s="785" t="s">
        <v>199</v>
      </c>
      <c r="B120" s="408">
        <v>19.100000000000001</v>
      </c>
      <c r="C120" s="2" t="s">
        <v>1030</v>
      </c>
      <c r="D120" s="409">
        <v>0.189</v>
      </c>
    </row>
    <row r="121" spans="1:4" ht="15" thickBot="1" x14ac:dyDescent="0.35">
      <c r="A121" s="785" t="s">
        <v>173</v>
      </c>
      <c r="B121" s="58">
        <v>18.899999999999999</v>
      </c>
      <c r="C121" s="5" t="s">
        <v>1007</v>
      </c>
      <c r="D121" s="380">
        <v>0.217</v>
      </c>
    </row>
    <row r="122" spans="1:4" ht="15" thickBot="1" x14ac:dyDescent="0.35">
      <c r="A122" s="785" t="s">
        <v>129</v>
      </c>
      <c r="B122" s="322">
        <v>18.3</v>
      </c>
      <c r="C122" s="2" t="s">
        <v>968</v>
      </c>
      <c r="D122" s="224">
        <v>0.18099999999999999</v>
      </c>
    </row>
    <row r="123" spans="1:4" ht="15" thickBot="1" x14ac:dyDescent="0.35">
      <c r="A123" s="785" t="s">
        <v>169</v>
      </c>
      <c r="B123" s="375">
        <v>18.3</v>
      </c>
      <c r="C123" s="5" t="s">
        <v>1004</v>
      </c>
      <c r="D123" s="376">
        <v>0.18</v>
      </c>
    </row>
    <row r="124" spans="1:4" ht="15" thickBot="1" x14ac:dyDescent="0.35">
      <c r="A124" s="785" t="s">
        <v>244</v>
      </c>
      <c r="B124" s="149">
        <v>18.100000000000001</v>
      </c>
      <c r="C124" s="5" t="s">
        <v>1067</v>
      </c>
      <c r="D124" s="435">
        <v>0.17899999999999999</v>
      </c>
    </row>
    <row r="125" spans="1:4" ht="15" thickBot="1" x14ac:dyDescent="0.35">
      <c r="A125" s="785" t="s">
        <v>71</v>
      </c>
      <c r="B125" s="83">
        <v>17.7</v>
      </c>
      <c r="C125" s="5" t="s">
        <v>920</v>
      </c>
      <c r="D125" s="231">
        <v>0.20899999999999999</v>
      </c>
    </row>
    <row r="126" spans="1:4" ht="15" thickBot="1" x14ac:dyDescent="0.35">
      <c r="A126" s="785" t="s">
        <v>84</v>
      </c>
      <c r="B126" s="36">
        <v>17.399999999999999</v>
      </c>
      <c r="C126" s="2" t="s">
        <v>933</v>
      </c>
      <c r="D126" s="261">
        <v>0.17</v>
      </c>
    </row>
    <row r="127" spans="1:4" ht="15" thickBot="1" x14ac:dyDescent="0.35">
      <c r="A127" s="785" t="s">
        <v>235</v>
      </c>
      <c r="B127" s="98">
        <v>17.399999999999999</v>
      </c>
      <c r="C127" s="2" t="s">
        <v>1058</v>
      </c>
      <c r="D127" s="367">
        <v>0.16800000000000001</v>
      </c>
    </row>
    <row r="128" spans="1:4" ht="15" thickBot="1" x14ac:dyDescent="0.35">
      <c r="A128" s="785" t="s">
        <v>119</v>
      </c>
      <c r="B128" s="308">
        <v>17.3</v>
      </c>
      <c r="C128" s="5" t="s">
        <v>959</v>
      </c>
      <c r="D128" s="309">
        <v>0.20399999999999999</v>
      </c>
    </row>
    <row r="129" spans="1:4" ht="15" thickBot="1" x14ac:dyDescent="0.35">
      <c r="A129" s="785" t="s">
        <v>144</v>
      </c>
      <c r="B129" s="347">
        <v>16.899999999999999</v>
      </c>
      <c r="C129" s="5" t="s">
        <v>983</v>
      </c>
      <c r="D129" s="348">
        <v>0.16300000000000001</v>
      </c>
    </row>
    <row r="130" spans="1:4" ht="15" thickBot="1" x14ac:dyDescent="0.35">
      <c r="A130" s="785" t="s">
        <v>200</v>
      </c>
      <c r="B130" s="411">
        <v>16.899999999999999</v>
      </c>
      <c r="C130" s="5" t="s">
        <v>1031</v>
      </c>
      <c r="D130" s="412">
        <v>0.16400000000000001</v>
      </c>
    </row>
    <row r="131" spans="1:4" ht="15" thickBot="1" x14ac:dyDescent="0.35">
      <c r="A131" s="785" t="s">
        <v>208</v>
      </c>
      <c r="B131" s="69">
        <v>16.600000000000001</v>
      </c>
      <c r="C131" s="5" t="s">
        <v>1039</v>
      </c>
      <c r="D131" s="420">
        <v>0.2</v>
      </c>
    </row>
    <row r="132" spans="1:4" ht="15" thickBot="1" x14ac:dyDescent="0.35">
      <c r="A132" s="785" t="s">
        <v>143</v>
      </c>
      <c r="B132" s="345">
        <v>16.399999999999999</v>
      </c>
      <c r="C132" s="2" t="s">
        <v>982</v>
      </c>
      <c r="D132" s="346">
        <v>0.192</v>
      </c>
    </row>
    <row r="133" spans="1:4" ht="15" thickBot="1" x14ac:dyDescent="0.35">
      <c r="A133" s="785" t="s">
        <v>233</v>
      </c>
      <c r="B133" s="61">
        <v>16.3</v>
      </c>
      <c r="C133" s="5" t="s">
        <v>1057</v>
      </c>
      <c r="D133" s="204">
        <v>0.19</v>
      </c>
    </row>
    <row r="134" spans="1:4" ht="15" thickBot="1" x14ac:dyDescent="0.35">
      <c r="A134" s="785" t="s">
        <v>257</v>
      </c>
      <c r="B134" s="232">
        <v>16.3</v>
      </c>
      <c r="C134" s="2" t="s">
        <v>1078</v>
      </c>
      <c r="D134" s="325">
        <v>0.152</v>
      </c>
    </row>
    <row r="135" spans="1:4" ht="15" thickBot="1" x14ac:dyDescent="0.35">
      <c r="A135" s="785" t="s">
        <v>117</v>
      </c>
      <c r="B135" s="253">
        <v>15.8</v>
      </c>
      <c r="C135" s="5" t="s">
        <v>957</v>
      </c>
      <c r="D135" s="305">
        <v>0.14699999999999999</v>
      </c>
    </row>
    <row r="136" spans="1:4" ht="15" thickBot="1" x14ac:dyDescent="0.35">
      <c r="A136" s="785" t="s">
        <v>187</v>
      </c>
      <c r="B136" s="75">
        <v>15.4</v>
      </c>
      <c r="C136" s="2" t="s">
        <v>1018</v>
      </c>
      <c r="D136" s="395">
        <v>0.14099999999999999</v>
      </c>
    </row>
    <row r="137" spans="1:4" ht="15" thickBot="1" x14ac:dyDescent="0.35">
      <c r="A137" s="785" t="s">
        <v>261</v>
      </c>
      <c r="B137" s="381">
        <v>15.3</v>
      </c>
      <c r="C137" s="2" t="s">
        <v>1082</v>
      </c>
      <c r="D137" s="447">
        <v>0.182</v>
      </c>
    </row>
    <row r="138" spans="1:4" ht="15" thickBot="1" x14ac:dyDescent="0.35">
      <c r="A138" s="785" t="s">
        <v>142</v>
      </c>
      <c r="B138" s="342">
        <v>15.2</v>
      </c>
      <c r="C138" s="5" t="s">
        <v>981</v>
      </c>
      <c r="D138" s="343">
        <v>0.13800000000000001</v>
      </c>
    </row>
    <row r="139" spans="1:4" ht="15" thickBot="1" x14ac:dyDescent="0.35">
      <c r="A139" s="785" t="s">
        <v>95</v>
      </c>
      <c r="B139" s="44">
        <v>15.1</v>
      </c>
      <c r="C139" s="5" t="s">
        <v>938</v>
      </c>
      <c r="D139" s="270">
        <v>0.13500000000000001</v>
      </c>
    </row>
    <row r="140" spans="1:4" ht="15" thickBot="1" x14ac:dyDescent="0.35">
      <c r="A140" s="785" t="s">
        <v>114</v>
      </c>
      <c r="B140" s="296">
        <v>14.7</v>
      </c>
      <c r="C140" s="5" t="s">
        <v>955</v>
      </c>
      <c r="D140" s="302">
        <v>0.127</v>
      </c>
    </row>
    <row r="141" spans="1:4" ht="15" thickBot="1" x14ac:dyDescent="0.35">
      <c r="A141" s="785" t="s">
        <v>75</v>
      </c>
      <c r="B141" s="23">
        <v>14.6</v>
      </c>
      <c r="C141" s="5" t="s">
        <v>924</v>
      </c>
      <c r="D141" s="239">
        <v>0.14799999999999999</v>
      </c>
    </row>
    <row r="142" spans="1:4" ht="15" thickBot="1" x14ac:dyDescent="0.35">
      <c r="A142" s="785" t="s">
        <v>154</v>
      </c>
      <c r="B142" s="359">
        <v>14.1</v>
      </c>
      <c r="C142" s="5" t="s">
        <v>992</v>
      </c>
      <c r="D142" s="150">
        <v>0.17299999999999999</v>
      </c>
    </row>
    <row r="143" spans="1:4" ht="15" thickBot="1" x14ac:dyDescent="0.35">
      <c r="A143" s="785" t="s">
        <v>260</v>
      </c>
      <c r="B143" s="405">
        <v>14.1</v>
      </c>
      <c r="C143" s="5" t="s">
        <v>1081</v>
      </c>
      <c r="D143" s="261">
        <v>0.17</v>
      </c>
    </row>
    <row r="144" spans="1:4" ht="15" thickBot="1" x14ac:dyDescent="0.35">
      <c r="A144" s="785" t="s">
        <v>248</v>
      </c>
      <c r="B144" s="271">
        <v>14</v>
      </c>
      <c r="C144" s="5" t="s">
        <v>1070</v>
      </c>
      <c r="D144" s="437">
        <v>0.112</v>
      </c>
    </row>
    <row r="145" spans="1:4" ht="15" thickBot="1" x14ac:dyDescent="0.35">
      <c r="A145" s="785" t="s">
        <v>158</v>
      </c>
      <c r="B145" s="81">
        <v>13.6</v>
      </c>
      <c r="C145" s="5" t="s">
        <v>996</v>
      </c>
      <c r="D145" s="364">
        <v>0.109</v>
      </c>
    </row>
    <row r="146" spans="1:4" ht="15" thickBot="1" x14ac:dyDescent="0.35">
      <c r="A146" s="785" t="s">
        <v>201</v>
      </c>
      <c r="B146" s="413">
        <v>13.6</v>
      </c>
      <c r="C146" s="2" t="s">
        <v>1032</v>
      </c>
      <c r="D146" s="240">
        <v>0.107</v>
      </c>
    </row>
    <row r="147" spans="1:4" ht="15" thickBot="1" x14ac:dyDescent="0.35">
      <c r="A147" s="785" t="s">
        <v>113</v>
      </c>
      <c r="B147" s="293">
        <v>13.5</v>
      </c>
      <c r="C147" s="2" t="s">
        <v>954</v>
      </c>
      <c r="D147" s="301">
        <v>0.104</v>
      </c>
    </row>
    <row r="148" spans="1:4" ht="15" thickBot="1" x14ac:dyDescent="0.35">
      <c r="A148" s="785" t="s">
        <v>239</v>
      </c>
      <c r="B148" s="433">
        <v>13.4</v>
      </c>
      <c r="C148" s="2" t="s">
        <v>1062</v>
      </c>
      <c r="D148" s="159">
        <v>0.10299999999999999</v>
      </c>
    </row>
    <row r="149" spans="1:4" ht="15" thickBot="1" x14ac:dyDescent="0.35">
      <c r="A149" s="785" t="s">
        <v>57</v>
      </c>
      <c r="B149" s="215">
        <v>13.2</v>
      </c>
      <c r="C149" s="5" t="s">
        <v>911</v>
      </c>
      <c r="D149" s="216">
        <v>0.10100000000000001</v>
      </c>
    </row>
    <row r="150" spans="1:4" ht="15" thickBot="1" x14ac:dyDescent="0.35">
      <c r="A150" s="785" t="s">
        <v>105</v>
      </c>
      <c r="B150" s="284">
        <v>13.2</v>
      </c>
      <c r="C150" s="2" t="s">
        <v>946</v>
      </c>
      <c r="D150" s="285">
        <v>0.158</v>
      </c>
    </row>
    <row r="151" spans="1:4" ht="15" thickBot="1" x14ac:dyDescent="0.35">
      <c r="A151" s="785" t="s">
        <v>122</v>
      </c>
      <c r="B151" s="313">
        <v>13.2</v>
      </c>
      <c r="C151" s="2" t="s">
        <v>962</v>
      </c>
      <c r="D151" s="298">
        <v>0.161</v>
      </c>
    </row>
    <row r="152" spans="1:4" ht="15" thickBot="1" x14ac:dyDescent="0.35">
      <c r="A152" s="785" t="s">
        <v>215</v>
      </c>
      <c r="B152" s="68">
        <v>12.8</v>
      </c>
      <c r="C152" s="2" t="s">
        <v>1044</v>
      </c>
      <c r="D152" s="425">
        <v>0.153</v>
      </c>
    </row>
    <row r="153" spans="1:4" ht="15" thickBot="1" x14ac:dyDescent="0.35">
      <c r="A153" s="785" t="s">
        <v>189</v>
      </c>
      <c r="B153" s="175">
        <v>12.4</v>
      </c>
      <c r="C153" s="2" t="s">
        <v>1020</v>
      </c>
      <c r="D153" s="272">
        <v>0.111</v>
      </c>
    </row>
    <row r="154" spans="1:4" ht="15" thickBot="1" x14ac:dyDescent="0.35">
      <c r="A154" s="785" t="s">
        <v>197</v>
      </c>
      <c r="B154" s="406">
        <v>12.4</v>
      </c>
      <c r="C154" s="2" t="s">
        <v>1028</v>
      </c>
      <c r="D154" s="239">
        <v>0.14799999999999999</v>
      </c>
    </row>
    <row r="155" spans="1:4" ht="15" thickBot="1" x14ac:dyDescent="0.35">
      <c r="A155" s="785" t="s">
        <v>151</v>
      </c>
      <c r="B155" s="86">
        <v>12.3</v>
      </c>
      <c r="C155" s="2" t="s">
        <v>989</v>
      </c>
      <c r="D155" s="251">
        <v>0.09</v>
      </c>
    </row>
    <row r="156" spans="1:4" ht="15" thickBot="1" x14ac:dyDescent="0.35">
      <c r="A156" s="785" t="s">
        <v>151</v>
      </c>
      <c r="B156" s="357">
        <v>12.2</v>
      </c>
      <c r="C156" s="5" t="s">
        <v>990</v>
      </c>
      <c r="D156" s="176">
        <v>8.7999999999999995E-2</v>
      </c>
    </row>
    <row r="157" spans="1:4" ht="15" thickBot="1" x14ac:dyDescent="0.35">
      <c r="A157" s="785" t="s">
        <v>220</v>
      </c>
      <c r="B157" s="62">
        <v>12</v>
      </c>
      <c r="C157" s="5" t="s">
        <v>1049</v>
      </c>
      <c r="D157" s="407">
        <v>8.3000000000000004E-2</v>
      </c>
    </row>
    <row r="158" spans="1:4" ht="15" thickBot="1" x14ac:dyDescent="0.35">
      <c r="A158" s="785" t="s">
        <v>258</v>
      </c>
      <c r="B158" s="286">
        <v>12</v>
      </c>
      <c r="C158" s="5" t="s">
        <v>1079</v>
      </c>
      <c r="D158" s="444">
        <v>8.4000000000000005E-2</v>
      </c>
    </row>
    <row r="159" spans="1:4" ht="15" thickBot="1" x14ac:dyDescent="0.35">
      <c r="A159" s="785" t="s">
        <v>162</v>
      </c>
      <c r="B159" s="366">
        <v>11.9</v>
      </c>
      <c r="C159" s="5" t="s">
        <v>999</v>
      </c>
      <c r="D159" s="254">
        <v>0.14399999999999999</v>
      </c>
    </row>
    <row r="160" spans="1:4" ht="15" thickBot="1" x14ac:dyDescent="0.35">
      <c r="A160" s="785" t="s">
        <v>218</v>
      </c>
      <c r="B160" s="146">
        <v>11.9</v>
      </c>
      <c r="C160" s="5" t="s">
        <v>1047</v>
      </c>
      <c r="D160" s="429">
        <v>8.2000000000000003E-2</v>
      </c>
    </row>
    <row r="161" spans="1:4" ht="15" thickBot="1" x14ac:dyDescent="0.35">
      <c r="A161" s="785" t="s">
        <v>155</v>
      </c>
      <c r="B161" s="25">
        <v>11.8</v>
      </c>
      <c r="C161" s="2" t="s">
        <v>993</v>
      </c>
      <c r="D161" s="241">
        <v>7.9000000000000001E-2</v>
      </c>
    </row>
    <row r="162" spans="1:4" ht="15" thickBot="1" x14ac:dyDescent="0.35">
      <c r="A162" s="785" t="s">
        <v>97</v>
      </c>
      <c r="B162" s="3">
        <v>11.7</v>
      </c>
      <c r="C162" s="5" t="s">
        <v>940</v>
      </c>
      <c r="D162" s="275">
        <v>7.5999999999999998E-2</v>
      </c>
    </row>
    <row r="163" spans="1:4" ht="15" thickBot="1" x14ac:dyDescent="0.35">
      <c r="A163" s="785" t="s">
        <v>121</v>
      </c>
      <c r="B163" s="312">
        <v>11.7</v>
      </c>
      <c r="C163" s="5" t="s">
        <v>961</v>
      </c>
      <c r="D163" s="164">
        <v>7.4999999999999997E-2</v>
      </c>
    </row>
    <row r="164" spans="1:4" ht="15" thickBot="1" x14ac:dyDescent="0.35">
      <c r="A164" s="785" t="s">
        <v>148</v>
      </c>
      <c r="B164" s="307">
        <v>11.7</v>
      </c>
      <c r="C164" s="5" t="s">
        <v>987</v>
      </c>
      <c r="D164" s="314">
        <v>0.13900000000000001</v>
      </c>
    </row>
    <row r="165" spans="1:4" ht="15" thickBot="1" x14ac:dyDescent="0.35">
      <c r="A165" s="785" t="s">
        <v>35</v>
      </c>
      <c r="B165" s="174">
        <v>11.5</v>
      </c>
      <c r="C165" s="5" t="s">
        <v>892</v>
      </c>
      <c r="D165" s="155">
        <v>9.1999999999999998E-2</v>
      </c>
    </row>
    <row r="166" spans="1:4" ht="15" thickBot="1" x14ac:dyDescent="0.35">
      <c r="A166" s="785" t="s">
        <v>213</v>
      </c>
      <c r="B166" s="28">
        <v>11.2</v>
      </c>
      <c r="C166" s="2" t="s">
        <v>1042</v>
      </c>
      <c r="D166" s="265">
        <v>6.6000000000000003E-2</v>
      </c>
    </row>
    <row r="167" spans="1:4" ht="15" thickBot="1" x14ac:dyDescent="0.35">
      <c r="A167" s="785" t="s">
        <v>109</v>
      </c>
      <c r="B167" s="78">
        <v>11.1</v>
      </c>
      <c r="C167" s="2" t="s">
        <v>950</v>
      </c>
      <c r="D167" s="262">
        <v>6.3E-2</v>
      </c>
    </row>
    <row r="168" spans="1:4" ht="15" thickBot="1" x14ac:dyDescent="0.35">
      <c r="A168" s="785" t="s">
        <v>76</v>
      </c>
      <c r="B168" s="66">
        <v>10.8</v>
      </c>
      <c r="C168" s="2" t="s">
        <v>925</v>
      </c>
      <c r="D168" s="241">
        <v>7.9000000000000001E-2</v>
      </c>
    </row>
    <row r="169" spans="1:4" ht="15" thickBot="1" x14ac:dyDescent="0.35">
      <c r="A169" s="785" t="s">
        <v>79</v>
      </c>
      <c r="B169" s="249">
        <v>10.8</v>
      </c>
      <c r="C169" s="5" t="s">
        <v>928</v>
      </c>
      <c r="D169" s="250">
        <v>8.1000000000000003E-2</v>
      </c>
    </row>
    <row r="170" spans="1:4" ht="15" thickBot="1" x14ac:dyDescent="0.35">
      <c r="A170" s="785" t="s">
        <v>91</v>
      </c>
      <c r="B170" s="79">
        <v>10.7</v>
      </c>
      <c r="C170" s="2" t="s">
        <v>935</v>
      </c>
      <c r="D170" s="266">
        <v>0.129</v>
      </c>
    </row>
    <row r="171" spans="1:4" ht="15" thickBot="1" x14ac:dyDescent="0.35">
      <c r="A171" s="785" t="s">
        <v>157</v>
      </c>
      <c r="B171" s="363">
        <v>10.6</v>
      </c>
      <c r="C171" s="2" t="s">
        <v>995</v>
      </c>
      <c r="D171" s="360">
        <v>6.0999999999999999E-2</v>
      </c>
    </row>
    <row r="172" spans="1:4" ht="15" thickBot="1" x14ac:dyDescent="0.35">
      <c r="A172" s="785" t="s">
        <v>130</v>
      </c>
      <c r="B172" s="323">
        <v>10.4</v>
      </c>
      <c r="C172" s="5" t="s">
        <v>969</v>
      </c>
      <c r="D172" s="324">
        <v>0.124</v>
      </c>
    </row>
    <row r="173" spans="1:4" ht="15" thickBot="1" x14ac:dyDescent="0.35">
      <c r="A173" s="785" t="s">
        <v>161</v>
      </c>
      <c r="B173" s="365">
        <v>10.3</v>
      </c>
      <c r="C173" s="2" t="s">
        <v>998</v>
      </c>
      <c r="D173" s="265">
        <v>6.6000000000000003E-2</v>
      </c>
    </row>
    <row r="174" spans="1:4" ht="15" thickBot="1" x14ac:dyDescent="0.35">
      <c r="A174" s="785" t="s">
        <v>152</v>
      </c>
      <c r="B174" s="72">
        <v>10.1</v>
      </c>
      <c r="C174" s="2" t="s">
        <v>991</v>
      </c>
      <c r="D174" s="358">
        <v>5.1999999999999998E-2</v>
      </c>
    </row>
    <row r="175" spans="1:4" ht="15" thickBot="1" x14ac:dyDescent="0.35">
      <c r="A175" s="785" t="s">
        <v>186</v>
      </c>
      <c r="B175" s="394">
        <v>9.9</v>
      </c>
      <c r="C175" s="5" t="s">
        <v>1017</v>
      </c>
      <c r="D175" s="393">
        <v>4.9000000000000002E-2</v>
      </c>
    </row>
    <row r="176" spans="1:4" ht="15" thickBot="1" x14ac:dyDescent="0.35">
      <c r="A176" s="785" t="s">
        <v>185</v>
      </c>
      <c r="B176" s="95">
        <v>9.8000000000000007</v>
      </c>
      <c r="C176" s="2" t="s">
        <v>1016</v>
      </c>
      <c r="D176" s="392">
        <v>4.8000000000000001E-2</v>
      </c>
    </row>
    <row r="177" spans="1:4" ht="15" thickBot="1" x14ac:dyDescent="0.35">
      <c r="A177" s="785" t="s">
        <v>204</v>
      </c>
      <c r="B177" s="416">
        <v>9.6999999999999993</v>
      </c>
      <c r="C177" s="5" t="s">
        <v>1035</v>
      </c>
      <c r="D177" s="217">
        <v>4.7E-2</v>
      </c>
    </row>
    <row r="178" spans="1:4" ht="15" thickBot="1" x14ac:dyDescent="0.35">
      <c r="A178" s="785" t="s">
        <v>101</v>
      </c>
      <c r="B178" s="278">
        <v>9.6</v>
      </c>
      <c r="C178" s="2" t="s">
        <v>942</v>
      </c>
      <c r="D178" s="279">
        <v>0.11899999999999999</v>
      </c>
    </row>
    <row r="179" spans="1:4" ht="15" thickBot="1" x14ac:dyDescent="0.35">
      <c r="A179" s="785" t="s">
        <v>254</v>
      </c>
      <c r="B179" s="101">
        <v>9.1</v>
      </c>
      <c r="C179" s="5" t="s">
        <v>1075</v>
      </c>
      <c r="D179" s="389">
        <v>3.9E-2</v>
      </c>
    </row>
    <row r="180" spans="1:4" ht="15" thickBot="1" x14ac:dyDescent="0.35">
      <c r="A180" s="785" t="s">
        <v>191</v>
      </c>
      <c r="B180" s="397">
        <v>9</v>
      </c>
      <c r="C180" s="2" t="s">
        <v>1022</v>
      </c>
      <c r="D180" s="398">
        <v>5.7000000000000002E-2</v>
      </c>
    </row>
    <row r="181" spans="1:4" ht="15" thickBot="1" x14ac:dyDescent="0.35">
      <c r="A181" s="785" t="s">
        <v>217</v>
      </c>
      <c r="B181" s="428">
        <v>8.3000000000000007</v>
      </c>
      <c r="C181" s="2" t="s">
        <v>1046</v>
      </c>
      <c r="D181" s="294">
        <v>0.10199999999999999</v>
      </c>
    </row>
    <row r="182" spans="1:4" ht="15" thickBot="1" x14ac:dyDescent="0.35">
      <c r="A182" s="785" t="s">
        <v>182</v>
      </c>
      <c r="B182" s="388">
        <v>8</v>
      </c>
      <c r="C182" s="5" t="s">
        <v>1013</v>
      </c>
      <c r="D182" s="389">
        <v>3.9E-2</v>
      </c>
    </row>
    <row r="183" spans="1:4" ht="15" thickBot="1" x14ac:dyDescent="0.35">
      <c r="A183" s="785" t="s">
        <v>80</v>
      </c>
      <c r="B183" s="9">
        <v>7.8</v>
      </c>
      <c r="C183" s="2" t="s">
        <v>929</v>
      </c>
      <c r="D183" s="252">
        <v>3.5000000000000003E-2</v>
      </c>
    </row>
    <row r="184" spans="1:4" ht="15" thickBot="1" x14ac:dyDescent="0.35">
      <c r="A184" s="785" t="s">
        <v>21</v>
      </c>
      <c r="B184" s="154">
        <v>7.7</v>
      </c>
      <c r="C184" s="5" t="s">
        <v>882</v>
      </c>
      <c r="D184" s="155">
        <v>9.1999999999999998E-2</v>
      </c>
    </row>
    <row r="185" spans="1:4" ht="15" thickBot="1" x14ac:dyDescent="0.35">
      <c r="A185" s="785" t="s">
        <v>147</v>
      </c>
      <c r="B185" s="353">
        <v>7.7</v>
      </c>
      <c r="C185" s="2" t="s">
        <v>986</v>
      </c>
      <c r="D185" s="354">
        <v>0.03</v>
      </c>
    </row>
    <row r="186" spans="1:4" ht="15" thickBot="1" x14ac:dyDescent="0.35">
      <c r="A186" s="785" t="s">
        <v>196</v>
      </c>
      <c r="B186" s="6">
        <v>7.7</v>
      </c>
      <c r="C186" s="5" t="s">
        <v>1027</v>
      </c>
      <c r="D186" s="404">
        <v>3.1E-2</v>
      </c>
    </row>
    <row r="187" spans="1:4" ht="15" thickBot="1" x14ac:dyDescent="0.35">
      <c r="A187" s="785" t="s">
        <v>247</v>
      </c>
      <c r="B187" s="40">
        <v>7.6</v>
      </c>
      <c r="C187" s="2" t="s">
        <v>1069</v>
      </c>
      <c r="D187" s="251">
        <v>0.09</v>
      </c>
    </row>
    <row r="188" spans="1:4" ht="15" thickBot="1" x14ac:dyDescent="0.35">
      <c r="A188" s="785" t="s">
        <v>166</v>
      </c>
      <c r="B188" s="370">
        <v>7.2</v>
      </c>
      <c r="C188" s="2" t="s">
        <v>1001</v>
      </c>
      <c r="D188" s="371">
        <v>2.3E-2</v>
      </c>
    </row>
    <row r="189" spans="1:4" ht="15" thickBot="1" x14ac:dyDescent="0.35">
      <c r="A189" s="785" t="s">
        <v>225</v>
      </c>
      <c r="B189" s="11">
        <v>7</v>
      </c>
      <c r="C189" s="5" t="s">
        <v>1052</v>
      </c>
      <c r="D189" s="242">
        <v>1.7999999999999999E-2</v>
      </c>
    </row>
    <row r="190" spans="1:4" ht="15" thickBot="1" x14ac:dyDescent="0.35">
      <c r="A190" s="785" t="s">
        <v>188</v>
      </c>
      <c r="B190" s="65">
        <v>6.9</v>
      </c>
      <c r="C190" s="5" t="s">
        <v>1019</v>
      </c>
      <c r="D190" s="225">
        <v>1.7000000000000001E-2</v>
      </c>
    </row>
    <row r="191" spans="1:4" ht="15" thickBot="1" x14ac:dyDescent="0.35">
      <c r="A191" s="785" t="s">
        <v>198</v>
      </c>
      <c r="B191" s="355">
        <v>6.8</v>
      </c>
      <c r="C191" s="5" t="s">
        <v>1029</v>
      </c>
      <c r="D191" s="163">
        <v>1.4999999999999999E-2</v>
      </c>
    </row>
    <row r="192" spans="1:4" ht="15" thickBot="1" x14ac:dyDescent="0.35">
      <c r="A192" s="785" t="s">
        <v>28</v>
      </c>
      <c r="B192" s="60">
        <v>6.6</v>
      </c>
      <c r="C192" s="5" t="s">
        <v>887</v>
      </c>
      <c r="D192" s="164">
        <v>7.4999999999999997E-2</v>
      </c>
    </row>
    <row r="193" spans="1:4" ht="15" thickBot="1" x14ac:dyDescent="0.35">
      <c r="A193" s="785" t="s">
        <v>131</v>
      </c>
      <c r="B193" s="96">
        <v>6.4</v>
      </c>
      <c r="C193" s="2" t="s">
        <v>970</v>
      </c>
      <c r="D193" s="326">
        <v>6.8000000000000005E-2</v>
      </c>
    </row>
    <row r="194" spans="1:4" ht="15" thickBot="1" x14ac:dyDescent="0.35">
      <c r="A194" s="785" t="s">
        <v>14</v>
      </c>
      <c r="B194" s="144">
        <v>6.3</v>
      </c>
      <c r="C194" s="5" t="s">
        <v>879</v>
      </c>
      <c r="D194" s="145">
        <v>0.01</v>
      </c>
    </row>
    <row r="195" spans="1:4" ht="15" thickBot="1" x14ac:dyDescent="0.35">
      <c r="A195" s="785" t="s">
        <v>27</v>
      </c>
      <c r="B195" s="161">
        <v>6.2</v>
      </c>
      <c r="C195" s="2" t="s">
        <v>886</v>
      </c>
      <c r="D195" s="162">
        <v>1.0999999999999999E-2</v>
      </c>
    </row>
    <row r="196" spans="1:4" ht="15" thickBot="1" x14ac:dyDescent="0.35">
      <c r="A196" s="785" t="s">
        <v>232</v>
      </c>
      <c r="B196" s="104">
        <v>6.2</v>
      </c>
      <c r="C196" s="2" t="s">
        <v>1056</v>
      </c>
      <c r="D196" s="238">
        <v>8.9999999999999993E-3</v>
      </c>
    </row>
    <row r="197" spans="1:4" ht="15" thickBot="1" x14ac:dyDescent="0.35">
      <c r="A197" s="785" t="s">
        <v>118</v>
      </c>
      <c r="B197" s="306">
        <v>5.9</v>
      </c>
      <c r="C197" s="2" t="s">
        <v>958</v>
      </c>
      <c r="D197" s="160">
        <v>7.0000000000000001E-3</v>
      </c>
    </row>
    <row r="198" spans="1:4" ht="15" thickBot="1" x14ac:dyDescent="0.35">
      <c r="A198" s="785" t="s">
        <v>74</v>
      </c>
      <c r="B198" s="57">
        <v>5.7</v>
      </c>
      <c r="C198" s="2" t="s">
        <v>923</v>
      </c>
      <c r="D198" s="238">
        <v>8.9999999999999993E-3</v>
      </c>
    </row>
    <row r="199" spans="1:4" ht="15" thickBot="1" x14ac:dyDescent="0.35">
      <c r="A199" s="785" t="s">
        <v>123</v>
      </c>
      <c r="B199" s="315">
        <v>5.5</v>
      </c>
      <c r="C199" s="5" t="s">
        <v>963</v>
      </c>
      <c r="D199" s="316">
        <v>5.6000000000000001E-2</v>
      </c>
    </row>
    <row r="200" spans="1:4" ht="15" thickBot="1" x14ac:dyDescent="0.35">
      <c r="A200" s="785" t="s">
        <v>63</v>
      </c>
      <c r="B200" s="30">
        <v>5.4</v>
      </c>
      <c r="C200" s="2" t="s">
        <v>915</v>
      </c>
      <c r="D200" s="223">
        <v>4.0000000000000001E-3</v>
      </c>
    </row>
    <row r="201" spans="1:4" ht="15" thickBot="1" x14ac:dyDescent="0.35">
      <c r="A201" s="785" t="s">
        <v>24</v>
      </c>
      <c r="B201" s="156">
        <v>5.3</v>
      </c>
      <c r="C201" s="5" t="s">
        <v>883</v>
      </c>
      <c r="D201" s="157">
        <v>5.3999999999999999E-2</v>
      </c>
    </row>
    <row r="202" spans="1:4" ht="15" thickBot="1" x14ac:dyDescent="0.35">
      <c r="A202" s="785" t="s">
        <v>192</v>
      </c>
      <c r="B202" s="59">
        <v>5.2</v>
      </c>
      <c r="C202" s="5" t="s">
        <v>1023</v>
      </c>
      <c r="D202" s="399">
        <v>5.0999999999999997E-2</v>
      </c>
    </row>
    <row r="203" spans="1:4" ht="15" thickBot="1" x14ac:dyDescent="0.35">
      <c r="A203" s="785" t="s">
        <v>259</v>
      </c>
      <c r="B203" s="445">
        <v>5.2</v>
      </c>
      <c r="C203" s="2" t="s">
        <v>1080</v>
      </c>
      <c r="D203" s="446">
        <v>4.5999999999999999E-2</v>
      </c>
    </row>
    <row r="204" spans="1:4" ht="15" thickBot="1" x14ac:dyDescent="0.35">
      <c r="A204" s="785" t="s">
        <v>116</v>
      </c>
      <c r="B204" s="77">
        <v>4.5</v>
      </c>
      <c r="C204" s="2" t="s">
        <v>956</v>
      </c>
      <c r="D204" s="304">
        <v>0</v>
      </c>
    </row>
    <row r="205" spans="1:4" ht="15" thickBot="1" x14ac:dyDescent="0.35">
      <c r="A205" s="785" t="s">
        <v>240</v>
      </c>
      <c r="B205" s="21">
        <v>4.5</v>
      </c>
      <c r="C205" s="5" t="s">
        <v>1063</v>
      </c>
      <c r="D205" s="349">
        <v>3.5999999999999997E-2</v>
      </c>
    </row>
    <row r="206" spans="1:4" ht="15" thickBot="1" x14ac:dyDescent="0.35">
      <c r="A206" s="785" t="s">
        <v>25</v>
      </c>
      <c r="B206" s="16">
        <v>3.9</v>
      </c>
      <c r="C206" s="2" t="s">
        <v>884</v>
      </c>
      <c r="D206" s="158">
        <v>2.9000000000000001E-2</v>
      </c>
    </row>
    <row r="207" spans="1:4" ht="15" thickBot="1" x14ac:dyDescent="0.35">
      <c r="A207" s="785" t="s">
        <v>133</v>
      </c>
      <c r="B207" s="43">
        <v>3.5</v>
      </c>
      <c r="C207" s="2" t="s">
        <v>972</v>
      </c>
      <c r="D207" s="303">
        <v>1.9E-2</v>
      </c>
    </row>
    <row r="208" spans="1:4" ht="15" thickBot="1" x14ac:dyDescent="0.35">
      <c r="A208" s="785" t="s">
        <v>64</v>
      </c>
      <c r="B208" s="100">
        <v>3.3</v>
      </c>
      <c r="C208" s="5" t="s">
        <v>916</v>
      </c>
      <c r="D208" s="225">
        <v>1.7000000000000001E-2</v>
      </c>
    </row>
    <row r="209" spans="1:4" ht="15" thickBot="1" x14ac:dyDescent="0.35">
      <c r="A209" s="785" t="s">
        <v>58</v>
      </c>
      <c r="B209" s="38">
        <v>2.9</v>
      </c>
      <c r="C209" s="2" t="s">
        <v>912</v>
      </c>
      <c r="D209" s="163">
        <v>1.4999999999999999E-2</v>
      </c>
    </row>
    <row r="210" spans="1:4" ht="15" thickBot="1" x14ac:dyDescent="0.35">
      <c r="A210" s="785" t="s">
        <v>150</v>
      </c>
      <c r="B210" s="18">
        <v>2.8</v>
      </c>
      <c r="C210" s="5" t="s">
        <v>988</v>
      </c>
      <c r="D210" s="356">
        <v>1.2E-2</v>
      </c>
    </row>
    <row r="211" spans="1:4" ht="15" thickBot="1" x14ac:dyDescent="0.35">
      <c r="A211" s="785" t="s">
        <v>26</v>
      </c>
      <c r="B211" s="102">
        <v>2.5</v>
      </c>
      <c r="C211" s="5" t="s">
        <v>885</v>
      </c>
      <c r="D211" s="160">
        <v>7.0000000000000001E-3</v>
      </c>
    </row>
    <row r="212" spans="1:4" ht="15" thickBot="1" x14ac:dyDescent="0.35">
      <c r="A212" s="785" t="s">
        <v>18</v>
      </c>
      <c r="B212" s="2"/>
      <c r="C212" s="2"/>
      <c r="D212" s="2"/>
    </row>
    <row r="213" spans="1:4" ht="15" thickBot="1" x14ac:dyDescent="0.35">
      <c r="A213" s="785" t="s">
        <v>19</v>
      </c>
      <c r="B213" s="5"/>
      <c r="C213" s="5"/>
      <c r="D213" s="5"/>
    </row>
    <row r="214" spans="1:4" ht="15" thickBot="1" x14ac:dyDescent="0.35">
      <c r="A214" s="785" t="s">
        <v>20</v>
      </c>
      <c r="B214" s="2"/>
      <c r="C214" s="2"/>
      <c r="D214" s="2"/>
    </row>
    <row r="215" spans="1:4" ht="15" thickBot="1" x14ac:dyDescent="0.35">
      <c r="A215" s="785" t="s">
        <v>22</v>
      </c>
      <c r="B215" s="2"/>
      <c r="C215" s="2"/>
      <c r="D215" s="2"/>
    </row>
    <row r="216" spans="1:4" ht="15" thickBot="1" x14ac:dyDescent="0.35">
      <c r="A216" s="785" t="s">
        <v>32</v>
      </c>
      <c r="B216" s="2"/>
      <c r="C216" s="2"/>
      <c r="D216" s="2"/>
    </row>
    <row r="217" spans="1:4" ht="15" thickBot="1" x14ac:dyDescent="0.35">
      <c r="A217" s="785" t="s">
        <v>55</v>
      </c>
      <c r="B217" s="2"/>
      <c r="C217" s="2"/>
      <c r="D217" s="2"/>
    </row>
    <row r="218" spans="1:4" ht="15" thickBot="1" x14ac:dyDescent="0.35">
      <c r="A218" s="785" t="s">
        <v>62</v>
      </c>
      <c r="B218" s="5"/>
      <c r="C218" s="5"/>
      <c r="D218" s="5"/>
    </row>
    <row r="219" spans="1:4" ht="15" thickBot="1" x14ac:dyDescent="0.35">
      <c r="A219" s="785" t="s">
        <v>65</v>
      </c>
      <c r="B219" s="2"/>
      <c r="C219" s="2"/>
      <c r="D219" s="2"/>
    </row>
    <row r="220" spans="1:4" ht="15" thickBot="1" x14ac:dyDescent="0.35">
      <c r="A220" s="785" t="s">
        <v>68</v>
      </c>
      <c r="B220" s="5"/>
      <c r="C220" s="5"/>
      <c r="D220" s="5"/>
    </row>
    <row r="221" spans="1:4" ht="15" thickBot="1" x14ac:dyDescent="0.35">
      <c r="A221" s="785" t="s">
        <v>87</v>
      </c>
      <c r="B221" s="2"/>
      <c r="C221" s="2"/>
      <c r="D221" s="2"/>
    </row>
    <row r="222" spans="1:4" ht="15" thickBot="1" x14ac:dyDescent="0.35">
      <c r="A222" s="785" t="s">
        <v>89</v>
      </c>
      <c r="B222" s="5"/>
      <c r="C222" s="5"/>
      <c r="D222" s="5"/>
    </row>
    <row r="223" spans="1:4" ht="15" thickBot="1" x14ac:dyDescent="0.35">
      <c r="A223" s="785" t="s">
        <v>99</v>
      </c>
      <c r="B223" s="5"/>
      <c r="C223" s="5"/>
      <c r="D223" s="5"/>
    </row>
    <row r="224" spans="1:4" ht="15" thickBot="1" x14ac:dyDescent="0.35">
      <c r="A224" s="785" t="s">
        <v>149</v>
      </c>
      <c r="B224" s="2"/>
      <c r="C224" s="2"/>
      <c r="D224" s="2"/>
    </row>
    <row r="225" spans="1:4" ht="15" thickBot="1" x14ac:dyDescent="0.35">
      <c r="A225" s="785" t="s">
        <v>160</v>
      </c>
      <c r="B225" s="5"/>
      <c r="C225" s="5"/>
      <c r="D225" s="5"/>
    </row>
    <row r="226" spans="1:4" ht="15" thickBot="1" x14ac:dyDescent="0.35">
      <c r="A226" s="785" t="s">
        <v>163</v>
      </c>
      <c r="B226" s="2"/>
      <c r="C226" s="2"/>
      <c r="D226" s="2"/>
    </row>
    <row r="227" spans="1:4" ht="15" thickBot="1" x14ac:dyDescent="0.35">
      <c r="A227" s="785" t="s">
        <v>171</v>
      </c>
      <c r="B227" s="5"/>
      <c r="C227" s="5"/>
      <c r="D227" s="5"/>
    </row>
    <row r="228" spans="1:4" ht="15" thickBot="1" x14ac:dyDescent="0.35">
      <c r="A228" s="785" t="s">
        <v>178</v>
      </c>
      <c r="B228" s="2"/>
      <c r="C228" s="2"/>
      <c r="D228" s="2"/>
    </row>
    <row r="229" spans="1:4" ht="15" thickBot="1" x14ac:dyDescent="0.35">
      <c r="A229" s="785" t="s">
        <v>180</v>
      </c>
      <c r="B229" s="5"/>
      <c r="C229" s="5"/>
      <c r="D229" s="5"/>
    </row>
    <row r="230" spans="1:4" ht="15" thickBot="1" x14ac:dyDescent="0.35">
      <c r="A230" s="785" t="s">
        <v>211</v>
      </c>
      <c r="B230" s="2"/>
      <c r="C230" s="2"/>
      <c r="D230" s="2"/>
    </row>
    <row r="231" spans="1:4" ht="15" thickBot="1" x14ac:dyDescent="0.35">
      <c r="A231" s="785" t="s">
        <v>212</v>
      </c>
      <c r="B231" s="5"/>
      <c r="C231" s="5"/>
      <c r="D231" s="5"/>
    </row>
    <row r="232" spans="1:4" ht="15" thickBot="1" x14ac:dyDescent="0.35">
      <c r="A232" s="785" t="s">
        <v>223</v>
      </c>
      <c r="B232" s="2"/>
      <c r="C232" s="2"/>
      <c r="D232" s="2"/>
    </row>
    <row r="233" spans="1:4" ht="15" thickBot="1" x14ac:dyDescent="0.35">
      <c r="A233" s="785" t="s">
        <v>227</v>
      </c>
      <c r="B233" s="5"/>
      <c r="C233" s="5"/>
      <c r="D233" s="5"/>
    </row>
    <row r="234" spans="1:4" ht="15" thickBot="1" x14ac:dyDescent="0.35">
      <c r="A234" s="785" t="s">
        <v>228</v>
      </c>
      <c r="B234" s="2"/>
      <c r="C234" s="2"/>
      <c r="D234" s="2"/>
    </row>
    <row r="235" spans="1:4" ht="15" thickBot="1" x14ac:dyDescent="0.35">
      <c r="A235" s="785" t="s">
        <v>231</v>
      </c>
      <c r="B235" s="5"/>
      <c r="C235" s="5"/>
      <c r="D235" s="5"/>
    </row>
    <row r="236" spans="1:4" ht="15" thickBot="1" x14ac:dyDescent="0.35">
      <c r="A236" s="785" t="s">
        <v>246</v>
      </c>
      <c r="B236" s="5"/>
      <c r="C236" s="5"/>
      <c r="D236" s="5"/>
    </row>
    <row r="237" spans="1:4" ht="15" thickBot="1" x14ac:dyDescent="0.35">
      <c r="A237" s="785" t="s">
        <v>251</v>
      </c>
      <c r="B237" s="2"/>
      <c r="C237" s="2"/>
      <c r="D237" s="2"/>
    </row>
    <row r="238" spans="1:4" ht="15" thickBot="1" x14ac:dyDescent="0.35">
      <c r="A238" s="785" t="s">
        <v>263</v>
      </c>
      <c r="B238" s="2"/>
      <c r="C238" s="2"/>
      <c r="D238" s="2"/>
    </row>
    <row r="239" spans="1:4" ht="15" thickBot="1" x14ac:dyDescent="0.35">
      <c r="A239" s="785" t="s">
        <v>266</v>
      </c>
      <c r="B239" s="5"/>
      <c r="C239" s="5"/>
      <c r="D239" s="5"/>
    </row>
    <row r="240" spans="1:4" ht="15" thickBot="1" x14ac:dyDescent="0.35">
      <c r="A240" s="785" t="s">
        <v>267</v>
      </c>
      <c r="B240" s="2"/>
      <c r="C240" s="2"/>
      <c r="D240" s="2"/>
    </row>
    <row r="241" spans="1:4" ht="15" thickBot="1" x14ac:dyDescent="0.35">
      <c r="A241" s="785" t="s">
        <v>268</v>
      </c>
      <c r="B241" s="5"/>
      <c r="C241" s="5"/>
      <c r="D241" s="5"/>
    </row>
    <row r="242" spans="1:4" ht="15" thickBot="1" x14ac:dyDescent="0.35">
      <c r="A242" s="785" t="s">
        <v>269</v>
      </c>
      <c r="B242" s="2"/>
      <c r="C242" s="2"/>
      <c r="D242" s="2"/>
    </row>
    <row r="243" spans="1:4" ht="15" thickBot="1" x14ac:dyDescent="0.35">
      <c r="A243" s="785" t="s">
        <v>270</v>
      </c>
      <c r="B243" s="5"/>
      <c r="C243" s="5"/>
      <c r="D243" s="5"/>
    </row>
    <row r="244" spans="1:4" ht="15" thickBot="1" x14ac:dyDescent="0.35">
      <c r="A244" s="785" t="s">
        <v>272</v>
      </c>
      <c r="B244" s="2"/>
      <c r="C244" s="2"/>
      <c r="D244" s="2"/>
    </row>
    <row r="245" spans="1:4" ht="15" thickBot="1" x14ac:dyDescent="0.35">
      <c r="A245" s="785" t="s">
        <v>273</v>
      </c>
      <c r="B245" s="5"/>
      <c r="C245" s="5"/>
      <c r="D245" s="5"/>
    </row>
    <row r="246" spans="1:4" ht="15" thickBot="1" x14ac:dyDescent="0.35">
      <c r="A246" s="785" t="s">
        <v>274</v>
      </c>
      <c r="B246" s="2"/>
      <c r="C246" s="2"/>
      <c r="D246" s="2"/>
    </row>
    <row r="247" spans="1:4" ht="15" thickBot="1" x14ac:dyDescent="0.35">
      <c r="A247" s="785" t="s">
        <v>275</v>
      </c>
      <c r="B247" s="5"/>
      <c r="C247" s="5"/>
      <c r="D247" s="5"/>
    </row>
    <row r="248" spans="1:4" ht="15" thickBot="1" x14ac:dyDescent="0.35">
      <c r="A248" s="785" t="s">
        <v>276</v>
      </c>
      <c r="B248" s="2"/>
      <c r="C248" s="2"/>
      <c r="D248" s="2"/>
    </row>
    <row r="249" spans="1:4" ht="15" thickBot="1" x14ac:dyDescent="0.35">
      <c r="A249" s="785" t="s">
        <v>277</v>
      </c>
      <c r="B249" s="5"/>
      <c r="C249" s="5"/>
      <c r="D249" s="5"/>
    </row>
    <row r="250" spans="1:4" ht="15" thickBot="1" x14ac:dyDescent="0.35">
      <c r="A250" s="785" t="s">
        <v>278</v>
      </c>
      <c r="B250" s="2"/>
      <c r="C250" s="2"/>
      <c r="D250" s="2"/>
    </row>
    <row r="251" spans="1:4" ht="15" thickBot="1" x14ac:dyDescent="0.35">
      <c r="A251" s="785" t="s">
        <v>279</v>
      </c>
      <c r="B251" s="5"/>
      <c r="C251" s="5"/>
      <c r="D251" s="5"/>
    </row>
    <row r="252" spans="1:4" ht="15" thickBot="1" x14ac:dyDescent="0.35">
      <c r="A252" s="785" t="s">
        <v>280</v>
      </c>
      <c r="B252" s="2"/>
      <c r="C252" s="2"/>
      <c r="D252" s="2"/>
    </row>
    <row r="253" spans="1:4" ht="15" thickBot="1" x14ac:dyDescent="0.35">
      <c r="A253" s="785" t="s">
        <v>281</v>
      </c>
      <c r="B253" s="5"/>
      <c r="C253" s="5"/>
      <c r="D253" s="5"/>
    </row>
    <row r="254" spans="1:4" ht="15" thickBot="1" x14ac:dyDescent="0.35">
      <c r="A254" s="785" t="s">
        <v>282</v>
      </c>
      <c r="B254" s="2"/>
      <c r="C254" s="2"/>
      <c r="D254" s="2"/>
    </row>
    <row r="255" spans="1:4" ht="15" thickBot="1" x14ac:dyDescent="0.35">
      <c r="A255" s="785" t="s">
        <v>283</v>
      </c>
      <c r="B255" s="5"/>
      <c r="C255" s="5"/>
      <c r="D255" s="5"/>
    </row>
    <row r="256" spans="1:4" ht="15" thickBot="1" x14ac:dyDescent="0.35">
      <c r="A256" s="785" t="s">
        <v>285</v>
      </c>
      <c r="B256" s="2"/>
      <c r="C256" s="2"/>
      <c r="D256" s="2"/>
    </row>
    <row r="257" spans="1:4" ht="15" thickBot="1" x14ac:dyDescent="0.35">
      <c r="A257" s="785" t="s">
        <v>286</v>
      </c>
      <c r="B257" s="5"/>
      <c r="C257" s="5"/>
      <c r="D257" s="5"/>
    </row>
    <row r="258" spans="1:4" ht="15" thickBot="1" x14ac:dyDescent="0.35">
      <c r="A258" s="785" t="s">
        <v>287</v>
      </c>
      <c r="B258" s="2"/>
      <c r="C258" s="2"/>
      <c r="D258" s="2"/>
    </row>
    <row r="259" spans="1:4" ht="15" thickBot="1" x14ac:dyDescent="0.35">
      <c r="A259" s="785" t="s">
        <v>288</v>
      </c>
      <c r="B259" s="5"/>
      <c r="C259" s="5"/>
      <c r="D259" s="5"/>
    </row>
    <row r="260" spans="1:4" ht="15" thickBot="1" x14ac:dyDescent="0.35">
      <c r="A260" s="785" t="s">
        <v>289</v>
      </c>
      <c r="B260" s="2"/>
      <c r="C260" s="2"/>
      <c r="D260" s="2"/>
    </row>
    <row r="261" spans="1:4" ht="15" thickBot="1" x14ac:dyDescent="0.35">
      <c r="A261" s="785" t="s">
        <v>290</v>
      </c>
      <c r="B261" s="5"/>
      <c r="C261" s="5"/>
      <c r="D261" s="5"/>
    </row>
    <row r="262" spans="1:4" ht="15" thickBot="1" x14ac:dyDescent="0.35">
      <c r="A262" s="785" t="s">
        <v>291</v>
      </c>
      <c r="B262" s="2"/>
      <c r="C262" s="2"/>
      <c r="D262" s="2"/>
    </row>
    <row r="263" spans="1:4" ht="15" thickBot="1" x14ac:dyDescent="0.35">
      <c r="A263" s="785" t="s">
        <v>292</v>
      </c>
      <c r="B263" s="5"/>
      <c r="C263" s="5"/>
      <c r="D263" s="5"/>
    </row>
    <row r="264" spans="1:4" ht="15" thickBot="1" x14ac:dyDescent="0.35">
      <c r="A264" s="785" t="s">
        <v>293</v>
      </c>
      <c r="B264" s="2"/>
      <c r="C264" s="2"/>
      <c r="D264" s="2"/>
    </row>
    <row r="265" spans="1:4" ht="15" thickBot="1" x14ac:dyDescent="0.35">
      <c r="A265" s="785" t="s">
        <v>294</v>
      </c>
      <c r="B265" s="5"/>
      <c r="C265" s="5"/>
      <c r="D265" s="5"/>
    </row>
    <row r="266" spans="1:4" ht="15" thickBot="1" x14ac:dyDescent="0.35">
      <c r="A266" s="785" t="s">
        <v>295</v>
      </c>
      <c r="B266" s="2"/>
      <c r="C266" s="2"/>
      <c r="D266" s="2"/>
    </row>
    <row r="267" spans="1:4" ht="15" thickBot="1" x14ac:dyDescent="0.35">
      <c r="A267" s="785" t="s">
        <v>296</v>
      </c>
      <c r="B267" s="5"/>
      <c r="C267" s="5"/>
      <c r="D267" s="5"/>
    </row>
    <row r="268" spans="1:4" ht="15" thickBot="1" x14ac:dyDescent="0.35">
      <c r="A268" s="785" t="s">
        <v>297</v>
      </c>
      <c r="B268" s="2"/>
      <c r="C268" s="2"/>
      <c r="D268" s="2"/>
    </row>
    <row r="269" spans="1:4" ht="15" thickBot="1" x14ac:dyDescent="0.35">
      <c r="A269" s="785" t="s">
        <v>298</v>
      </c>
      <c r="B269" s="5"/>
      <c r="C269" s="5"/>
      <c r="D269" s="5"/>
    </row>
    <row r="270" spans="1:4" ht="15" thickBot="1" x14ac:dyDescent="0.35">
      <c r="A270" s="785" t="s">
        <v>299</v>
      </c>
      <c r="B270" s="2"/>
      <c r="C270" s="2"/>
      <c r="D270" s="2"/>
    </row>
    <row r="271" spans="1:4" ht="15" thickBot="1" x14ac:dyDescent="0.35">
      <c r="A271" s="785" t="s">
        <v>300</v>
      </c>
      <c r="B271" s="5"/>
      <c r="C271" s="5"/>
      <c r="D271" s="5"/>
    </row>
    <row r="272" spans="1:4" ht="15" thickBot="1" x14ac:dyDescent="0.35">
      <c r="A272" s="785" t="s">
        <v>301</v>
      </c>
      <c r="B272" s="2"/>
      <c r="C272" s="2"/>
      <c r="D272" s="2"/>
    </row>
    <row r="273" spans="1:4" ht="15" thickBot="1" x14ac:dyDescent="0.35">
      <c r="A273" s="785" t="s">
        <v>302</v>
      </c>
      <c r="B273" s="5"/>
      <c r="C273" s="5"/>
      <c r="D273" s="5"/>
    </row>
    <row r="274" spans="1:4" ht="15" thickBot="1" x14ac:dyDescent="0.35">
      <c r="A274" s="785" t="s">
        <v>303</v>
      </c>
      <c r="B274" s="2"/>
      <c r="C274" s="2"/>
      <c r="D274" s="2"/>
    </row>
    <row r="275" spans="1:4" ht="15" thickBot="1" x14ac:dyDescent="0.35">
      <c r="A275" s="785" t="s">
        <v>304</v>
      </c>
      <c r="B275" s="5"/>
      <c r="C275" s="5"/>
      <c r="D275" s="5"/>
    </row>
    <row r="276" spans="1:4" ht="15" thickBot="1" x14ac:dyDescent="0.35">
      <c r="A276" s="785" t="s">
        <v>305</v>
      </c>
      <c r="B276" s="2"/>
      <c r="C276" s="2"/>
      <c r="D276" s="2"/>
    </row>
    <row r="277" spans="1:4" ht="15" thickBot="1" x14ac:dyDescent="0.35">
      <c r="A277" s="785" t="s">
        <v>306</v>
      </c>
      <c r="B277" s="5"/>
      <c r="C277" s="5"/>
      <c r="D277" s="5"/>
    </row>
    <row r="278" spans="1:4" ht="15" thickBot="1" x14ac:dyDescent="0.35">
      <c r="A278" s="785" t="s">
        <v>307</v>
      </c>
      <c r="B278" s="2"/>
      <c r="C278" s="2"/>
      <c r="D278" s="2"/>
    </row>
    <row r="279" spans="1:4" ht="15" thickBot="1" x14ac:dyDescent="0.35">
      <c r="A279" s="785" t="s">
        <v>308</v>
      </c>
      <c r="B279" s="5"/>
      <c r="C279" s="5"/>
      <c r="D279" s="5"/>
    </row>
    <row r="280" spans="1:4" ht="15" thickBot="1" x14ac:dyDescent="0.35">
      <c r="A280" s="785" t="s">
        <v>309</v>
      </c>
      <c r="B280" s="2"/>
      <c r="C280" s="2"/>
      <c r="D280" s="2"/>
    </row>
    <row r="281" spans="1:4" ht="15" thickBot="1" x14ac:dyDescent="0.35">
      <c r="A281" s="785" t="s">
        <v>310</v>
      </c>
      <c r="B281" s="5"/>
      <c r="C281" s="5"/>
      <c r="D281" s="5"/>
    </row>
    <row r="282" spans="1:4" ht="15" thickBot="1" x14ac:dyDescent="0.35">
      <c r="A282" s="785" t="s">
        <v>311</v>
      </c>
      <c r="B282" s="2"/>
      <c r="C282" s="2"/>
      <c r="D282" s="2"/>
    </row>
    <row r="283" spans="1:4" ht="15" thickBot="1" x14ac:dyDescent="0.35">
      <c r="A283" s="785" t="s">
        <v>312</v>
      </c>
      <c r="B283" s="5"/>
      <c r="C283" s="5"/>
      <c r="D283" s="5"/>
    </row>
    <row r="284" spans="1:4" ht="15" thickBot="1" x14ac:dyDescent="0.35">
      <c r="A284" s="785" t="s">
        <v>313</v>
      </c>
      <c r="B284" s="131"/>
      <c r="C284" s="131"/>
      <c r="D284" s="131"/>
    </row>
  </sheetData>
  <autoFilter ref="A1:I285" xr:uid="{6D66FE4E-1998-4ADA-81A7-1B1B4A85D94B}">
    <sortState xmlns:xlrd2="http://schemas.microsoft.com/office/spreadsheetml/2017/richdata2" ref="A2:I285">
      <sortCondition descending="1" ref="B1:B28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EFD4-8533-42F6-B9A7-23962830704A}">
  <dimension ref="A1:S284"/>
  <sheetViews>
    <sheetView workbookViewId="0">
      <selection sqref="A1:A1048576"/>
    </sheetView>
  </sheetViews>
  <sheetFormatPr defaultRowHeight="14.4" x14ac:dyDescent="0.3"/>
  <cols>
    <col min="1" max="1" width="29.33203125" customWidth="1"/>
    <col min="5" max="5" width="8.21875" bestFit="1" customWidth="1"/>
  </cols>
  <sheetData>
    <row r="1" spans="1:19" ht="42.6" thickBot="1" x14ac:dyDescent="0.35">
      <c r="A1" s="786" t="s">
        <v>1</v>
      </c>
      <c r="B1" s="786" t="s">
        <v>5</v>
      </c>
      <c r="C1" s="786" t="s">
        <v>868</v>
      </c>
      <c r="D1" s="1" t="s">
        <v>1111</v>
      </c>
      <c r="E1" s="1" t="s">
        <v>1110</v>
      </c>
      <c r="F1" s="786" t="s">
        <v>869</v>
      </c>
      <c r="G1" s="130" t="s">
        <v>1115</v>
      </c>
      <c r="H1" s="786" t="s">
        <v>870</v>
      </c>
      <c r="I1" s="130" t="s">
        <v>1116</v>
      </c>
      <c r="J1" s="786" t="s">
        <v>871</v>
      </c>
      <c r="K1" s="130" t="s">
        <v>1117</v>
      </c>
      <c r="L1" s="786" t="s">
        <v>872</v>
      </c>
      <c r="M1" s="1" t="s">
        <v>1118</v>
      </c>
      <c r="N1" s="1" t="s">
        <v>1122</v>
      </c>
      <c r="O1" s="1" t="s">
        <v>1119</v>
      </c>
      <c r="P1" s="1" t="s">
        <v>1113</v>
      </c>
      <c r="Q1" s="1" t="s">
        <v>1120</v>
      </c>
      <c r="R1" s="1" t="s">
        <v>1114</v>
      </c>
      <c r="S1" s="1" t="s">
        <v>1121</v>
      </c>
    </row>
    <row r="2" spans="1:19" ht="15" thickBot="1" x14ac:dyDescent="0.35">
      <c r="A2" s="785" t="s">
        <v>6</v>
      </c>
      <c r="B2" s="2">
        <v>408</v>
      </c>
      <c r="C2" s="2">
        <v>24</v>
      </c>
      <c r="D2" s="3">
        <v>17</v>
      </c>
      <c r="E2" s="4">
        <v>0.74</v>
      </c>
      <c r="F2" s="2">
        <v>60</v>
      </c>
      <c r="G2" s="4">
        <v>0.14699999999999999</v>
      </c>
      <c r="H2" s="2">
        <v>6</v>
      </c>
      <c r="I2" s="4">
        <v>1.4999999999999999E-2</v>
      </c>
      <c r="J2" s="2">
        <v>327</v>
      </c>
      <c r="K2" s="4">
        <v>0.80100000000000005</v>
      </c>
      <c r="L2" s="2">
        <v>1</v>
      </c>
      <c r="M2" s="4">
        <v>2E-3</v>
      </c>
      <c r="N2" s="2">
        <v>4</v>
      </c>
      <c r="O2" s="4">
        <v>0.01</v>
      </c>
      <c r="P2" s="2">
        <v>1</v>
      </c>
      <c r="Q2" s="4">
        <v>2E-3</v>
      </c>
      <c r="R2" s="2">
        <v>10</v>
      </c>
      <c r="S2" s="790">
        <v>2.5000000000000001E-2</v>
      </c>
    </row>
    <row r="3" spans="1:19" ht="15" thickBot="1" x14ac:dyDescent="0.35">
      <c r="A3" s="785" t="s">
        <v>9</v>
      </c>
      <c r="B3" s="5">
        <v>532</v>
      </c>
      <c r="C3" s="5">
        <v>29</v>
      </c>
      <c r="D3" s="6">
        <v>18.3</v>
      </c>
      <c r="E3" s="7">
        <v>0.1</v>
      </c>
      <c r="F3" s="5">
        <v>242</v>
      </c>
      <c r="G3" s="7">
        <v>0.45500000000000002</v>
      </c>
      <c r="H3" s="5">
        <v>66</v>
      </c>
      <c r="I3" s="7">
        <v>0.124</v>
      </c>
      <c r="J3" s="5">
        <v>62</v>
      </c>
      <c r="K3" s="7">
        <v>0.11700000000000001</v>
      </c>
      <c r="L3" s="5">
        <v>109</v>
      </c>
      <c r="M3" s="7">
        <v>0.20499999999999999</v>
      </c>
      <c r="N3" s="5">
        <v>1</v>
      </c>
      <c r="O3" s="7">
        <v>2E-3</v>
      </c>
      <c r="P3" s="5">
        <v>1</v>
      </c>
      <c r="Q3" s="7">
        <v>2E-3</v>
      </c>
      <c r="R3" s="5">
        <v>51</v>
      </c>
      <c r="S3" s="790">
        <v>9.6000000000000002E-2</v>
      </c>
    </row>
    <row r="4" spans="1:19" ht="15" thickBot="1" x14ac:dyDescent="0.35">
      <c r="A4" s="785" t="s">
        <v>12</v>
      </c>
      <c r="B4" s="2">
        <v>735</v>
      </c>
      <c r="C4" s="2">
        <v>40</v>
      </c>
      <c r="D4" s="9">
        <v>18.2</v>
      </c>
      <c r="E4" s="4">
        <v>0.6</v>
      </c>
      <c r="F4" s="2">
        <v>189</v>
      </c>
      <c r="G4" s="4">
        <v>0.25700000000000001</v>
      </c>
      <c r="H4" s="2">
        <v>36</v>
      </c>
      <c r="I4" s="4">
        <v>4.9000000000000002E-2</v>
      </c>
      <c r="J4" s="2">
        <v>417</v>
      </c>
      <c r="K4" s="4">
        <v>0.56699999999999995</v>
      </c>
      <c r="L4" s="2">
        <v>40</v>
      </c>
      <c r="M4" s="4">
        <v>5.3999999999999999E-2</v>
      </c>
      <c r="N4" s="2">
        <v>16</v>
      </c>
      <c r="O4" s="4">
        <v>2.1999999999999999E-2</v>
      </c>
      <c r="P4" s="2">
        <v>1</v>
      </c>
      <c r="Q4" s="4">
        <v>1E-3</v>
      </c>
      <c r="R4" s="2">
        <v>36</v>
      </c>
      <c r="S4" s="790">
        <v>4.9000000000000002E-2</v>
      </c>
    </row>
    <row r="5" spans="1:19" ht="15" thickBot="1" x14ac:dyDescent="0.35">
      <c r="A5" s="785" t="s">
        <v>14</v>
      </c>
      <c r="B5" s="5">
        <v>833</v>
      </c>
      <c r="C5" s="5">
        <v>51</v>
      </c>
      <c r="D5" s="10">
        <v>16.3</v>
      </c>
      <c r="E5" s="7">
        <v>0.94</v>
      </c>
      <c r="F5" s="5">
        <v>9</v>
      </c>
      <c r="G5" s="7">
        <v>1.0999999999999999E-2</v>
      </c>
      <c r="H5" s="5">
        <v>136</v>
      </c>
      <c r="I5" s="7">
        <v>0.16300000000000001</v>
      </c>
      <c r="J5" s="5">
        <v>667</v>
      </c>
      <c r="K5" s="7">
        <v>0.80100000000000005</v>
      </c>
      <c r="L5" s="5">
        <v>2</v>
      </c>
      <c r="M5" s="7">
        <v>2E-3</v>
      </c>
      <c r="N5" s="5">
        <v>1</v>
      </c>
      <c r="O5" s="7">
        <v>1E-3</v>
      </c>
      <c r="P5" s="5">
        <v>1</v>
      </c>
      <c r="Q5" s="7">
        <v>1E-3</v>
      </c>
      <c r="R5" s="5">
        <v>18</v>
      </c>
      <c r="S5" s="790">
        <v>2.1999999999999999E-2</v>
      </c>
    </row>
    <row r="6" spans="1:19" ht="15" thickBot="1" x14ac:dyDescent="0.35">
      <c r="A6" s="785" t="s">
        <v>15</v>
      </c>
      <c r="B6" s="2">
        <v>484</v>
      </c>
      <c r="C6" s="2">
        <v>26</v>
      </c>
      <c r="D6" s="11">
        <v>18.600000000000001</v>
      </c>
      <c r="E6" s="4">
        <v>0.76</v>
      </c>
      <c r="F6" s="2">
        <v>53</v>
      </c>
      <c r="G6" s="4">
        <v>0.11</v>
      </c>
      <c r="H6" s="2">
        <v>9</v>
      </c>
      <c r="I6" s="4">
        <v>1.9E-2</v>
      </c>
      <c r="J6" s="2">
        <v>412</v>
      </c>
      <c r="K6" s="4">
        <v>0.85099999999999998</v>
      </c>
      <c r="L6" s="2">
        <v>6</v>
      </c>
      <c r="M6" s="4">
        <v>1.2E-2</v>
      </c>
      <c r="N6" s="2">
        <v>1</v>
      </c>
      <c r="O6" s="4">
        <v>2E-3</v>
      </c>
      <c r="P6" s="2">
        <v>0</v>
      </c>
      <c r="Q6" s="4">
        <v>0</v>
      </c>
      <c r="R6" s="2">
        <v>4</v>
      </c>
      <c r="S6" s="790">
        <v>8.0000000000000002E-3</v>
      </c>
    </row>
    <row r="7" spans="1:19" ht="15" thickBot="1" x14ac:dyDescent="0.35">
      <c r="A7" s="785" t="s">
        <v>17</v>
      </c>
      <c r="B7" s="5">
        <v>253</v>
      </c>
      <c r="C7" s="5">
        <v>19</v>
      </c>
      <c r="D7" s="12">
        <v>13.1</v>
      </c>
      <c r="E7" s="7">
        <v>0.6</v>
      </c>
      <c r="F7" s="5">
        <v>45</v>
      </c>
      <c r="G7" s="7">
        <v>0.17799999999999999</v>
      </c>
      <c r="H7" s="5">
        <v>2</v>
      </c>
      <c r="I7" s="7">
        <v>8.0000000000000002E-3</v>
      </c>
      <c r="J7" s="5">
        <v>193</v>
      </c>
      <c r="K7" s="7">
        <v>0.76300000000000001</v>
      </c>
      <c r="L7" s="5">
        <v>8</v>
      </c>
      <c r="M7" s="7">
        <v>3.2000000000000001E-2</v>
      </c>
      <c r="N7" s="5">
        <v>2</v>
      </c>
      <c r="O7" s="7">
        <v>8.0000000000000002E-3</v>
      </c>
      <c r="P7" s="5">
        <v>1</v>
      </c>
      <c r="Q7" s="7">
        <v>4.0000000000000001E-3</v>
      </c>
      <c r="R7" s="5">
        <v>2</v>
      </c>
      <c r="S7" s="790">
        <v>8.0000000000000002E-3</v>
      </c>
    </row>
    <row r="8" spans="1:19" ht="15" thickBot="1" x14ac:dyDescent="0.35">
      <c r="A8" s="785" t="s">
        <v>18</v>
      </c>
      <c r="B8" s="2">
        <v>133</v>
      </c>
      <c r="C8" s="2">
        <v>9</v>
      </c>
      <c r="D8" s="13">
        <v>14.5</v>
      </c>
      <c r="E8" s="4">
        <v>0.38</v>
      </c>
      <c r="F8" s="2">
        <v>71</v>
      </c>
      <c r="G8" s="4">
        <v>0.53400000000000003</v>
      </c>
      <c r="H8" s="2">
        <v>14</v>
      </c>
      <c r="I8" s="4">
        <v>0.105</v>
      </c>
      <c r="J8" s="2">
        <v>35</v>
      </c>
      <c r="K8" s="4">
        <v>0.26300000000000001</v>
      </c>
      <c r="L8" s="2">
        <v>5</v>
      </c>
      <c r="M8" s="4">
        <v>3.7999999999999999E-2</v>
      </c>
      <c r="N8" s="2">
        <v>1</v>
      </c>
      <c r="O8" s="4">
        <v>8.0000000000000002E-3</v>
      </c>
      <c r="P8" s="2"/>
      <c r="Q8" s="2"/>
      <c r="R8" s="2">
        <v>7</v>
      </c>
      <c r="S8" s="790">
        <v>5.2999999999999999E-2</v>
      </c>
    </row>
    <row r="9" spans="1:19" ht="15" thickBot="1" x14ac:dyDescent="0.35">
      <c r="A9" s="785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ht="15" thickBot="1" x14ac:dyDescent="0.35">
      <c r="A10" s="785" t="s">
        <v>20</v>
      </c>
      <c r="B10" s="2">
        <v>142</v>
      </c>
      <c r="C10" s="2">
        <v>7</v>
      </c>
      <c r="D10" s="15">
        <v>19.100000000000001</v>
      </c>
      <c r="E10" s="4">
        <v>0.87</v>
      </c>
      <c r="F10" s="2">
        <v>8</v>
      </c>
      <c r="G10" s="4">
        <v>5.6000000000000001E-2</v>
      </c>
      <c r="H10" s="2">
        <v>17</v>
      </c>
      <c r="I10" s="4">
        <v>0.12</v>
      </c>
      <c r="J10" s="2">
        <v>107</v>
      </c>
      <c r="K10" s="4">
        <v>0.754</v>
      </c>
      <c r="L10" s="2">
        <v>5</v>
      </c>
      <c r="M10" s="4">
        <v>3.5000000000000003E-2</v>
      </c>
      <c r="N10" s="2">
        <v>1</v>
      </c>
      <c r="O10" s="4">
        <v>7.0000000000000001E-3</v>
      </c>
      <c r="P10" s="2"/>
      <c r="Q10" s="2"/>
      <c r="R10" s="2">
        <v>4</v>
      </c>
      <c r="S10" s="790">
        <v>2.8000000000000001E-2</v>
      </c>
    </row>
    <row r="11" spans="1:19" ht="15" thickBot="1" x14ac:dyDescent="0.35">
      <c r="A11" s="785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9" ht="15" thickBot="1" x14ac:dyDescent="0.35">
      <c r="A12" s="785" t="s">
        <v>22</v>
      </c>
      <c r="B12" s="2">
        <v>211</v>
      </c>
      <c r="C12" s="2">
        <v>9</v>
      </c>
      <c r="D12" s="16">
        <v>22.2</v>
      </c>
      <c r="E12" s="4">
        <v>0.83</v>
      </c>
      <c r="F12" s="2">
        <v>23</v>
      </c>
      <c r="G12" s="4">
        <v>0.109</v>
      </c>
      <c r="H12" s="2">
        <v>68</v>
      </c>
      <c r="I12" s="4">
        <v>0.32200000000000001</v>
      </c>
      <c r="J12" s="2">
        <v>109</v>
      </c>
      <c r="K12" s="4">
        <v>0.51700000000000002</v>
      </c>
      <c r="L12" s="2">
        <v>1</v>
      </c>
      <c r="M12" s="4">
        <v>5.0000000000000001E-3</v>
      </c>
      <c r="N12" s="2">
        <v>3</v>
      </c>
      <c r="O12" s="4">
        <v>1.4E-2</v>
      </c>
      <c r="P12" s="2">
        <v>3</v>
      </c>
      <c r="Q12" s="4">
        <v>1.4E-2</v>
      </c>
      <c r="R12" s="2">
        <v>4</v>
      </c>
      <c r="S12" s="790">
        <v>1.9E-2</v>
      </c>
    </row>
    <row r="13" spans="1:19" ht="15" thickBot="1" x14ac:dyDescent="0.35">
      <c r="A13" s="785" t="s">
        <v>24</v>
      </c>
      <c r="B13" s="5">
        <v>112</v>
      </c>
      <c r="C13" s="5">
        <v>7</v>
      </c>
      <c r="D13" s="17">
        <v>15.2</v>
      </c>
      <c r="E13" s="7">
        <v>0.84</v>
      </c>
      <c r="F13" s="5">
        <v>2</v>
      </c>
      <c r="G13" s="7">
        <v>1.7999999999999999E-2</v>
      </c>
      <c r="H13" s="5">
        <v>6</v>
      </c>
      <c r="I13" s="7">
        <v>5.3999999999999999E-2</v>
      </c>
      <c r="J13" s="5">
        <v>99</v>
      </c>
      <c r="K13" s="7">
        <v>0.88400000000000001</v>
      </c>
      <c r="L13" s="5">
        <v>1</v>
      </c>
      <c r="M13" s="7">
        <v>8.9999999999999993E-3</v>
      </c>
      <c r="N13" s="5">
        <v>4</v>
      </c>
      <c r="O13" s="7">
        <v>3.5999999999999997E-2</v>
      </c>
      <c r="P13" s="5">
        <v>0</v>
      </c>
      <c r="Q13" s="7">
        <v>0</v>
      </c>
      <c r="R13" s="5">
        <v>2</v>
      </c>
      <c r="S13" s="790">
        <v>1.7999999999999999E-2</v>
      </c>
    </row>
    <row r="14" spans="1:19" ht="15" thickBot="1" x14ac:dyDescent="0.35">
      <c r="A14" s="785" t="s">
        <v>25</v>
      </c>
      <c r="B14" s="2">
        <v>350</v>
      </c>
      <c r="C14" s="2">
        <v>13</v>
      </c>
      <c r="D14" s="18">
        <v>28</v>
      </c>
      <c r="E14" s="4">
        <v>0.65</v>
      </c>
      <c r="F14" s="2">
        <v>49</v>
      </c>
      <c r="G14" s="4">
        <v>0.14000000000000001</v>
      </c>
      <c r="H14" s="2">
        <v>58</v>
      </c>
      <c r="I14" s="4">
        <v>0.16600000000000001</v>
      </c>
      <c r="J14" s="2">
        <v>219</v>
      </c>
      <c r="K14" s="4">
        <v>0.626</v>
      </c>
      <c r="L14" s="2">
        <v>3</v>
      </c>
      <c r="M14" s="4">
        <v>8.9999999999999993E-3</v>
      </c>
      <c r="N14" s="2">
        <v>11</v>
      </c>
      <c r="O14" s="4">
        <v>3.1E-2</v>
      </c>
      <c r="P14" s="2">
        <v>0</v>
      </c>
      <c r="Q14" s="4">
        <v>0</v>
      </c>
      <c r="R14" s="2">
        <v>10</v>
      </c>
      <c r="S14" s="790">
        <v>2.9000000000000001E-2</v>
      </c>
    </row>
    <row r="15" spans="1:19" ht="15" thickBot="1" x14ac:dyDescent="0.35">
      <c r="A15" s="785" t="s">
        <v>26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9" ht="15" thickBot="1" x14ac:dyDescent="0.35">
      <c r="A16" s="785" t="s">
        <v>27</v>
      </c>
      <c r="B16" s="2">
        <v>216</v>
      </c>
      <c r="C16" s="2">
        <v>14</v>
      </c>
      <c r="D16" s="19">
        <v>15</v>
      </c>
      <c r="E16" s="4">
        <v>0.96</v>
      </c>
      <c r="F16" s="2">
        <v>5</v>
      </c>
      <c r="G16" s="4">
        <v>2.3E-2</v>
      </c>
      <c r="H16" s="2">
        <v>9</v>
      </c>
      <c r="I16" s="4">
        <v>4.2000000000000003E-2</v>
      </c>
      <c r="J16" s="2">
        <v>191</v>
      </c>
      <c r="K16" s="4">
        <v>0.88400000000000001</v>
      </c>
      <c r="L16" s="2">
        <v>7</v>
      </c>
      <c r="M16" s="4">
        <v>3.2000000000000001E-2</v>
      </c>
      <c r="N16" s="2">
        <v>2</v>
      </c>
      <c r="O16" s="4">
        <v>8.9999999999999993E-3</v>
      </c>
      <c r="P16" s="2">
        <v>1</v>
      </c>
      <c r="Q16" s="4">
        <v>5.0000000000000001E-3</v>
      </c>
      <c r="R16" s="2">
        <v>1</v>
      </c>
      <c r="S16" s="790">
        <v>5.0000000000000001E-3</v>
      </c>
    </row>
    <row r="17" spans="1:19" ht="15" thickBot="1" x14ac:dyDescent="0.35">
      <c r="A17" s="785" t="s">
        <v>28</v>
      </c>
      <c r="B17" s="5">
        <v>117</v>
      </c>
      <c r="C17" s="5">
        <v>8</v>
      </c>
      <c r="D17" s="20">
        <v>14.4</v>
      </c>
      <c r="E17" s="7">
        <v>0.87</v>
      </c>
      <c r="F17" s="5">
        <v>11</v>
      </c>
      <c r="G17" s="7">
        <v>9.4E-2</v>
      </c>
      <c r="H17" s="5">
        <v>30</v>
      </c>
      <c r="I17" s="7">
        <v>0.25600000000000001</v>
      </c>
      <c r="J17" s="5">
        <v>69</v>
      </c>
      <c r="K17" s="7">
        <v>0.59</v>
      </c>
      <c r="L17" s="5">
        <v>0</v>
      </c>
      <c r="M17" s="7">
        <v>0</v>
      </c>
      <c r="N17" s="5">
        <v>3</v>
      </c>
      <c r="O17" s="7">
        <v>2.5999999999999999E-2</v>
      </c>
      <c r="P17" s="5">
        <v>2</v>
      </c>
      <c r="Q17" s="7">
        <v>1.7000000000000001E-2</v>
      </c>
      <c r="R17" s="5">
        <v>2</v>
      </c>
      <c r="S17" s="790">
        <v>1.7000000000000001E-2</v>
      </c>
    </row>
    <row r="18" spans="1:19" ht="15" thickBot="1" x14ac:dyDescent="0.35">
      <c r="A18" s="785" t="s">
        <v>29</v>
      </c>
      <c r="B18" s="2">
        <v>715</v>
      </c>
      <c r="C18" s="2">
        <v>42</v>
      </c>
      <c r="D18" s="3">
        <v>17</v>
      </c>
      <c r="E18" s="4">
        <v>0.19</v>
      </c>
      <c r="F18" s="2">
        <v>371</v>
      </c>
      <c r="G18" s="4">
        <v>0.51900000000000002</v>
      </c>
      <c r="H18" s="2">
        <v>41</v>
      </c>
      <c r="I18" s="4">
        <v>5.7000000000000002E-2</v>
      </c>
      <c r="J18" s="2">
        <v>179</v>
      </c>
      <c r="K18" s="4">
        <v>0.25</v>
      </c>
      <c r="L18" s="2">
        <v>38</v>
      </c>
      <c r="M18" s="4">
        <v>5.2999999999999999E-2</v>
      </c>
      <c r="N18" s="2">
        <v>0</v>
      </c>
      <c r="O18" s="4">
        <v>0</v>
      </c>
      <c r="P18" s="2">
        <v>2</v>
      </c>
      <c r="Q18" s="4">
        <v>3.0000000000000001E-3</v>
      </c>
      <c r="R18" s="2">
        <v>84</v>
      </c>
      <c r="S18" s="790">
        <v>0.11700000000000001</v>
      </c>
    </row>
    <row r="19" spans="1:19" ht="15" thickBot="1" x14ac:dyDescent="0.35">
      <c r="A19" s="785" t="s">
        <v>30</v>
      </c>
      <c r="B19" s="5">
        <v>402</v>
      </c>
      <c r="C19" s="5">
        <v>19</v>
      </c>
      <c r="D19" s="21">
        <v>21.3</v>
      </c>
      <c r="E19" s="7">
        <v>0.23</v>
      </c>
      <c r="F19" s="5">
        <v>245</v>
      </c>
      <c r="G19" s="7">
        <v>0.60899999999999999</v>
      </c>
      <c r="H19" s="5">
        <v>37</v>
      </c>
      <c r="I19" s="7">
        <v>9.1999999999999998E-2</v>
      </c>
      <c r="J19" s="5">
        <v>76</v>
      </c>
      <c r="K19" s="7">
        <v>0.189</v>
      </c>
      <c r="L19" s="5">
        <v>11</v>
      </c>
      <c r="M19" s="7">
        <v>2.7E-2</v>
      </c>
      <c r="N19" s="5">
        <v>2</v>
      </c>
      <c r="O19" s="7">
        <v>5.0000000000000001E-3</v>
      </c>
      <c r="P19" s="5">
        <v>0</v>
      </c>
      <c r="Q19" s="7">
        <v>0</v>
      </c>
      <c r="R19" s="5">
        <v>31</v>
      </c>
      <c r="S19" s="790">
        <v>7.6999999999999999E-2</v>
      </c>
    </row>
    <row r="20" spans="1:19" ht="15" thickBot="1" x14ac:dyDescent="0.35">
      <c r="A20" s="785" t="s">
        <v>32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9" ht="15" thickBot="1" x14ac:dyDescent="0.35">
      <c r="A21" s="785" t="s">
        <v>33</v>
      </c>
      <c r="B21" s="5">
        <v>469</v>
      </c>
      <c r="C21" s="5">
        <v>31</v>
      </c>
      <c r="D21" s="19">
        <v>15</v>
      </c>
      <c r="E21" s="7">
        <v>0.39</v>
      </c>
      <c r="F21" s="5">
        <v>238</v>
      </c>
      <c r="G21" s="7">
        <v>0.50700000000000001</v>
      </c>
      <c r="H21" s="5">
        <v>51</v>
      </c>
      <c r="I21" s="7">
        <v>0.109</v>
      </c>
      <c r="J21" s="5">
        <v>134</v>
      </c>
      <c r="K21" s="7">
        <v>0.28599999999999998</v>
      </c>
      <c r="L21" s="5">
        <v>13</v>
      </c>
      <c r="M21" s="7">
        <v>2.8000000000000001E-2</v>
      </c>
      <c r="N21" s="5">
        <v>4</v>
      </c>
      <c r="O21" s="7">
        <v>8.9999999999999993E-3</v>
      </c>
      <c r="P21" s="5">
        <v>0</v>
      </c>
      <c r="Q21" s="7">
        <v>0</v>
      </c>
      <c r="R21" s="5">
        <v>29</v>
      </c>
      <c r="S21" s="790">
        <v>6.2E-2</v>
      </c>
    </row>
    <row r="22" spans="1:19" ht="15" thickBot="1" x14ac:dyDescent="0.35">
      <c r="A22" s="785" t="s">
        <v>34</v>
      </c>
      <c r="B22" s="2">
        <v>373</v>
      </c>
      <c r="C22" s="2">
        <v>27</v>
      </c>
      <c r="D22" s="22">
        <v>13.7</v>
      </c>
      <c r="E22" s="4">
        <v>0.79</v>
      </c>
      <c r="F22" s="2">
        <v>37</v>
      </c>
      <c r="G22" s="4">
        <v>9.9000000000000005E-2</v>
      </c>
      <c r="H22" s="2">
        <v>68</v>
      </c>
      <c r="I22" s="4">
        <v>0.182</v>
      </c>
      <c r="J22" s="2">
        <v>251</v>
      </c>
      <c r="K22" s="4">
        <v>0.67300000000000004</v>
      </c>
      <c r="L22" s="2">
        <v>9</v>
      </c>
      <c r="M22" s="4">
        <v>2.4E-2</v>
      </c>
      <c r="N22" s="2">
        <v>3</v>
      </c>
      <c r="O22" s="4">
        <v>8.0000000000000002E-3</v>
      </c>
      <c r="P22" s="2">
        <v>0</v>
      </c>
      <c r="Q22" s="4">
        <v>0</v>
      </c>
      <c r="R22" s="2">
        <v>5</v>
      </c>
      <c r="S22" s="790">
        <v>1.2999999999999999E-2</v>
      </c>
    </row>
    <row r="23" spans="1:19" ht="15" thickBot="1" x14ac:dyDescent="0.35">
      <c r="A23" s="785" t="s">
        <v>35</v>
      </c>
      <c r="B23" s="5">
        <v>461</v>
      </c>
      <c r="C23" s="5">
        <v>28</v>
      </c>
      <c r="D23" s="23">
        <v>16.2</v>
      </c>
      <c r="E23" s="7">
        <v>0.88</v>
      </c>
      <c r="F23" s="5">
        <v>21</v>
      </c>
      <c r="G23" s="7">
        <v>4.5999999999999999E-2</v>
      </c>
      <c r="H23" s="5">
        <v>68</v>
      </c>
      <c r="I23" s="7">
        <v>0.14799999999999999</v>
      </c>
      <c r="J23" s="5">
        <v>357</v>
      </c>
      <c r="K23" s="7">
        <v>0.77400000000000002</v>
      </c>
      <c r="L23" s="5">
        <v>1</v>
      </c>
      <c r="M23" s="7">
        <v>2E-3</v>
      </c>
      <c r="N23" s="5">
        <v>2</v>
      </c>
      <c r="O23" s="7">
        <v>4.0000000000000001E-3</v>
      </c>
      <c r="P23" s="5">
        <v>1</v>
      </c>
      <c r="Q23" s="7">
        <v>2E-3</v>
      </c>
      <c r="R23" s="5">
        <v>11</v>
      </c>
      <c r="S23" s="790">
        <v>2.4E-2</v>
      </c>
    </row>
    <row r="24" spans="1:19" ht="15" thickBot="1" x14ac:dyDescent="0.35">
      <c r="A24" s="785" t="s">
        <v>36</v>
      </c>
      <c r="B24" s="2">
        <v>298</v>
      </c>
      <c r="C24" s="2">
        <v>20</v>
      </c>
      <c r="D24" s="19">
        <v>15</v>
      </c>
      <c r="E24" s="4">
        <v>0.84</v>
      </c>
      <c r="F24" s="2">
        <v>15</v>
      </c>
      <c r="G24" s="4">
        <v>0.05</v>
      </c>
      <c r="H24" s="2">
        <v>3</v>
      </c>
      <c r="I24" s="4">
        <v>0.01</v>
      </c>
      <c r="J24" s="2">
        <v>259</v>
      </c>
      <c r="K24" s="4">
        <v>0.86899999999999999</v>
      </c>
      <c r="L24" s="2">
        <v>13</v>
      </c>
      <c r="M24" s="4">
        <v>4.3999999999999997E-2</v>
      </c>
      <c r="N24" s="2">
        <v>4</v>
      </c>
      <c r="O24" s="4">
        <v>1.2999999999999999E-2</v>
      </c>
      <c r="P24" s="2">
        <v>1</v>
      </c>
      <c r="Q24" s="4">
        <v>3.0000000000000001E-3</v>
      </c>
      <c r="R24" s="2">
        <v>3</v>
      </c>
      <c r="S24" s="790">
        <v>0.01</v>
      </c>
    </row>
    <row r="25" spans="1:19" ht="15" thickBot="1" x14ac:dyDescent="0.35">
      <c r="A25" s="785" t="s">
        <v>37</v>
      </c>
      <c r="B25" s="5">
        <v>462</v>
      </c>
      <c r="C25" s="5">
        <v>32</v>
      </c>
      <c r="D25" s="24">
        <v>14.3</v>
      </c>
      <c r="E25" s="7">
        <v>0.91</v>
      </c>
      <c r="F25" s="5">
        <v>21</v>
      </c>
      <c r="G25" s="7">
        <v>4.4999999999999998E-2</v>
      </c>
      <c r="H25" s="5">
        <v>3</v>
      </c>
      <c r="I25" s="7">
        <v>6.0000000000000001E-3</v>
      </c>
      <c r="J25" s="5">
        <v>408</v>
      </c>
      <c r="K25" s="7">
        <v>0.88300000000000001</v>
      </c>
      <c r="L25" s="5">
        <v>23</v>
      </c>
      <c r="M25" s="7">
        <v>0.05</v>
      </c>
      <c r="N25" s="5">
        <v>2</v>
      </c>
      <c r="O25" s="7">
        <v>4.0000000000000001E-3</v>
      </c>
      <c r="P25" s="5">
        <v>3</v>
      </c>
      <c r="Q25" s="7">
        <v>6.0000000000000001E-3</v>
      </c>
      <c r="R25" s="5">
        <v>2</v>
      </c>
      <c r="S25" s="790">
        <v>4.0000000000000001E-3</v>
      </c>
    </row>
    <row r="26" spans="1:19" ht="15" thickBot="1" x14ac:dyDescent="0.35">
      <c r="A26" s="785" t="s">
        <v>38</v>
      </c>
      <c r="B26" s="2">
        <v>453</v>
      </c>
      <c r="C26" s="2">
        <v>27</v>
      </c>
      <c r="D26" s="25">
        <v>16.899999999999999</v>
      </c>
      <c r="E26" s="4">
        <v>0.61</v>
      </c>
      <c r="F26" s="2">
        <v>78</v>
      </c>
      <c r="G26" s="4">
        <v>0.17199999999999999</v>
      </c>
      <c r="H26" s="2">
        <v>126</v>
      </c>
      <c r="I26" s="4">
        <v>0.27800000000000002</v>
      </c>
      <c r="J26" s="2">
        <v>203</v>
      </c>
      <c r="K26" s="4">
        <v>0.44800000000000001</v>
      </c>
      <c r="L26" s="2">
        <v>19</v>
      </c>
      <c r="M26" s="4">
        <v>4.2000000000000003E-2</v>
      </c>
      <c r="N26" s="2">
        <v>0</v>
      </c>
      <c r="O26" s="4">
        <v>0</v>
      </c>
      <c r="P26" s="2">
        <v>0</v>
      </c>
      <c r="Q26" s="4">
        <v>0</v>
      </c>
      <c r="R26" s="2">
        <v>27</v>
      </c>
      <c r="S26" s="790">
        <v>0.06</v>
      </c>
    </row>
    <row r="27" spans="1:19" ht="15" thickBot="1" x14ac:dyDescent="0.35">
      <c r="A27" s="785" t="s">
        <v>39</v>
      </c>
      <c r="B27" s="5">
        <v>528</v>
      </c>
      <c r="C27" s="5">
        <v>41</v>
      </c>
      <c r="D27" s="26">
        <v>12.8</v>
      </c>
      <c r="E27" s="7">
        <v>0.71</v>
      </c>
      <c r="F27" s="5">
        <v>34</v>
      </c>
      <c r="G27" s="7">
        <v>6.4000000000000001E-2</v>
      </c>
      <c r="H27" s="5">
        <v>125</v>
      </c>
      <c r="I27" s="7">
        <v>0.23699999999999999</v>
      </c>
      <c r="J27" s="5">
        <v>289</v>
      </c>
      <c r="K27" s="7">
        <v>0.54700000000000004</v>
      </c>
      <c r="L27" s="5">
        <v>54</v>
      </c>
      <c r="M27" s="7">
        <v>0.10199999999999999</v>
      </c>
      <c r="N27" s="5">
        <v>2</v>
      </c>
      <c r="O27" s="7">
        <v>4.0000000000000001E-3</v>
      </c>
      <c r="P27" s="5">
        <v>3</v>
      </c>
      <c r="Q27" s="7">
        <v>6.0000000000000001E-3</v>
      </c>
      <c r="R27" s="5">
        <v>21</v>
      </c>
      <c r="S27" s="790">
        <v>0.04</v>
      </c>
    </row>
    <row r="28" spans="1:19" ht="15" thickBot="1" x14ac:dyDescent="0.35">
      <c r="A28" s="785" t="s">
        <v>40</v>
      </c>
      <c r="B28" s="2">
        <v>453</v>
      </c>
      <c r="C28" s="2">
        <v>31</v>
      </c>
      <c r="D28" s="27">
        <v>14.7</v>
      </c>
      <c r="E28" s="4">
        <v>0.77</v>
      </c>
      <c r="F28" s="2">
        <v>26</v>
      </c>
      <c r="G28" s="4">
        <v>5.7000000000000002E-2</v>
      </c>
      <c r="H28" s="2">
        <v>109</v>
      </c>
      <c r="I28" s="4">
        <v>0.24099999999999999</v>
      </c>
      <c r="J28" s="2">
        <v>261</v>
      </c>
      <c r="K28" s="4">
        <v>0.57599999999999996</v>
      </c>
      <c r="L28" s="2">
        <v>36</v>
      </c>
      <c r="M28" s="4">
        <v>7.9000000000000001E-2</v>
      </c>
      <c r="N28" s="2">
        <v>1</v>
      </c>
      <c r="O28" s="4">
        <v>2E-3</v>
      </c>
      <c r="P28" s="2">
        <v>2</v>
      </c>
      <c r="Q28" s="4">
        <v>4.0000000000000001E-3</v>
      </c>
      <c r="R28" s="2">
        <v>18</v>
      </c>
      <c r="S28" s="790">
        <v>0.04</v>
      </c>
    </row>
    <row r="29" spans="1:19" ht="15" thickBot="1" x14ac:dyDescent="0.35">
      <c r="A29" s="785" t="s">
        <v>41</v>
      </c>
      <c r="B29" s="5">
        <v>152</v>
      </c>
      <c r="C29" s="5">
        <v>9</v>
      </c>
      <c r="D29" s="28">
        <v>17.100000000000001</v>
      </c>
      <c r="E29" s="7">
        <v>0.91</v>
      </c>
      <c r="F29" s="5">
        <v>23</v>
      </c>
      <c r="G29" s="7">
        <v>0.151</v>
      </c>
      <c r="H29" s="5">
        <v>5</v>
      </c>
      <c r="I29" s="7">
        <v>3.3000000000000002E-2</v>
      </c>
      <c r="J29" s="5">
        <v>113</v>
      </c>
      <c r="K29" s="7">
        <v>0.74299999999999999</v>
      </c>
      <c r="L29" s="5">
        <v>5</v>
      </c>
      <c r="M29" s="7">
        <v>3.3000000000000002E-2</v>
      </c>
      <c r="N29" s="5">
        <v>1</v>
      </c>
      <c r="O29" s="7">
        <v>7.0000000000000001E-3</v>
      </c>
      <c r="P29" s="5"/>
      <c r="Q29" s="5"/>
      <c r="R29" s="5">
        <v>5</v>
      </c>
      <c r="S29" s="790">
        <v>3.3000000000000002E-2</v>
      </c>
    </row>
    <row r="30" spans="1:19" ht="15" thickBot="1" x14ac:dyDescent="0.35">
      <c r="A30" s="785" t="s">
        <v>42</v>
      </c>
      <c r="B30" s="2">
        <v>546</v>
      </c>
      <c r="C30" s="2">
        <v>36</v>
      </c>
      <c r="D30" s="17">
        <v>15.2</v>
      </c>
      <c r="E30" s="4">
        <v>0.52</v>
      </c>
      <c r="F30" s="2">
        <v>157</v>
      </c>
      <c r="G30" s="4">
        <v>0.28799999999999998</v>
      </c>
      <c r="H30" s="2">
        <v>129</v>
      </c>
      <c r="I30" s="4">
        <v>0.23599999999999999</v>
      </c>
      <c r="J30" s="2">
        <v>195</v>
      </c>
      <c r="K30" s="4">
        <v>0.35699999999999998</v>
      </c>
      <c r="L30" s="2">
        <v>25</v>
      </c>
      <c r="M30" s="4">
        <v>4.5999999999999999E-2</v>
      </c>
      <c r="N30" s="2">
        <v>4</v>
      </c>
      <c r="O30" s="4">
        <v>7.0000000000000001E-3</v>
      </c>
      <c r="P30" s="2">
        <v>0</v>
      </c>
      <c r="Q30" s="4">
        <v>0</v>
      </c>
      <c r="R30" s="2">
        <v>36</v>
      </c>
      <c r="S30" s="790">
        <v>6.6000000000000003E-2</v>
      </c>
    </row>
    <row r="31" spans="1:19" ht="15" thickBot="1" x14ac:dyDescent="0.35">
      <c r="A31" s="785" t="s">
        <v>43</v>
      </c>
      <c r="B31" s="5">
        <v>464</v>
      </c>
      <c r="C31" s="5">
        <v>36</v>
      </c>
      <c r="D31" s="29">
        <v>12.9</v>
      </c>
      <c r="E31" s="7">
        <v>0.63</v>
      </c>
      <c r="F31" s="5">
        <v>95</v>
      </c>
      <c r="G31" s="7">
        <v>0.20499999999999999</v>
      </c>
      <c r="H31" s="5">
        <v>138</v>
      </c>
      <c r="I31" s="7">
        <v>0.29699999999999999</v>
      </c>
      <c r="J31" s="5">
        <v>173</v>
      </c>
      <c r="K31" s="7">
        <v>0.373</v>
      </c>
      <c r="L31" s="5">
        <v>25</v>
      </c>
      <c r="M31" s="7">
        <v>5.3999999999999999E-2</v>
      </c>
      <c r="N31" s="5">
        <v>4</v>
      </c>
      <c r="O31" s="7">
        <v>8.9999999999999993E-3</v>
      </c>
      <c r="P31" s="5">
        <v>0</v>
      </c>
      <c r="Q31" s="7">
        <v>0</v>
      </c>
      <c r="R31" s="5">
        <v>29</v>
      </c>
      <c r="S31" s="790">
        <v>6.3E-2</v>
      </c>
    </row>
    <row r="32" spans="1:19" ht="15" thickBot="1" x14ac:dyDescent="0.35">
      <c r="A32" s="785" t="s">
        <v>44</v>
      </c>
      <c r="B32" s="2">
        <v>144</v>
      </c>
      <c r="C32" s="2">
        <v>7</v>
      </c>
      <c r="D32" s="30">
        <v>19.899999999999999</v>
      </c>
      <c r="E32" s="4">
        <v>0.77</v>
      </c>
      <c r="F32" s="2">
        <v>6</v>
      </c>
      <c r="G32" s="4">
        <v>4.2000000000000003E-2</v>
      </c>
      <c r="H32" s="2">
        <v>0</v>
      </c>
      <c r="I32" s="4">
        <v>0</v>
      </c>
      <c r="J32" s="2">
        <v>134</v>
      </c>
      <c r="K32" s="4">
        <v>0.93100000000000005</v>
      </c>
      <c r="L32" s="2">
        <v>1</v>
      </c>
      <c r="M32" s="4">
        <v>7.0000000000000001E-3</v>
      </c>
      <c r="N32" s="2">
        <v>1</v>
      </c>
      <c r="O32" s="4">
        <v>7.0000000000000001E-3</v>
      </c>
      <c r="P32" s="2">
        <v>1</v>
      </c>
      <c r="Q32" s="4">
        <v>7.0000000000000001E-3</v>
      </c>
      <c r="R32" s="2">
        <v>1</v>
      </c>
      <c r="S32" s="790">
        <v>7.0000000000000001E-3</v>
      </c>
    </row>
    <row r="33" spans="1:19" ht="15" thickBot="1" x14ac:dyDescent="0.35">
      <c r="A33" s="785" t="s">
        <v>45</v>
      </c>
      <c r="B33" s="5">
        <v>129</v>
      </c>
      <c r="C33" s="5">
        <v>12</v>
      </c>
      <c r="D33" s="31">
        <v>10.8</v>
      </c>
      <c r="E33" s="7">
        <v>0.54</v>
      </c>
      <c r="F33" s="5">
        <v>37</v>
      </c>
      <c r="G33" s="7">
        <v>0.28699999999999998</v>
      </c>
      <c r="H33" s="5">
        <v>10</v>
      </c>
      <c r="I33" s="7">
        <v>7.8E-2</v>
      </c>
      <c r="J33" s="5">
        <v>64</v>
      </c>
      <c r="K33" s="7">
        <v>0.496</v>
      </c>
      <c r="L33" s="5">
        <v>6</v>
      </c>
      <c r="M33" s="7">
        <v>4.7E-2</v>
      </c>
      <c r="N33" s="5">
        <v>4</v>
      </c>
      <c r="O33" s="7">
        <v>3.1E-2</v>
      </c>
      <c r="P33" s="5">
        <v>0</v>
      </c>
      <c r="Q33" s="7">
        <v>0</v>
      </c>
      <c r="R33" s="5">
        <v>8</v>
      </c>
      <c r="S33" s="790">
        <v>6.2E-2</v>
      </c>
    </row>
    <row r="34" spans="1:19" ht="15" thickBot="1" x14ac:dyDescent="0.35">
      <c r="A34" s="785" t="s">
        <v>46</v>
      </c>
      <c r="B34" s="2">
        <v>280</v>
      </c>
      <c r="C34" s="2">
        <v>18</v>
      </c>
      <c r="D34" s="17">
        <v>15.2</v>
      </c>
      <c r="E34" s="4">
        <v>0.49</v>
      </c>
      <c r="F34" s="2">
        <v>125</v>
      </c>
      <c r="G34" s="4">
        <v>0.44600000000000001</v>
      </c>
      <c r="H34" s="2">
        <v>19</v>
      </c>
      <c r="I34" s="4">
        <v>6.8000000000000005E-2</v>
      </c>
      <c r="J34" s="2">
        <v>112</v>
      </c>
      <c r="K34" s="4">
        <v>0.4</v>
      </c>
      <c r="L34" s="2">
        <v>9</v>
      </c>
      <c r="M34" s="4">
        <v>3.2000000000000001E-2</v>
      </c>
      <c r="N34" s="2">
        <v>5</v>
      </c>
      <c r="O34" s="4">
        <v>1.7999999999999999E-2</v>
      </c>
      <c r="P34" s="2">
        <v>1</v>
      </c>
      <c r="Q34" s="4">
        <v>4.0000000000000001E-3</v>
      </c>
      <c r="R34" s="2">
        <v>9</v>
      </c>
      <c r="S34" s="790">
        <v>3.2000000000000001E-2</v>
      </c>
    </row>
    <row r="35" spans="1:19" ht="15" thickBot="1" x14ac:dyDescent="0.35">
      <c r="A35" s="785" t="s">
        <v>47</v>
      </c>
      <c r="B35" s="5">
        <v>342</v>
      </c>
      <c r="C35" s="5">
        <v>22</v>
      </c>
      <c r="D35" s="17">
        <v>15.2</v>
      </c>
      <c r="E35" s="7">
        <v>0.56000000000000005</v>
      </c>
      <c r="F35" s="5">
        <v>76</v>
      </c>
      <c r="G35" s="7">
        <v>0.222</v>
      </c>
      <c r="H35" s="5">
        <v>88</v>
      </c>
      <c r="I35" s="7">
        <v>0.25700000000000001</v>
      </c>
      <c r="J35" s="5">
        <v>130</v>
      </c>
      <c r="K35" s="7">
        <v>0.38</v>
      </c>
      <c r="L35" s="5">
        <v>18</v>
      </c>
      <c r="M35" s="7">
        <v>5.2999999999999999E-2</v>
      </c>
      <c r="N35" s="5">
        <v>1</v>
      </c>
      <c r="O35" s="7">
        <v>3.0000000000000001E-3</v>
      </c>
      <c r="P35" s="5">
        <v>0</v>
      </c>
      <c r="Q35" s="7">
        <v>0</v>
      </c>
      <c r="R35" s="5">
        <v>30</v>
      </c>
      <c r="S35" s="790">
        <v>8.7999999999999995E-2</v>
      </c>
    </row>
    <row r="36" spans="1:19" ht="15" thickBot="1" x14ac:dyDescent="0.35">
      <c r="A36" s="785" t="s">
        <v>48</v>
      </c>
      <c r="B36" s="2">
        <v>525</v>
      </c>
      <c r="C36" s="2">
        <v>37</v>
      </c>
      <c r="D36" s="32">
        <v>14.2</v>
      </c>
      <c r="E36" s="4">
        <v>0.31</v>
      </c>
      <c r="F36" s="2">
        <v>269</v>
      </c>
      <c r="G36" s="4">
        <v>0.51200000000000001</v>
      </c>
      <c r="H36" s="2">
        <v>120</v>
      </c>
      <c r="I36" s="4">
        <v>0.22900000000000001</v>
      </c>
      <c r="J36" s="2">
        <v>103</v>
      </c>
      <c r="K36" s="4">
        <v>0.19600000000000001</v>
      </c>
      <c r="L36" s="2">
        <v>12</v>
      </c>
      <c r="M36" s="4">
        <v>2.3E-2</v>
      </c>
      <c r="N36" s="2">
        <v>1</v>
      </c>
      <c r="O36" s="4">
        <v>2E-3</v>
      </c>
      <c r="P36" s="2">
        <v>0</v>
      </c>
      <c r="Q36" s="4">
        <v>0</v>
      </c>
      <c r="R36" s="2">
        <v>21</v>
      </c>
      <c r="S36" s="790">
        <v>0.04</v>
      </c>
    </row>
    <row r="37" spans="1:19" ht="15" thickBot="1" x14ac:dyDescent="0.35">
      <c r="A37" s="785" t="s">
        <v>49</v>
      </c>
      <c r="B37" s="5">
        <v>431</v>
      </c>
      <c r="C37" s="5">
        <v>37</v>
      </c>
      <c r="D37" s="33">
        <v>11.7</v>
      </c>
      <c r="E37" s="7">
        <v>0.93</v>
      </c>
      <c r="F37" s="5">
        <v>4</v>
      </c>
      <c r="G37" s="7">
        <v>8.9999999999999993E-3</v>
      </c>
      <c r="H37" s="5">
        <v>5</v>
      </c>
      <c r="I37" s="7">
        <v>1.2E-2</v>
      </c>
      <c r="J37" s="5">
        <v>417</v>
      </c>
      <c r="K37" s="7">
        <v>0.96799999999999997</v>
      </c>
      <c r="L37" s="5">
        <v>4</v>
      </c>
      <c r="M37" s="7">
        <v>8.9999999999999993E-3</v>
      </c>
      <c r="N37" s="5">
        <v>1</v>
      </c>
      <c r="O37" s="7">
        <v>2E-3</v>
      </c>
      <c r="P37" s="5">
        <v>0</v>
      </c>
      <c r="Q37" s="7">
        <v>0</v>
      </c>
      <c r="R37" s="5">
        <v>0</v>
      </c>
      <c r="S37" s="790">
        <v>0</v>
      </c>
    </row>
    <row r="38" spans="1:19" ht="15" thickBot="1" x14ac:dyDescent="0.35">
      <c r="A38" s="785" t="s">
        <v>50</v>
      </c>
      <c r="B38" s="2">
        <v>282</v>
      </c>
      <c r="C38" s="2">
        <v>20</v>
      </c>
      <c r="D38" s="34">
        <v>14</v>
      </c>
      <c r="E38" s="4">
        <v>0.86</v>
      </c>
      <c r="F38" s="2">
        <v>18</v>
      </c>
      <c r="G38" s="4">
        <v>6.4000000000000001E-2</v>
      </c>
      <c r="H38" s="2">
        <v>53</v>
      </c>
      <c r="I38" s="4">
        <v>0.188</v>
      </c>
      <c r="J38" s="2">
        <v>201</v>
      </c>
      <c r="K38" s="4">
        <v>0.71299999999999997</v>
      </c>
      <c r="L38" s="2">
        <v>6</v>
      </c>
      <c r="M38" s="4">
        <v>2.1000000000000001E-2</v>
      </c>
      <c r="N38" s="2">
        <v>2</v>
      </c>
      <c r="O38" s="4">
        <v>7.0000000000000001E-3</v>
      </c>
      <c r="P38" s="2">
        <v>0</v>
      </c>
      <c r="Q38" s="4">
        <v>0</v>
      </c>
      <c r="R38" s="2">
        <v>2</v>
      </c>
      <c r="S38" s="790">
        <v>7.0000000000000001E-3</v>
      </c>
    </row>
    <row r="39" spans="1:19" ht="15" thickBot="1" x14ac:dyDescent="0.35">
      <c r="A39" s="785" t="s">
        <v>51</v>
      </c>
      <c r="B39" s="5">
        <v>455</v>
      </c>
      <c r="C39" s="5">
        <v>27</v>
      </c>
      <c r="D39" s="35">
        <v>16.5</v>
      </c>
      <c r="E39" s="7">
        <v>0.92</v>
      </c>
      <c r="F39" s="5">
        <v>14</v>
      </c>
      <c r="G39" s="7">
        <v>3.1E-2</v>
      </c>
      <c r="H39" s="5">
        <v>91</v>
      </c>
      <c r="I39" s="7">
        <v>0.2</v>
      </c>
      <c r="J39" s="5">
        <v>334</v>
      </c>
      <c r="K39" s="7">
        <v>0.73399999999999999</v>
      </c>
      <c r="L39" s="5">
        <v>5</v>
      </c>
      <c r="M39" s="7">
        <v>1.0999999999999999E-2</v>
      </c>
      <c r="N39" s="5">
        <v>0</v>
      </c>
      <c r="O39" s="7">
        <v>0</v>
      </c>
      <c r="P39" s="5">
        <v>2</v>
      </c>
      <c r="Q39" s="7">
        <v>4.0000000000000001E-3</v>
      </c>
      <c r="R39" s="5">
        <v>9</v>
      </c>
      <c r="S39" s="790">
        <v>0.02</v>
      </c>
    </row>
    <row r="40" spans="1:19" ht="15" thickBot="1" x14ac:dyDescent="0.35">
      <c r="A40" s="785" t="s">
        <v>52</v>
      </c>
      <c r="B40" s="2">
        <v>245</v>
      </c>
      <c r="C40" s="2">
        <v>16</v>
      </c>
      <c r="D40" s="36">
        <v>15.6</v>
      </c>
      <c r="E40" s="4">
        <v>0.8</v>
      </c>
      <c r="F40" s="2">
        <v>17</v>
      </c>
      <c r="G40" s="4">
        <v>6.9000000000000006E-2</v>
      </c>
      <c r="H40" s="2">
        <v>60</v>
      </c>
      <c r="I40" s="4">
        <v>0.245</v>
      </c>
      <c r="J40" s="2">
        <v>148</v>
      </c>
      <c r="K40" s="4">
        <v>0.60399999999999998</v>
      </c>
      <c r="L40" s="2">
        <v>9</v>
      </c>
      <c r="M40" s="4">
        <v>3.6999999999999998E-2</v>
      </c>
      <c r="N40" s="2">
        <v>0</v>
      </c>
      <c r="O40" s="4">
        <v>0</v>
      </c>
      <c r="P40" s="2">
        <v>4</v>
      </c>
      <c r="Q40" s="4">
        <v>1.6E-2</v>
      </c>
      <c r="R40" s="2">
        <v>7</v>
      </c>
      <c r="S40" s="790">
        <v>2.9000000000000001E-2</v>
      </c>
    </row>
    <row r="41" spans="1:19" ht="15" thickBot="1" x14ac:dyDescent="0.35">
      <c r="A41" s="785" t="s">
        <v>54</v>
      </c>
      <c r="B41" s="5">
        <v>400</v>
      </c>
      <c r="C41" s="5">
        <v>32</v>
      </c>
      <c r="D41" s="37">
        <v>12.3</v>
      </c>
      <c r="E41" s="7">
        <v>0.94</v>
      </c>
      <c r="F41" s="5">
        <v>6</v>
      </c>
      <c r="G41" s="7">
        <v>1.4999999999999999E-2</v>
      </c>
      <c r="H41" s="5">
        <v>3</v>
      </c>
      <c r="I41" s="7">
        <v>8.0000000000000002E-3</v>
      </c>
      <c r="J41" s="5">
        <v>386</v>
      </c>
      <c r="K41" s="7">
        <v>0.96499999999999997</v>
      </c>
      <c r="L41" s="5">
        <v>4</v>
      </c>
      <c r="M41" s="7">
        <v>0.01</v>
      </c>
      <c r="N41" s="5">
        <v>0</v>
      </c>
      <c r="O41" s="7">
        <v>0</v>
      </c>
      <c r="P41" s="5">
        <v>1</v>
      </c>
      <c r="Q41" s="7">
        <v>3.0000000000000001E-3</v>
      </c>
      <c r="R41" s="5">
        <v>0</v>
      </c>
      <c r="S41" s="790">
        <v>0</v>
      </c>
    </row>
    <row r="42" spans="1:19" ht="15" thickBot="1" x14ac:dyDescent="0.35">
      <c r="A42" s="785" t="s">
        <v>55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9" ht="15" thickBot="1" x14ac:dyDescent="0.35">
      <c r="A43" s="785" t="s">
        <v>57</v>
      </c>
      <c r="B43" s="5">
        <v>230</v>
      </c>
      <c r="C43" s="5">
        <v>12</v>
      </c>
      <c r="D43" s="30">
        <v>19.899999999999999</v>
      </c>
      <c r="E43" s="7">
        <v>0.76</v>
      </c>
      <c r="F43" s="5">
        <v>33</v>
      </c>
      <c r="G43" s="7">
        <v>0.14299999999999999</v>
      </c>
      <c r="H43" s="5">
        <v>51</v>
      </c>
      <c r="I43" s="7">
        <v>0.222</v>
      </c>
      <c r="J43" s="5">
        <v>125</v>
      </c>
      <c r="K43" s="7">
        <v>0.54300000000000004</v>
      </c>
      <c r="L43" s="5">
        <v>3</v>
      </c>
      <c r="M43" s="7">
        <v>1.2999999999999999E-2</v>
      </c>
      <c r="N43" s="5">
        <v>1</v>
      </c>
      <c r="O43" s="7">
        <v>4.0000000000000001E-3</v>
      </c>
      <c r="P43" s="5">
        <v>2</v>
      </c>
      <c r="Q43" s="7">
        <v>8.9999999999999993E-3</v>
      </c>
      <c r="R43" s="5">
        <v>15</v>
      </c>
      <c r="S43" s="790">
        <v>6.5000000000000002E-2</v>
      </c>
    </row>
    <row r="44" spans="1:19" ht="15" thickBot="1" x14ac:dyDescent="0.35">
      <c r="A44" s="785" t="s">
        <v>58</v>
      </c>
      <c r="B44" s="2">
        <v>477</v>
      </c>
      <c r="C44" s="2">
        <v>18</v>
      </c>
      <c r="D44" s="38">
        <v>27.1</v>
      </c>
      <c r="E44" s="4">
        <v>0.77</v>
      </c>
      <c r="F44" s="2">
        <v>25</v>
      </c>
      <c r="G44" s="4">
        <v>5.1999999999999998E-2</v>
      </c>
      <c r="H44" s="2">
        <v>54</v>
      </c>
      <c r="I44" s="4">
        <v>0.113</v>
      </c>
      <c r="J44" s="2">
        <v>335</v>
      </c>
      <c r="K44" s="4">
        <v>0.70199999999999996</v>
      </c>
      <c r="L44" s="2">
        <v>49</v>
      </c>
      <c r="M44" s="4">
        <v>0.10299999999999999</v>
      </c>
      <c r="N44" s="2">
        <v>10</v>
      </c>
      <c r="O44" s="4">
        <v>2.1000000000000001E-2</v>
      </c>
      <c r="P44" s="2">
        <v>1</v>
      </c>
      <c r="Q44" s="4">
        <v>2E-3</v>
      </c>
      <c r="R44" s="2">
        <v>3</v>
      </c>
      <c r="S44" s="790">
        <v>6.0000000000000001E-3</v>
      </c>
    </row>
    <row r="45" spans="1:19" ht="15" thickBot="1" x14ac:dyDescent="0.35">
      <c r="A45" s="785" t="s">
        <v>60</v>
      </c>
      <c r="B45" s="5">
        <v>234</v>
      </c>
      <c r="C45" s="5">
        <v>17</v>
      </c>
      <c r="D45" s="39">
        <v>13.5</v>
      </c>
      <c r="E45" s="7">
        <v>0.28999999999999998</v>
      </c>
      <c r="F45" s="5">
        <v>131</v>
      </c>
      <c r="G45" s="7">
        <v>0.56000000000000005</v>
      </c>
      <c r="H45" s="5">
        <v>26</v>
      </c>
      <c r="I45" s="7">
        <v>0.111</v>
      </c>
      <c r="J45" s="5">
        <v>38</v>
      </c>
      <c r="K45" s="7">
        <v>0.16200000000000001</v>
      </c>
      <c r="L45" s="5">
        <v>10</v>
      </c>
      <c r="M45" s="7">
        <v>4.2999999999999997E-2</v>
      </c>
      <c r="N45" s="5">
        <v>1</v>
      </c>
      <c r="O45" s="7">
        <v>4.0000000000000001E-3</v>
      </c>
      <c r="P45" s="5">
        <v>1</v>
      </c>
      <c r="Q45" s="7">
        <v>4.0000000000000001E-3</v>
      </c>
      <c r="R45" s="5">
        <v>27</v>
      </c>
      <c r="S45" s="790">
        <v>0.115</v>
      </c>
    </row>
    <row r="46" spans="1:19" ht="15" thickBot="1" x14ac:dyDescent="0.35">
      <c r="A46" s="785" t="s">
        <v>61</v>
      </c>
      <c r="B46" s="2">
        <v>804</v>
      </c>
      <c r="C46" s="2">
        <v>43</v>
      </c>
      <c r="D46" s="40">
        <v>18.5</v>
      </c>
      <c r="E46" s="4">
        <v>0.63</v>
      </c>
      <c r="F46" s="2">
        <v>75</v>
      </c>
      <c r="G46" s="4">
        <v>9.2999999999999999E-2</v>
      </c>
      <c r="H46" s="2">
        <v>340</v>
      </c>
      <c r="I46" s="4">
        <v>0.42299999999999999</v>
      </c>
      <c r="J46" s="2">
        <v>261</v>
      </c>
      <c r="K46" s="4">
        <v>0.32500000000000001</v>
      </c>
      <c r="L46" s="2">
        <v>70</v>
      </c>
      <c r="M46" s="4">
        <v>8.6999999999999994E-2</v>
      </c>
      <c r="N46" s="2">
        <v>4</v>
      </c>
      <c r="O46" s="4">
        <v>5.0000000000000001E-3</v>
      </c>
      <c r="P46" s="2">
        <v>13</v>
      </c>
      <c r="Q46" s="4">
        <v>1.6E-2</v>
      </c>
      <c r="R46" s="2">
        <v>41</v>
      </c>
      <c r="S46" s="790">
        <v>5.0999999999999997E-2</v>
      </c>
    </row>
    <row r="47" spans="1:19" ht="15" thickBot="1" x14ac:dyDescent="0.35">
      <c r="A47" s="785" t="s">
        <v>62</v>
      </c>
      <c r="B47" s="5">
        <v>101</v>
      </c>
      <c r="C47" s="5">
        <v>12</v>
      </c>
      <c r="D47" s="41">
        <v>8.6999999999999993</v>
      </c>
      <c r="E47" s="7">
        <v>0.31</v>
      </c>
      <c r="F47" s="5">
        <v>63</v>
      </c>
      <c r="G47" s="7">
        <v>0.624</v>
      </c>
      <c r="H47" s="5">
        <v>6</v>
      </c>
      <c r="I47" s="7">
        <v>5.8999999999999997E-2</v>
      </c>
      <c r="J47" s="5">
        <v>15</v>
      </c>
      <c r="K47" s="7">
        <v>0.14899999999999999</v>
      </c>
      <c r="L47" s="5">
        <v>5</v>
      </c>
      <c r="M47" s="7">
        <v>0.05</v>
      </c>
      <c r="N47" s="5">
        <v>2</v>
      </c>
      <c r="O47" s="7">
        <v>0.02</v>
      </c>
      <c r="P47" s="5">
        <v>2</v>
      </c>
      <c r="Q47" s="7">
        <v>0.02</v>
      </c>
      <c r="R47" s="5">
        <v>10</v>
      </c>
      <c r="S47" s="790">
        <v>9.9000000000000005E-2</v>
      </c>
    </row>
    <row r="48" spans="1:19" ht="15" thickBot="1" x14ac:dyDescent="0.35">
      <c r="A48" s="785" t="s">
        <v>63</v>
      </c>
      <c r="B48" s="2">
        <v>317</v>
      </c>
      <c r="C48" s="2">
        <v>17</v>
      </c>
      <c r="D48" s="9">
        <v>18.2</v>
      </c>
      <c r="E48" s="4">
        <v>0.88</v>
      </c>
      <c r="F48" s="2">
        <v>7</v>
      </c>
      <c r="G48" s="4">
        <v>2.1999999999999999E-2</v>
      </c>
      <c r="H48" s="2">
        <v>1</v>
      </c>
      <c r="I48" s="4">
        <v>3.0000000000000001E-3</v>
      </c>
      <c r="J48" s="2">
        <v>309</v>
      </c>
      <c r="K48" s="4">
        <v>0.97499999999999998</v>
      </c>
      <c r="L48" s="2">
        <v>0</v>
      </c>
      <c r="M48" s="4">
        <v>0</v>
      </c>
      <c r="N48" s="2">
        <v>0</v>
      </c>
      <c r="O48" s="4">
        <v>0</v>
      </c>
      <c r="P48" s="2">
        <v>0</v>
      </c>
      <c r="Q48" s="4">
        <v>0</v>
      </c>
      <c r="R48" s="2">
        <v>0</v>
      </c>
      <c r="S48" s="790">
        <v>0</v>
      </c>
    </row>
    <row r="49" spans="1:19" ht="15" thickBot="1" x14ac:dyDescent="0.35">
      <c r="A49" s="785" t="s">
        <v>64</v>
      </c>
      <c r="B49" s="5">
        <v>124</v>
      </c>
      <c r="C49" s="5">
        <v>7</v>
      </c>
      <c r="D49" s="6">
        <v>18.3</v>
      </c>
      <c r="E49" s="7">
        <v>0.79</v>
      </c>
      <c r="F49" s="5">
        <v>6</v>
      </c>
      <c r="G49" s="7">
        <v>4.8000000000000001E-2</v>
      </c>
      <c r="H49" s="5">
        <v>10</v>
      </c>
      <c r="I49" s="7">
        <v>8.1000000000000003E-2</v>
      </c>
      <c r="J49" s="5">
        <v>100</v>
      </c>
      <c r="K49" s="7">
        <v>0.80600000000000005</v>
      </c>
      <c r="L49" s="5">
        <v>0</v>
      </c>
      <c r="M49" s="7">
        <v>0</v>
      </c>
      <c r="N49" s="5">
        <v>8</v>
      </c>
      <c r="O49" s="7">
        <v>6.5000000000000002E-2</v>
      </c>
      <c r="P49" s="5">
        <v>0</v>
      </c>
      <c r="Q49" s="7">
        <v>0</v>
      </c>
      <c r="R49" s="5">
        <v>1</v>
      </c>
      <c r="S49" s="790">
        <v>8.0000000000000002E-3</v>
      </c>
    </row>
    <row r="50" spans="1:19" ht="15" thickBot="1" x14ac:dyDescent="0.35">
      <c r="A50" s="785" t="s">
        <v>65</v>
      </c>
      <c r="B50" s="2">
        <v>339</v>
      </c>
      <c r="C50" s="2">
        <v>22</v>
      </c>
      <c r="D50" s="42">
        <v>15.1</v>
      </c>
      <c r="E50" s="4">
        <v>0.79</v>
      </c>
      <c r="F50" s="2">
        <v>15</v>
      </c>
      <c r="G50" s="4">
        <v>4.3999999999999997E-2</v>
      </c>
      <c r="H50" s="2">
        <v>5</v>
      </c>
      <c r="I50" s="4">
        <v>1.4999999999999999E-2</v>
      </c>
      <c r="J50" s="2">
        <v>313</v>
      </c>
      <c r="K50" s="4">
        <v>0.92300000000000004</v>
      </c>
      <c r="L50" s="2">
        <v>0</v>
      </c>
      <c r="M50" s="4">
        <v>0</v>
      </c>
      <c r="N50" s="2">
        <v>2</v>
      </c>
      <c r="O50" s="4">
        <v>6.0000000000000001E-3</v>
      </c>
      <c r="P50" s="2">
        <v>2</v>
      </c>
      <c r="Q50" s="4">
        <v>6.0000000000000001E-3</v>
      </c>
      <c r="R50" s="2">
        <v>2</v>
      </c>
      <c r="S50" s="790">
        <v>6.0000000000000001E-3</v>
      </c>
    </row>
    <row r="51" spans="1:19" ht="15" thickBot="1" x14ac:dyDescent="0.35">
      <c r="A51" s="785" t="s">
        <v>66</v>
      </c>
      <c r="B51" s="5">
        <v>563</v>
      </c>
      <c r="C51" s="5">
        <v>31</v>
      </c>
      <c r="D51" s="9">
        <v>18.2</v>
      </c>
      <c r="E51" s="7">
        <v>0.8</v>
      </c>
      <c r="F51" s="5">
        <v>116</v>
      </c>
      <c r="G51" s="7">
        <v>0.20599999999999999</v>
      </c>
      <c r="H51" s="5">
        <v>156</v>
      </c>
      <c r="I51" s="7">
        <v>0.27700000000000002</v>
      </c>
      <c r="J51" s="5">
        <v>240</v>
      </c>
      <c r="K51" s="7">
        <v>0.42599999999999999</v>
      </c>
      <c r="L51" s="5">
        <v>27</v>
      </c>
      <c r="M51" s="7">
        <v>4.8000000000000001E-2</v>
      </c>
      <c r="N51" s="5">
        <v>1</v>
      </c>
      <c r="O51" s="7">
        <v>2E-3</v>
      </c>
      <c r="P51" s="5">
        <v>0</v>
      </c>
      <c r="Q51" s="7">
        <v>0</v>
      </c>
      <c r="R51" s="5">
        <v>24</v>
      </c>
      <c r="S51" s="790">
        <v>4.2999999999999997E-2</v>
      </c>
    </row>
    <row r="52" spans="1:19" ht="15" thickBot="1" x14ac:dyDescent="0.35">
      <c r="A52" s="785" t="s">
        <v>67</v>
      </c>
      <c r="B52" s="2">
        <v>204</v>
      </c>
      <c r="C52" s="2">
        <v>14</v>
      </c>
      <c r="D52" s="32">
        <v>14.2</v>
      </c>
      <c r="E52" s="4">
        <v>0.92</v>
      </c>
      <c r="F52" s="2">
        <v>11</v>
      </c>
      <c r="G52" s="4">
        <v>5.3999999999999999E-2</v>
      </c>
      <c r="H52" s="2">
        <v>7</v>
      </c>
      <c r="I52" s="4">
        <v>3.4000000000000002E-2</v>
      </c>
      <c r="J52" s="2">
        <v>177</v>
      </c>
      <c r="K52" s="4">
        <v>0.86799999999999999</v>
      </c>
      <c r="L52" s="2">
        <v>6</v>
      </c>
      <c r="M52" s="4">
        <v>2.9000000000000001E-2</v>
      </c>
      <c r="N52" s="2">
        <v>2</v>
      </c>
      <c r="O52" s="4">
        <v>0.01</v>
      </c>
      <c r="P52" s="2">
        <v>1</v>
      </c>
      <c r="Q52" s="4">
        <v>5.0000000000000001E-3</v>
      </c>
      <c r="R52" s="2">
        <v>0</v>
      </c>
      <c r="S52" s="790">
        <v>0</v>
      </c>
    </row>
    <row r="53" spans="1:19" ht="15" thickBot="1" x14ac:dyDescent="0.35">
      <c r="A53" s="785" t="s">
        <v>68</v>
      </c>
      <c r="B53" s="5">
        <v>156</v>
      </c>
      <c r="C53" s="5">
        <v>7</v>
      </c>
      <c r="D53" s="43">
        <v>22.6</v>
      </c>
      <c r="E53" s="7">
        <v>0.72</v>
      </c>
      <c r="F53" s="5">
        <v>22</v>
      </c>
      <c r="G53" s="7">
        <v>0.14099999999999999</v>
      </c>
      <c r="H53" s="5">
        <v>92</v>
      </c>
      <c r="I53" s="7">
        <v>0.59</v>
      </c>
      <c r="J53" s="5">
        <v>31</v>
      </c>
      <c r="K53" s="7">
        <v>0.19900000000000001</v>
      </c>
      <c r="L53" s="5">
        <v>0</v>
      </c>
      <c r="M53" s="7">
        <v>0</v>
      </c>
      <c r="N53" s="5">
        <v>1</v>
      </c>
      <c r="O53" s="7">
        <v>6.0000000000000001E-3</v>
      </c>
      <c r="P53" s="5">
        <v>0</v>
      </c>
      <c r="Q53" s="7">
        <v>0</v>
      </c>
      <c r="R53" s="5">
        <v>10</v>
      </c>
      <c r="S53" s="790">
        <v>6.4000000000000001E-2</v>
      </c>
    </row>
    <row r="54" spans="1:19" ht="15" thickBot="1" x14ac:dyDescent="0.35">
      <c r="A54" s="785" t="s">
        <v>70</v>
      </c>
      <c r="B54" s="2">
        <v>467</v>
      </c>
      <c r="C54" s="2">
        <v>29</v>
      </c>
      <c r="D54" s="44">
        <v>16.100000000000001</v>
      </c>
      <c r="E54" s="4">
        <v>0.7</v>
      </c>
      <c r="F54" s="2">
        <v>53</v>
      </c>
      <c r="G54" s="4">
        <v>0.113</v>
      </c>
      <c r="H54" s="2">
        <v>97</v>
      </c>
      <c r="I54" s="4">
        <v>0.20799999999999999</v>
      </c>
      <c r="J54" s="2">
        <v>256</v>
      </c>
      <c r="K54" s="4">
        <v>0.54800000000000004</v>
      </c>
      <c r="L54" s="2">
        <v>32</v>
      </c>
      <c r="M54" s="4">
        <v>6.9000000000000006E-2</v>
      </c>
      <c r="N54" s="2">
        <v>1</v>
      </c>
      <c r="O54" s="4">
        <v>2E-3</v>
      </c>
      <c r="P54" s="2">
        <v>3</v>
      </c>
      <c r="Q54" s="4">
        <v>6.0000000000000001E-3</v>
      </c>
      <c r="R54" s="2">
        <v>25</v>
      </c>
      <c r="S54" s="790">
        <v>5.3999999999999999E-2</v>
      </c>
    </row>
    <row r="55" spans="1:19" ht="15" thickBot="1" x14ac:dyDescent="0.35">
      <c r="A55" s="785" t="s">
        <v>71</v>
      </c>
      <c r="B55" s="5">
        <v>344</v>
      </c>
      <c r="C55" s="5">
        <v>38</v>
      </c>
      <c r="D55" s="45">
        <v>9</v>
      </c>
      <c r="E55" s="7">
        <v>0.82</v>
      </c>
      <c r="F55" s="5">
        <v>9</v>
      </c>
      <c r="G55" s="7">
        <v>2.5999999999999999E-2</v>
      </c>
      <c r="H55" s="5">
        <v>11</v>
      </c>
      <c r="I55" s="7">
        <v>3.2000000000000001E-2</v>
      </c>
      <c r="J55" s="5">
        <v>309</v>
      </c>
      <c r="K55" s="7">
        <v>0.89800000000000002</v>
      </c>
      <c r="L55" s="5">
        <v>7</v>
      </c>
      <c r="M55" s="7">
        <v>0.02</v>
      </c>
      <c r="N55" s="5">
        <v>2</v>
      </c>
      <c r="O55" s="7">
        <v>6.0000000000000001E-3</v>
      </c>
      <c r="P55" s="5">
        <v>0</v>
      </c>
      <c r="Q55" s="7">
        <v>0</v>
      </c>
      <c r="R55" s="5">
        <v>6</v>
      </c>
      <c r="S55" s="790">
        <v>1.7000000000000001E-2</v>
      </c>
    </row>
    <row r="56" spans="1:19" ht="15" thickBot="1" x14ac:dyDescent="0.35">
      <c r="A56" s="785" t="s">
        <v>72</v>
      </c>
      <c r="B56" s="2">
        <v>353</v>
      </c>
      <c r="C56" s="2">
        <v>31</v>
      </c>
      <c r="D56" s="46">
        <v>11.4</v>
      </c>
      <c r="E56" s="4">
        <v>0.86</v>
      </c>
      <c r="F56" s="2">
        <v>5</v>
      </c>
      <c r="G56" s="4">
        <v>1.4E-2</v>
      </c>
      <c r="H56" s="2">
        <v>7</v>
      </c>
      <c r="I56" s="4">
        <v>0.02</v>
      </c>
      <c r="J56" s="2">
        <v>334</v>
      </c>
      <c r="K56" s="4">
        <v>0.94599999999999995</v>
      </c>
      <c r="L56" s="2">
        <v>3</v>
      </c>
      <c r="M56" s="4">
        <v>8.0000000000000002E-3</v>
      </c>
      <c r="N56" s="2">
        <v>1</v>
      </c>
      <c r="O56" s="4">
        <v>3.0000000000000001E-3</v>
      </c>
      <c r="P56" s="2">
        <v>0</v>
      </c>
      <c r="Q56" s="4">
        <v>0</v>
      </c>
      <c r="R56" s="2">
        <v>3</v>
      </c>
      <c r="S56" s="790">
        <v>8.0000000000000002E-3</v>
      </c>
    </row>
    <row r="57" spans="1:19" ht="15" thickBot="1" x14ac:dyDescent="0.35">
      <c r="A57" s="785" t="s">
        <v>73</v>
      </c>
      <c r="B57" s="5">
        <v>365</v>
      </c>
      <c r="C57" s="5">
        <v>29</v>
      </c>
      <c r="D57" s="47">
        <v>12.6</v>
      </c>
      <c r="E57" s="7">
        <v>0.72</v>
      </c>
      <c r="F57" s="5">
        <v>26</v>
      </c>
      <c r="G57" s="7">
        <v>7.0999999999999994E-2</v>
      </c>
      <c r="H57" s="5">
        <v>77</v>
      </c>
      <c r="I57" s="7">
        <v>0.21099999999999999</v>
      </c>
      <c r="J57" s="5">
        <v>237</v>
      </c>
      <c r="K57" s="7">
        <v>0.64900000000000002</v>
      </c>
      <c r="L57" s="5">
        <v>9</v>
      </c>
      <c r="M57" s="7">
        <v>2.5000000000000001E-2</v>
      </c>
      <c r="N57" s="5">
        <v>1</v>
      </c>
      <c r="O57" s="7">
        <v>3.0000000000000001E-3</v>
      </c>
      <c r="P57" s="5">
        <v>4</v>
      </c>
      <c r="Q57" s="7">
        <v>1.0999999999999999E-2</v>
      </c>
      <c r="R57" s="5">
        <v>12</v>
      </c>
      <c r="S57" s="790">
        <v>3.3000000000000002E-2</v>
      </c>
    </row>
    <row r="58" spans="1:19" ht="15" thickBot="1" x14ac:dyDescent="0.35">
      <c r="A58" s="785" t="s">
        <v>74</v>
      </c>
      <c r="B58" s="2">
        <v>113</v>
      </c>
      <c r="C58" s="2">
        <v>11</v>
      </c>
      <c r="D58" s="48">
        <v>9.8000000000000007</v>
      </c>
      <c r="E58" s="4">
        <v>0.96</v>
      </c>
      <c r="F58" s="2">
        <v>3</v>
      </c>
      <c r="G58" s="4">
        <v>2.7E-2</v>
      </c>
      <c r="H58" s="2">
        <v>2</v>
      </c>
      <c r="I58" s="4">
        <v>1.7999999999999999E-2</v>
      </c>
      <c r="J58" s="2">
        <v>105</v>
      </c>
      <c r="K58" s="4">
        <v>0.92900000000000005</v>
      </c>
      <c r="L58" s="2">
        <v>1</v>
      </c>
      <c r="M58" s="4">
        <v>8.9999999999999993E-3</v>
      </c>
      <c r="N58" s="2"/>
      <c r="O58" s="2"/>
      <c r="P58" s="2"/>
      <c r="Q58" s="2"/>
      <c r="R58" s="2">
        <v>2</v>
      </c>
      <c r="S58" s="790">
        <v>1.7999999999999999E-2</v>
      </c>
    </row>
    <row r="59" spans="1:19" ht="15" thickBot="1" x14ac:dyDescent="0.35">
      <c r="A59" s="785" t="s">
        <v>75</v>
      </c>
      <c r="B59" s="5">
        <v>347</v>
      </c>
      <c r="C59" s="5">
        <v>30</v>
      </c>
      <c r="D59" s="46">
        <v>11.4</v>
      </c>
      <c r="E59" s="7">
        <v>0.95</v>
      </c>
      <c r="F59" s="5">
        <v>9</v>
      </c>
      <c r="G59" s="7">
        <v>2.5999999999999999E-2</v>
      </c>
      <c r="H59" s="5">
        <v>16</v>
      </c>
      <c r="I59" s="7">
        <v>4.5999999999999999E-2</v>
      </c>
      <c r="J59" s="5">
        <v>311</v>
      </c>
      <c r="K59" s="7">
        <v>0.89600000000000002</v>
      </c>
      <c r="L59" s="5">
        <v>4</v>
      </c>
      <c r="M59" s="7">
        <v>1.2E-2</v>
      </c>
      <c r="N59" s="5">
        <v>4</v>
      </c>
      <c r="O59" s="7">
        <v>1.2E-2</v>
      </c>
      <c r="P59" s="5">
        <v>0</v>
      </c>
      <c r="Q59" s="7">
        <v>0</v>
      </c>
      <c r="R59" s="5">
        <v>3</v>
      </c>
      <c r="S59" s="790">
        <v>8.9999999999999993E-3</v>
      </c>
    </row>
    <row r="60" spans="1:19" ht="15" thickBot="1" x14ac:dyDescent="0.35">
      <c r="A60" s="785" t="s">
        <v>76</v>
      </c>
      <c r="B60" s="2">
        <v>336</v>
      </c>
      <c r="C60" s="2">
        <v>24</v>
      </c>
      <c r="D60" s="34">
        <v>14</v>
      </c>
      <c r="E60" s="4">
        <v>0.88</v>
      </c>
      <c r="F60" s="2">
        <v>8</v>
      </c>
      <c r="G60" s="4">
        <v>2.4E-2</v>
      </c>
      <c r="H60" s="2">
        <v>45</v>
      </c>
      <c r="I60" s="4">
        <v>0.13400000000000001</v>
      </c>
      <c r="J60" s="2">
        <v>263</v>
      </c>
      <c r="K60" s="4">
        <v>0.78300000000000003</v>
      </c>
      <c r="L60" s="2">
        <v>4</v>
      </c>
      <c r="M60" s="4">
        <v>1.2E-2</v>
      </c>
      <c r="N60" s="2">
        <v>4</v>
      </c>
      <c r="O60" s="4">
        <v>1.2E-2</v>
      </c>
      <c r="P60" s="2">
        <v>4</v>
      </c>
      <c r="Q60" s="4">
        <v>1.2E-2</v>
      </c>
      <c r="R60" s="2">
        <v>8</v>
      </c>
      <c r="S60" s="790">
        <v>2.4E-2</v>
      </c>
    </row>
    <row r="61" spans="1:19" ht="15" thickBot="1" x14ac:dyDescent="0.35">
      <c r="A61" s="785" t="s">
        <v>77</v>
      </c>
      <c r="B61" s="5">
        <v>370</v>
      </c>
      <c r="C61" s="5">
        <v>37</v>
      </c>
      <c r="D61" s="49">
        <v>10</v>
      </c>
      <c r="E61" s="7">
        <v>0.86</v>
      </c>
      <c r="F61" s="5">
        <v>18</v>
      </c>
      <c r="G61" s="7">
        <v>4.9000000000000002E-2</v>
      </c>
      <c r="H61" s="5">
        <v>4</v>
      </c>
      <c r="I61" s="7">
        <v>1.0999999999999999E-2</v>
      </c>
      <c r="J61" s="5">
        <v>336</v>
      </c>
      <c r="K61" s="7">
        <v>0.90800000000000003</v>
      </c>
      <c r="L61" s="5">
        <v>9</v>
      </c>
      <c r="M61" s="7">
        <v>2.4E-2</v>
      </c>
      <c r="N61" s="5">
        <v>0</v>
      </c>
      <c r="O61" s="7">
        <v>0</v>
      </c>
      <c r="P61" s="5">
        <v>1</v>
      </c>
      <c r="Q61" s="7">
        <v>3.0000000000000001E-3</v>
      </c>
      <c r="R61" s="5">
        <v>2</v>
      </c>
      <c r="S61" s="790">
        <v>5.0000000000000001E-3</v>
      </c>
    </row>
    <row r="62" spans="1:19" ht="15" thickBot="1" x14ac:dyDescent="0.35">
      <c r="A62" s="785" t="s">
        <v>78</v>
      </c>
      <c r="B62" s="2">
        <v>473</v>
      </c>
      <c r="C62" s="2">
        <v>38</v>
      </c>
      <c r="D62" s="37">
        <v>12.3</v>
      </c>
      <c r="E62" s="4">
        <v>0.91</v>
      </c>
      <c r="F62" s="2">
        <v>6</v>
      </c>
      <c r="G62" s="4">
        <v>1.2999999999999999E-2</v>
      </c>
      <c r="H62" s="2">
        <v>1</v>
      </c>
      <c r="I62" s="4">
        <v>2E-3</v>
      </c>
      <c r="J62" s="2">
        <v>458</v>
      </c>
      <c r="K62" s="4">
        <v>0.96799999999999997</v>
      </c>
      <c r="L62" s="2">
        <v>5</v>
      </c>
      <c r="M62" s="4">
        <v>1.0999999999999999E-2</v>
      </c>
      <c r="N62" s="2">
        <v>3</v>
      </c>
      <c r="O62" s="4">
        <v>6.0000000000000001E-3</v>
      </c>
      <c r="P62" s="2">
        <v>1</v>
      </c>
      <c r="Q62" s="4">
        <v>2E-3</v>
      </c>
      <c r="R62" s="2">
        <v>0</v>
      </c>
      <c r="S62" s="790">
        <v>0</v>
      </c>
    </row>
    <row r="63" spans="1:19" ht="15" thickBot="1" x14ac:dyDescent="0.35">
      <c r="A63" s="785" t="s">
        <v>79</v>
      </c>
      <c r="B63" s="5">
        <v>304</v>
      </c>
      <c r="C63" s="5">
        <v>27</v>
      </c>
      <c r="D63" s="50">
        <v>11.3</v>
      </c>
      <c r="E63" s="7">
        <v>0.92</v>
      </c>
      <c r="F63" s="5">
        <v>8</v>
      </c>
      <c r="G63" s="7">
        <v>2.5999999999999999E-2</v>
      </c>
      <c r="H63" s="5">
        <v>12</v>
      </c>
      <c r="I63" s="7">
        <v>3.9E-2</v>
      </c>
      <c r="J63" s="5">
        <v>281</v>
      </c>
      <c r="K63" s="7">
        <v>0.92400000000000004</v>
      </c>
      <c r="L63" s="5">
        <v>1</v>
      </c>
      <c r="M63" s="7">
        <v>3.0000000000000001E-3</v>
      </c>
      <c r="N63" s="5">
        <v>1</v>
      </c>
      <c r="O63" s="7">
        <v>3.0000000000000001E-3</v>
      </c>
      <c r="P63" s="5">
        <v>0</v>
      </c>
      <c r="Q63" s="7">
        <v>0</v>
      </c>
      <c r="R63" s="5">
        <v>2</v>
      </c>
      <c r="S63" s="790">
        <v>7.0000000000000001E-3</v>
      </c>
    </row>
    <row r="64" spans="1:19" ht="15" thickBot="1" x14ac:dyDescent="0.35">
      <c r="A64" s="785" t="s">
        <v>80</v>
      </c>
      <c r="B64" s="2">
        <v>352</v>
      </c>
      <c r="C64" s="2">
        <v>33</v>
      </c>
      <c r="D64" s="51">
        <v>10.7</v>
      </c>
      <c r="E64" s="4">
        <v>0.93</v>
      </c>
      <c r="F64" s="2">
        <v>6</v>
      </c>
      <c r="G64" s="4">
        <v>1.7000000000000001E-2</v>
      </c>
      <c r="H64" s="2">
        <v>1</v>
      </c>
      <c r="I64" s="4">
        <v>3.0000000000000001E-3</v>
      </c>
      <c r="J64" s="2">
        <v>339</v>
      </c>
      <c r="K64" s="4">
        <v>0.96299999999999997</v>
      </c>
      <c r="L64" s="2">
        <v>4</v>
      </c>
      <c r="M64" s="4">
        <v>1.0999999999999999E-2</v>
      </c>
      <c r="N64" s="2">
        <v>3</v>
      </c>
      <c r="O64" s="4">
        <v>8.9999999999999993E-3</v>
      </c>
      <c r="P64" s="2">
        <v>2</v>
      </c>
      <c r="Q64" s="4">
        <v>6.0000000000000001E-3</v>
      </c>
      <c r="R64" s="2">
        <v>0</v>
      </c>
      <c r="S64" s="790">
        <v>0</v>
      </c>
    </row>
    <row r="65" spans="1:19" ht="15" thickBot="1" x14ac:dyDescent="0.35">
      <c r="A65" s="785" t="s">
        <v>81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9" ht="15" thickBot="1" x14ac:dyDescent="0.35">
      <c r="A66" s="785" t="s">
        <v>82</v>
      </c>
      <c r="B66" s="2">
        <v>359</v>
      </c>
      <c r="C66" s="2">
        <v>35</v>
      </c>
      <c r="D66" s="52">
        <v>10.3</v>
      </c>
      <c r="E66" s="4">
        <v>0.82</v>
      </c>
      <c r="F66" s="2">
        <v>23</v>
      </c>
      <c r="G66" s="4">
        <v>6.4000000000000001E-2</v>
      </c>
      <c r="H66" s="2">
        <v>157</v>
      </c>
      <c r="I66" s="4">
        <v>0.437</v>
      </c>
      <c r="J66" s="2">
        <v>160</v>
      </c>
      <c r="K66" s="4">
        <v>0.44600000000000001</v>
      </c>
      <c r="L66" s="2">
        <v>1</v>
      </c>
      <c r="M66" s="4">
        <v>3.0000000000000001E-3</v>
      </c>
      <c r="N66" s="2">
        <v>0</v>
      </c>
      <c r="O66" s="4">
        <v>0</v>
      </c>
      <c r="P66" s="2">
        <v>1</v>
      </c>
      <c r="Q66" s="4">
        <v>3.0000000000000001E-3</v>
      </c>
      <c r="R66" s="2">
        <v>18</v>
      </c>
      <c r="S66" s="790">
        <v>0.05</v>
      </c>
    </row>
    <row r="67" spans="1:19" ht="15" thickBot="1" x14ac:dyDescent="0.35">
      <c r="A67" s="785" t="s">
        <v>83</v>
      </c>
      <c r="B67" s="5">
        <v>226</v>
      </c>
      <c r="C67" s="5">
        <v>28</v>
      </c>
      <c r="D67" s="53">
        <v>7.9</v>
      </c>
      <c r="E67" s="7">
        <v>0.89</v>
      </c>
      <c r="F67" s="5">
        <v>7</v>
      </c>
      <c r="G67" s="7">
        <v>3.1E-2</v>
      </c>
      <c r="H67" s="5">
        <v>22</v>
      </c>
      <c r="I67" s="7">
        <v>9.7000000000000003E-2</v>
      </c>
      <c r="J67" s="5">
        <v>190</v>
      </c>
      <c r="K67" s="7">
        <v>0.84099999999999997</v>
      </c>
      <c r="L67" s="5">
        <v>3</v>
      </c>
      <c r="M67" s="7">
        <v>1.2999999999999999E-2</v>
      </c>
      <c r="N67" s="5">
        <v>0</v>
      </c>
      <c r="O67" s="7">
        <v>0</v>
      </c>
      <c r="P67" s="5">
        <v>0</v>
      </c>
      <c r="Q67" s="7">
        <v>0</v>
      </c>
      <c r="R67" s="5">
        <v>4</v>
      </c>
      <c r="S67" s="790">
        <v>1.7999999999999999E-2</v>
      </c>
    </row>
    <row r="68" spans="1:19" ht="15" thickBot="1" x14ac:dyDescent="0.35">
      <c r="A68" s="785" t="s">
        <v>84</v>
      </c>
      <c r="B68" s="2">
        <v>493</v>
      </c>
      <c r="C68" s="2">
        <v>35</v>
      </c>
      <c r="D68" s="32">
        <v>14.2</v>
      </c>
      <c r="E68" s="4">
        <v>0.73</v>
      </c>
      <c r="F68" s="2">
        <v>79</v>
      </c>
      <c r="G68" s="4">
        <v>0.16</v>
      </c>
      <c r="H68" s="2">
        <v>105</v>
      </c>
      <c r="I68" s="4">
        <v>0.21299999999999999</v>
      </c>
      <c r="J68" s="2">
        <v>284</v>
      </c>
      <c r="K68" s="4">
        <v>0.57599999999999996</v>
      </c>
      <c r="L68" s="2">
        <v>6</v>
      </c>
      <c r="M68" s="4">
        <v>1.2E-2</v>
      </c>
      <c r="N68" s="2">
        <v>1</v>
      </c>
      <c r="O68" s="4">
        <v>2E-3</v>
      </c>
      <c r="P68" s="2">
        <v>0</v>
      </c>
      <c r="Q68" s="4">
        <v>0</v>
      </c>
      <c r="R68" s="2">
        <v>19</v>
      </c>
      <c r="S68" s="790">
        <v>3.9E-2</v>
      </c>
    </row>
    <row r="69" spans="1:19" ht="15" thickBot="1" x14ac:dyDescent="0.35">
      <c r="A69" s="785" t="s">
        <v>86</v>
      </c>
      <c r="B69" s="5">
        <v>441</v>
      </c>
      <c r="C69" s="5">
        <v>24</v>
      </c>
      <c r="D69" s="11">
        <v>18.600000000000001</v>
      </c>
      <c r="E69" s="7">
        <v>0.93</v>
      </c>
      <c r="F69" s="5">
        <v>7</v>
      </c>
      <c r="G69" s="7">
        <v>1.6E-2</v>
      </c>
      <c r="H69" s="5">
        <v>83</v>
      </c>
      <c r="I69" s="7">
        <v>0.188</v>
      </c>
      <c r="J69" s="5">
        <v>345</v>
      </c>
      <c r="K69" s="7">
        <v>0.78200000000000003</v>
      </c>
      <c r="L69" s="5">
        <v>0</v>
      </c>
      <c r="M69" s="7">
        <v>0</v>
      </c>
      <c r="N69" s="5">
        <v>2</v>
      </c>
      <c r="O69" s="7">
        <v>5.0000000000000001E-3</v>
      </c>
      <c r="P69" s="5">
        <v>0</v>
      </c>
      <c r="Q69" s="7">
        <v>0</v>
      </c>
      <c r="R69" s="5">
        <v>6</v>
      </c>
      <c r="S69" s="790">
        <v>1.4E-2</v>
      </c>
    </row>
    <row r="70" spans="1:19" ht="15" thickBot="1" x14ac:dyDescent="0.35">
      <c r="A70" s="785" t="s">
        <v>87</v>
      </c>
      <c r="B70" s="54">
        <v>1015</v>
      </c>
      <c r="C70" s="2">
        <v>56</v>
      </c>
      <c r="D70" s="55">
        <v>18.100000000000001</v>
      </c>
      <c r="E70" s="4">
        <v>0.83</v>
      </c>
      <c r="F70" s="2">
        <v>102</v>
      </c>
      <c r="G70" s="4">
        <v>0.1</v>
      </c>
      <c r="H70" s="2">
        <v>18</v>
      </c>
      <c r="I70" s="4">
        <v>1.7999999999999999E-2</v>
      </c>
      <c r="J70" s="2">
        <v>821</v>
      </c>
      <c r="K70" s="4">
        <v>0.80900000000000005</v>
      </c>
      <c r="L70" s="2">
        <v>49</v>
      </c>
      <c r="M70" s="4">
        <v>4.8000000000000001E-2</v>
      </c>
      <c r="N70" s="2">
        <v>7</v>
      </c>
      <c r="O70" s="4">
        <v>7.0000000000000001E-3</v>
      </c>
      <c r="P70" s="2">
        <v>1</v>
      </c>
      <c r="Q70" s="4">
        <v>1E-3</v>
      </c>
      <c r="R70" s="2">
        <v>17</v>
      </c>
      <c r="S70" s="790">
        <v>1.7000000000000001E-2</v>
      </c>
    </row>
    <row r="71" spans="1:19" ht="15" thickBot="1" x14ac:dyDescent="0.35">
      <c r="A71" s="785" t="s">
        <v>89</v>
      </c>
      <c r="B71" s="5">
        <v>393</v>
      </c>
      <c r="C71" s="5">
        <v>26</v>
      </c>
      <c r="D71" s="56">
        <v>14.9</v>
      </c>
      <c r="E71" s="7">
        <v>7.0000000000000007E-2</v>
      </c>
      <c r="F71" s="5">
        <v>295</v>
      </c>
      <c r="G71" s="7">
        <v>0.751</v>
      </c>
      <c r="H71" s="5">
        <v>11</v>
      </c>
      <c r="I71" s="7">
        <v>2.8000000000000001E-2</v>
      </c>
      <c r="J71" s="5">
        <v>44</v>
      </c>
      <c r="K71" s="7">
        <v>0.112</v>
      </c>
      <c r="L71" s="5">
        <v>10</v>
      </c>
      <c r="M71" s="7">
        <v>2.5000000000000001E-2</v>
      </c>
      <c r="N71" s="5">
        <v>0</v>
      </c>
      <c r="O71" s="7">
        <v>0</v>
      </c>
      <c r="P71" s="5">
        <v>0</v>
      </c>
      <c r="Q71" s="7">
        <v>0</v>
      </c>
      <c r="R71" s="5">
        <v>33</v>
      </c>
      <c r="S71" s="790">
        <v>8.4000000000000005E-2</v>
      </c>
    </row>
    <row r="72" spans="1:19" ht="15" thickBot="1" x14ac:dyDescent="0.35">
      <c r="A72" s="785" t="s">
        <v>91</v>
      </c>
      <c r="B72" s="54">
        <v>1159</v>
      </c>
      <c r="C72" s="2">
        <v>85</v>
      </c>
      <c r="D72" s="39">
        <v>13.5</v>
      </c>
      <c r="E72" s="4">
        <v>0.92</v>
      </c>
      <c r="F72" s="2">
        <v>31</v>
      </c>
      <c r="G72" s="4">
        <v>2.7E-2</v>
      </c>
      <c r="H72" s="2">
        <v>33</v>
      </c>
      <c r="I72" s="4">
        <v>2.8000000000000001E-2</v>
      </c>
      <c r="J72" s="54">
        <v>1026</v>
      </c>
      <c r="K72" s="4">
        <v>0.88500000000000001</v>
      </c>
      <c r="L72" s="2">
        <v>55</v>
      </c>
      <c r="M72" s="4">
        <v>4.7E-2</v>
      </c>
      <c r="N72" s="2">
        <v>8</v>
      </c>
      <c r="O72" s="4">
        <v>7.0000000000000001E-3</v>
      </c>
      <c r="P72" s="2">
        <v>0</v>
      </c>
      <c r="Q72" s="4">
        <v>0</v>
      </c>
      <c r="R72" s="2">
        <v>6</v>
      </c>
      <c r="S72" s="790">
        <v>5.0000000000000001E-3</v>
      </c>
    </row>
    <row r="73" spans="1:19" ht="15" thickBot="1" x14ac:dyDescent="0.35">
      <c r="A73" s="785" t="s">
        <v>93</v>
      </c>
      <c r="B73" s="5">
        <v>415</v>
      </c>
      <c r="C73" s="5">
        <v>21</v>
      </c>
      <c r="D73" s="57">
        <v>19.399999999999999</v>
      </c>
      <c r="E73" s="7">
        <v>0.34</v>
      </c>
      <c r="F73" s="5">
        <v>139</v>
      </c>
      <c r="G73" s="7">
        <v>0.33500000000000002</v>
      </c>
      <c r="H73" s="5">
        <v>3</v>
      </c>
      <c r="I73" s="7">
        <v>7.0000000000000001E-3</v>
      </c>
      <c r="J73" s="5">
        <v>256</v>
      </c>
      <c r="K73" s="7">
        <v>0.61699999999999999</v>
      </c>
      <c r="L73" s="5">
        <v>8</v>
      </c>
      <c r="M73" s="7">
        <v>1.9E-2</v>
      </c>
      <c r="N73" s="5">
        <v>3</v>
      </c>
      <c r="O73" s="7">
        <v>7.0000000000000001E-3</v>
      </c>
      <c r="P73" s="5">
        <v>0</v>
      </c>
      <c r="Q73" s="7">
        <v>0</v>
      </c>
      <c r="R73" s="5">
        <v>6</v>
      </c>
      <c r="S73" s="790">
        <v>1.4E-2</v>
      </c>
    </row>
    <row r="74" spans="1:19" ht="15" thickBot="1" x14ac:dyDescent="0.35">
      <c r="A74" s="785" t="s">
        <v>94</v>
      </c>
      <c r="B74" s="2">
        <v>357</v>
      </c>
      <c r="C74" s="2">
        <v>24</v>
      </c>
      <c r="D74" s="42">
        <v>15.1</v>
      </c>
      <c r="E74" s="4">
        <v>0.32</v>
      </c>
      <c r="F74" s="2">
        <v>241</v>
      </c>
      <c r="G74" s="4">
        <v>0.67500000000000004</v>
      </c>
      <c r="H74" s="2">
        <v>19</v>
      </c>
      <c r="I74" s="4">
        <v>5.2999999999999999E-2</v>
      </c>
      <c r="J74" s="2">
        <v>78</v>
      </c>
      <c r="K74" s="4">
        <v>0.218</v>
      </c>
      <c r="L74" s="2">
        <v>5</v>
      </c>
      <c r="M74" s="4">
        <v>1.4E-2</v>
      </c>
      <c r="N74" s="2">
        <v>0</v>
      </c>
      <c r="O74" s="4">
        <v>0</v>
      </c>
      <c r="P74" s="2">
        <v>0</v>
      </c>
      <c r="Q74" s="4">
        <v>0</v>
      </c>
      <c r="R74" s="2">
        <v>14</v>
      </c>
      <c r="S74" s="790">
        <v>3.9E-2</v>
      </c>
    </row>
    <row r="75" spans="1:19" ht="15" thickBot="1" x14ac:dyDescent="0.35">
      <c r="A75" s="785" t="s">
        <v>95</v>
      </c>
      <c r="B75" s="5">
        <v>403</v>
      </c>
      <c r="C75" s="5">
        <v>28</v>
      </c>
      <c r="D75" s="24">
        <v>14.3</v>
      </c>
      <c r="E75" s="7">
        <v>0.83</v>
      </c>
      <c r="F75" s="5">
        <v>42</v>
      </c>
      <c r="G75" s="7">
        <v>0.104</v>
      </c>
      <c r="H75" s="5">
        <v>106</v>
      </c>
      <c r="I75" s="7">
        <v>0.26300000000000001</v>
      </c>
      <c r="J75" s="5">
        <v>231</v>
      </c>
      <c r="K75" s="7">
        <v>0.57299999999999995</v>
      </c>
      <c r="L75" s="5">
        <v>2</v>
      </c>
      <c r="M75" s="7">
        <v>5.0000000000000001E-3</v>
      </c>
      <c r="N75" s="5">
        <v>4</v>
      </c>
      <c r="O75" s="7">
        <v>0.01</v>
      </c>
      <c r="P75" s="5">
        <v>0</v>
      </c>
      <c r="Q75" s="7">
        <v>0</v>
      </c>
      <c r="R75" s="5">
        <v>18</v>
      </c>
      <c r="S75" s="790">
        <v>4.4999999999999998E-2</v>
      </c>
    </row>
    <row r="76" spans="1:19" ht="15" thickBot="1" x14ac:dyDescent="0.35">
      <c r="A76" s="785" t="s">
        <v>96</v>
      </c>
      <c r="B76" s="2">
        <v>484</v>
      </c>
      <c r="C76" s="2">
        <v>32</v>
      </c>
      <c r="D76" s="19">
        <v>15</v>
      </c>
      <c r="E76" s="4">
        <v>0.95</v>
      </c>
      <c r="F76" s="2">
        <v>33</v>
      </c>
      <c r="G76" s="4">
        <v>6.8000000000000005E-2</v>
      </c>
      <c r="H76" s="2">
        <v>17</v>
      </c>
      <c r="I76" s="4">
        <v>3.5000000000000003E-2</v>
      </c>
      <c r="J76" s="2">
        <v>430</v>
      </c>
      <c r="K76" s="4">
        <v>0.88800000000000001</v>
      </c>
      <c r="L76" s="2">
        <v>1</v>
      </c>
      <c r="M76" s="4">
        <v>2E-3</v>
      </c>
      <c r="N76" s="2">
        <v>1</v>
      </c>
      <c r="O76" s="4">
        <v>2E-3</v>
      </c>
      <c r="P76" s="2">
        <v>0</v>
      </c>
      <c r="Q76" s="4">
        <v>0</v>
      </c>
      <c r="R76" s="2">
        <v>2</v>
      </c>
      <c r="S76" s="790">
        <v>4.0000000000000001E-3</v>
      </c>
    </row>
    <row r="77" spans="1:19" ht="15" thickBot="1" x14ac:dyDescent="0.35">
      <c r="A77" s="785" t="s">
        <v>97</v>
      </c>
      <c r="B77" s="5">
        <v>298</v>
      </c>
      <c r="C77" s="5">
        <v>19</v>
      </c>
      <c r="D77" s="58">
        <v>15.4</v>
      </c>
      <c r="E77" s="7">
        <v>0.82</v>
      </c>
      <c r="F77" s="5">
        <v>21</v>
      </c>
      <c r="G77" s="7">
        <v>7.0000000000000007E-2</v>
      </c>
      <c r="H77" s="5">
        <v>5</v>
      </c>
      <c r="I77" s="7">
        <v>1.7000000000000001E-2</v>
      </c>
      <c r="J77" s="5">
        <v>270</v>
      </c>
      <c r="K77" s="7">
        <v>0.90600000000000003</v>
      </c>
      <c r="L77" s="5">
        <v>0</v>
      </c>
      <c r="M77" s="7">
        <v>0</v>
      </c>
      <c r="N77" s="5">
        <v>1</v>
      </c>
      <c r="O77" s="7">
        <v>3.0000000000000001E-3</v>
      </c>
      <c r="P77" s="5">
        <v>0</v>
      </c>
      <c r="Q77" s="7">
        <v>0</v>
      </c>
      <c r="R77" s="5">
        <v>1</v>
      </c>
      <c r="S77" s="790">
        <v>3.0000000000000001E-3</v>
      </c>
    </row>
    <row r="78" spans="1:19" ht="15" thickBot="1" x14ac:dyDescent="0.35">
      <c r="A78" s="785" t="s">
        <v>98</v>
      </c>
      <c r="B78" s="2">
        <v>163</v>
      </c>
      <c r="C78" s="2">
        <v>10</v>
      </c>
      <c r="D78" s="25">
        <v>16.899999999999999</v>
      </c>
      <c r="E78" s="4">
        <v>0.74</v>
      </c>
      <c r="F78" s="2">
        <v>35</v>
      </c>
      <c r="G78" s="4">
        <v>0.215</v>
      </c>
      <c r="H78" s="2">
        <v>4</v>
      </c>
      <c r="I78" s="4">
        <v>2.5000000000000001E-2</v>
      </c>
      <c r="J78" s="2">
        <v>110</v>
      </c>
      <c r="K78" s="4">
        <v>0.67500000000000004</v>
      </c>
      <c r="L78" s="2">
        <v>8</v>
      </c>
      <c r="M78" s="4">
        <v>4.9000000000000002E-2</v>
      </c>
      <c r="N78" s="2">
        <v>3</v>
      </c>
      <c r="O78" s="4">
        <v>1.7999999999999999E-2</v>
      </c>
      <c r="P78" s="2"/>
      <c r="Q78" s="2"/>
      <c r="R78" s="2">
        <v>3</v>
      </c>
      <c r="S78" s="790">
        <v>1.7999999999999999E-2</v>
      </c>
    </row>
    <row r="79" spans="1:19" ht="15" thickBot="1" x14ac:dyDescent="0.35">
      <c r="A79" s="785" t="s">
        <v>99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9" ht="15" thickBot="1" x14ac:dyDescent="0.35">
      <c r="A80" s="785" t="s">
        <v>101</v>
      </c>
      <c r="B80" s="2">
        <v>92</v>
      </c>
      <c r="C80" s="2">
        <v>5</v>
      </c>
      <c r="D80" s="59">
        <v>20.399999999999999</v>
      </c>
      <c r="E80" s="4">
        <v>0.73</v>
      </c>
      <c r="F80" s="2">
        <v>18</v>
      </c>
      <c r="G80" s="4">
        <v>0.19600000000000001</v>
      </c>
      <c r="H80" s="2"/>
      <c r="I80" s="2"/>
      <c r="J80" s="2">
        <v>66</v>
      </c>
      <c r="K80" s="4">
        <v>0.71699999999999997</v>
      </c>
      <c r="L80" s="2">
        <v>1</v>
      </c>
      <c r="M80" s="4">
        <v>1.0999999999999999E-2</v>
      </c>
      <c r="N80" s="2">
        <v>1</v>
      </c>
      <c r="O80" s="4">
        <v>1.0999999999999999E-2</v>
      </c>
      <c r="P80" s="2"/>
      <c r="Q80" s="2"/>
      <c r="R80" s="2">
        <v>6</v>
      </c>
      <c r="S80" s="790">
        <v>6.5000000000000002E-2</v>
      </c>
    </row>
    <row r="81" spans="1:19" ht="15" thickBot="1" x14ac:dyDescent="0.35">
      <c r="A81" s="785" t="s">
        <v>102</v>
      </c>
      <c r="B81" s="5">
        <v>564</v>
      </c>
      <c r="C81" s="5">
        <v>30</v>
      </c>
      <c r="D81" s="60">
        <v>18.899999999999999</v>
      </c>
      <c r="E81" s="7">
        <v>0.4</v>
      </c>
      <c r="F81" s="5">
        <v>291</v>
      </c>
      <c r="G81" s="7">
        <v>0.51600000000000001</v>
      </c>
      <c r="H81" s="5">
        <v>78</v>
      </c>
      <c r="I81" s="7">
        <v>0.13800000000000001</v>
      </c>
      <c r="J81" s="5">
        <v>116</v>
      </c>
      <c r="K81" s="7">
        <v>0.20599999999999999</v>
      </c>
      <c r="L81" s="5">
        <v>24</v>
      </c>
      <c r="M81" s="7">
        <v>4.2999999999999997E-2</v>
      </c>
      <c r="N81" s="5">
        <v>4</v>
      </c>
      <c r="O81" s="7">
        <v>7.0000000000000001E-3</v>
      </c>
      <c r="P81" s="5">
        <v>1</v>
      </c>
      <c r="Q81" s="7">
        <v>2E-3</v>
      </c>
      <c r="R81" s="5">
        <v>51</v>
      </c>
      <c r="S81" s="790">
        <v>0.09</v>
      </c>
    </row>
    <row r="82" spans="1:19" ht="15" thickBot="1" x14ac:dyDescent="0.35">
      <c r="A82" s="785" t="s">
        <v>103</v>
      </c>
      <c r="B82" s="2">
        <v>322</v>
      </c>
      <c r="C82" s="2">
        <v>20</v>
      </c>
      <c r="D82" s="61">
        <v>15.9</v>
      </c>
      <c r="E82" s="4">
        <v>0.05</v>
      </c>
      <c r="F82" s="2">
        <v>244</v>
      </c>
      <c r="G82" s="4">
        <v>0.75800000000000001</v>
      </c>
      <c r="H82" s="2">
        <v>6</v>
      </c>
      <c r="I82" s="4">
        <v>1.9E-2</v>
      </c>
      <c r="J82" s="2">
        <v>34</v>
      </c>
      <c r="K82" s="4">
        <v>0.106</v>
      </c>
      <c r="L82" s="2">
        <v>15</v>
      </c>
      <c r="M82" s="4">
        <v>4.7E-2</v>
      </c>
      <c r="N82" s="2">
        <v>2</v>
      </c>
      <c r="O82" s="4">
        <v>6.0000000000000001E-3</v>
      </c>
      <c r="P82" s="2">
        <v>0</v>
      </c>
      <c r="Q82" s="4">
        <v>0</v>
      </c>
      <c r="R82" s="2">
        <v>21</v>
      </c>
      <c r="S82" s="790">
        <v>6.5000000000000002E-2</v>
      </c>
    </row>
    <row r="83" spans="1:19" ht="15" thickBot="1" x14ac:dyDescent="0.35">
      <c r="A83" s="785" t="s">
        <v>104</v>
      </c>
      <c r="B83" s="5">
        <v>630</v>
      </c>
      <c r="C83" s="5">
        <v>37</v>
      </c>
      <c r="D83" s="62">
        <v>16.8</v>
      </c>
      <c r="E83" s="7">
        <v>0.39</v>
      </c>
      <c r="F83" s="5">
        <v>340</v>
      </c>
      <c r="G83" s="7">
        <v>0.54</v>
      </c>
      <c r="H83" s="5">
        <v>14</v>
      </c>
      <c r="I83" s="7">
        <v>2.1999999999999999E-2</v>
      </c>
      <c r="J83" s="5">
        <v>226</v>
      </c>
      <c r="K83" s="7">
        <v>0.35899999999999999</v>
      </c>
      <c r="L83" s="5">
        <v>19</v>
      </c>
      <c r="M83" s="7">
        <v>0.03</v>
      </c>
      <c r="N83" s="5">
        <v>13</v>
      </c>
      <c r="O83" s="7">
        <v>2.1000000000000001E-2</v>
      </c>
      <c r="P83" s="5">
        <v>0</v>
      </c>
      <c r="Q83" s="7">
        <v>0</v>
      </c>
      <c r="R83" s="5">
        <v>18</v>
      </c>
      <c r="S83" s="790">
        <v>2.9000000000000001E-2</v>
      </c>
    </row>
    <row r="84" spans="1:19" ht="15" thickBot="1" x14ac:dyDescent="0.35">
      <c r="A84" s="785" t="s">
        <v>105</v>
      </c>
      <c r="B84" s="2">
        <v>795</v>
      </c>
      <c r="C84" s="2">
        <v>58</v>
      </c>
      <c r="D84" s="63">
        <v>13.6</v>
      </c>
      <c r="E84" s="4">
        <v>0.95</v>
      </c>
      <c r="F84" s="2">
        <v>9</v>
      </c>
      <c r="G84" s="4">
        <v>1.0999999999999999E-2</v>
      </c>
      <c r="H84" s="2">
        <v>65</v>
      </c>
      <c r="I84" s="4">
        <v>8.2000000000000003E-2</v>
      </c>
      <c r="J84" s="2">
        <v>708</v>
      </c>
      <c r="K84" s="4">
        <v>0.89100000000000001</v>
      </c>
      <c r="L84" s="2">
        <v>2</v>
      </c>
      <c r="M84" s="4">
        <v>3.0000000000000001E-3</v>
      </c>
      <c r="N84" s="2">
        <v>4</v>
      </c>
      <c r="O84" s="4">
        <v>5.0000000000000001E-3</v>
      </c>
      <c r="P84" s="2">
        <v>0</v>
      </c>
      <c r="Q84" s="4">
        <v>0</v>
      </c>
      <c r="R84" s="2">
        <v>7</v>
      </c>
      <c r="S84" s="790">
        <v>8.9999999999999993E-3</v>
      </c>
    </row>
    <row r="85" spans="1:19" ht="15" thickBot="1" x14ac:dyDescent="0.35">
      <c r="A85" s="785" t="s">
        <v>106</v>
      </c>
      <c r="B85" s="5">
        <v>418</v>
      </c>
      <c r="C85" s="5">
        <v>29</v>
      </c>
      <c r="D85" s="20">
        <v>14.4</v>
      </c>
      <c r="E85" s="7">
        <v>0.85</v>
      </c>
      <c r="F85" s="5">
        <v>19</v>
      </c>
      <c r="G85" s="7">
        <v>4.4999999999999998E-2</v>
      </c>
      <c r="H85" s="5">
        <v>0</v>
      </c>
      <c r="I85" s="7">
        <v>0</v>
      </c>
      <c r="J85" s="5">
        <v>395</v>
      </c>
      <c r="K85" s="7">
        <v>0.94499999999999995</v>
      </c>
      <c r="L85" s="5">
        <v>2</v>
      </c>
      <c r="M85" s="7">
        <v>5.0000000000000001E-3</v>
      </c>
      <c r="N85" s="5">
        <v>1</v>
      </c>
      <c r="O85" s="7">
        <v>2E-3</v>
      </c>
      <c r="P85" s="5">
        <v>0</v>
      </c>
      <c r="Q85" s="7">
        <v>0</v>
      </c>
      <c r="R85" s="5">
        <v>1</v>
      </c>
      <c r="S85" s="790">
        <v>2E-3</v>
      </c>
    </row>
    <row r="86" spans="1:19" ht="15" thickBot="1" x14ac:dyDescent="0.35">
      <c r="A86" s="785" t="s">
        <v>107</v>
      </c>
      <c r="B86" s="2">
        <v>460</v>
      </c>
      <c r="C86" s="2">
        <v>41</v>
      </c>
      <c r="D86" s="50">
        <v>11.3</v>
      </c>
      <c r="E86" s="4">
        <v>0.84</v>
      </c>
      <c r="F86" s="2">
        <v>23</v>
      </c>
      <c r="G86" s="4">
        <v>0.05</v>
      </c>
      <c r="H86" s="2">
        <v>7</v>
      </c>
      <c r="I86" s="4">
        <v>1.4999999999999999E-2</v>
      </c>
      <c r="J86" s="2">
        <v>420</v>
      </c>
      <c r="K86" s="4">
        <v>0.91300000000000003</v>
      </c>
      <c r="L86" s="2">
        <v>7</v>
      </c>
      <c r="M86" s="4">
        <v>1.4999999999999999E-2</v>
      </c>
      <c r="N86" s="2">
        <v>1</v>
      </c>
      <c r="O86" s="4">
        <v>2E-3</v>
      </c>
      <c r="P86" s="2">
        <v>0</v>
      </c>
      <c r="Q86" s="4">
        <v>0</v>
      </c>
      <c r="R86" s="2">
        <v>2</v>
      </c>
      <c r="S86" s="790">
        <v>4.0000000000000001E-3</v>
      </c>
    </row>
    <row r="87" spans="1:19" ht="15" thickBot="1" x14ac:dyDescent="0.35">
      <c r="A87" s="785" t="s">
        <v>108</v>
      </c>
      <c r="B87" s="5">
        <v>469</v>
      </c>
      <c r="C87" s="5">
        <v>30</v>
      </c>
      <c r="D87" s="36">
        <v>15.6</v>
      </c>
      <c r="E87" s="7">
        <v>0.13</v>
      </c>
      <c r="F87" s="5">
        <v>345</v>
      </c>
      <c r="G87" s="7">
        <v>0.73599999999999999</v>
      </c>
      <c r="H87" s="5">
        <v>21</v>
      </c>
      <c r="I87" s="7">
        <v>4.4999999999999998E-2</v>
      </c>
      <c r="J87" s="5">
        <v>54</v>
      </c>
      <c r="K87" s="7">
        <v>0.115</v>
      </c>
      <c r="L87" s="5">
        <v>16</v>
      </c>
      <c r="M87" s="7">
        <v>3.4000000000000002E-2</v>
      </c>
      <c r="N87" s="5">
        <v>1</v>
      </c>
      <c r="O87" s="7">
        <v>2E-3</v>
      </c>
      <c r="P87" s="5">
        <v>0</v>
      </c>
      <c r="Q87" s="7">
        <v>0</v>
      </c>
      <c r="R87" s="5">
        <v>32</v>
      </c>
      <c r="S87" s="790">
        <v>6.8000000000000005E-2</v>
      </c>
    </row>
    <row r="88" spans="1:19" ht="15" thickBot="1" x14ac:dyDescent="0.35">
      <c r="A88" s="785" t="s">
        <v>109</v>
      </c>
      <c r="B88" s="2">
        <v>476</v>
      </c>
      <c r="C88" s="2">
        <v>31</v>
      </c>
      <c r="D88" s="58">
        <v>15.4</v>
      </c>
      <c r="E88" s="4">
        <v>0.95</v>
      </c>
      <c r="F88" s="2">
        <v>5</v>
      </c>
      <c r="G88" s="4">
        <v>1.0999999999999999E-2</v>
      </c>
      <c r="H88" s="2">
        <v>25</v>
      </c>
      <c r="I88" s="4">
        <v>5.2999999999999999E-2</v>
      </c>
      <c r="J88" s="2">
        <v>414</v>
      </c>
      <c r="K88" s="4">
        <v>0.87</v>
      </c>
      <c r="L88" s="2">
        <v>25</v>
      </c>
      <c r="M88" s="4">
        <v>5.2999999999999999E-2</v>
      </c>
      <c r="N88" s="2">
        <v>4</v>
      </c>
      <c r="O88" s="4">
        <v>8.0000000000000002E-3</v>
      </c>
      <c r="P88" s="2">
        <v>0</v>
      </c>
      <c r="Q88" s="4">
        <v>0</v>
      </c>
      <c r="R88" s="2">
        <v>3</v>
      </c>
      <c r="S88" s="790">
        <v>6.0000000000000001E-3</v>
      </c>
    </row>
    <row r="89" spans="1:19" ht="15" thickBot="1" x14ac:dyDescent="0.35">
      <c r="A89" s="785" t="s">
        <v>110</v>
      </c>
      <c r="B89" s="5">
        <v>453</v>
      </c>
      <c r="C89" s="5">
        <v>31</v>
      </c>
      <c r="D89" s="64">
        <v>14.8</v>
      </c>
      <c r="E89" s="7">
        <v>0.53</v>
      </c>
      <c r="F89" s="5">
        <v>175</v>
      </c>
      <c r="G89" s="7">
        <v>0.38600000000000001</v>
      </c>
      <c r="H89" s="5">
        <v>5</v>
      </c>
      <c r="I89" s="7">
        <v>1.0999999999999999E-2</v>
      </c>
      <c r="J89" s="5">
        <v>244</v>
      </c>
      <c r="K89" s="7">
        <v>0.53900000000000003</v>
      </c>
      <c r="L89" s="5">
        <v>5</v>
      </c>
      <c r="M89" s="7">
        <v>1.0999999999999999E-2</v>
      </c>
      <c r="N89" s="5">
        <v>3</v>
      </c>
      <c r="O89" s="7">
        <v>7.0000000000000001E-3</v>
      </c>
      <c r="P89" s="5">
        <v>2</v>
      </c>
      <c r="Q89" s="7">
        <v>4.0000000000000001E-3</v>
      </c>
      <c r="R89" s="5">
        <v>19</v>
      </c>
      <c r="S89" s="790">
        <v>4.2000000000000003E-2</v>
      </c>
    </row>
    <row r="90" spans="1:19" ht="15" thickBot="1" x14ac:dyDescent="0.35">
      <c r="A90" s="785" t="s">
        <v>111</v>
      </c>
      <c r="B90" s="2">
        <v>335</v>
      </c>
      <c r="C90" s="2">
        <v>27</v>
      </c>
      <c r="D90" s="37">
        <v>12.3</v>
      </c>
      <c r="E90" s="4">
        <v>0.91</v>
      </c>
      <c r="F90" s="2">
        <v>35</v>
      </c>
      <c r="G90" s="4">
        <v>0.104</v>
      </c>
      <c r="H90" s="2">
        <v>88</v>
      </c>
      <c r="I90" s="4">
        <v>0.26300000000000001</v>
      </c>
      <c r="J90" s="2">
        <v>197</v>
      </c>
      <c r="K90" s="4">
        <v>0.58799999999999997</v>
      </c>
      <c r="L90" s="2">
        <v>3</v>
      </c>
      <c r="M90" s="4">
        <v>8.9999999999999993E-3</v>
      </c>
      <c r="N90" s="2">
        <v>3</v>
      </c>
      <c r="O90" s="4">
        <v>8.9999999999999993E-3</v>
      </c>
      <c r="P90" s="2">
        <v>1</v>
      </c>
      <c r="Q90" s="4">
        <v>3.0000000000000001E-3</v>
      </c>
      <c r="R90" s="2">
        <v>8</v>
      </c>
      <c r="S90" s="790">
        <v>2.4E-2</v>
      </c>
    </row>
    <row r="91" spans="1:19" ht="15" thickBot="1" x14ac:dyDescent="0.35">
      <c r="A91" s="785" t="s">
        <v>112</v>
      </c>
      <c r="B91" s="5">
        <v>336</v>
      </c>
      <c r="C91" s="5">
        <v>26</v>
      </c>
      <c r="D91" s="26">
        <v>12.8</v>
      </c>
      <c r="E91" s="7">
        <v>0.94</v>
      </c>
      <c r="F91" s="5">
        <v>2</v>
      </c>
      <c r="G91" s="7">
        <v>6.0000000000000001E-3</v>
      </c>
      <c r="H91" s="5">
        <v>3</v>
      </c>
      <c r="I91" s="7">
        <v>8.9999999999999993E-3</v>
      </c>
      <c r="J91" s="5">
        <v>319</v>
      </c>
      <c r="K91" s="7">
        <v>0.94899999999999995</v>
      </c>
      <c r="L91" s="5">
        <v>9</v>
      </c>
      <c r="M91" s="7">
        <v>2.7E-2</v>
      </c>
      <c r="N91" s="5">
        <v>1</v>
      </c>
      <c r="O91" s="7">
        <v>3.0000000000000001E-3</v>
      </c>
      <c r="P91" s="5">
        <v>0</v>
      </c>
      <c r="Q91" s="7">
        <v>0</v>
      </c>
      <c r="R91" s="5">
        <v>2</v>
      </c>
      <c r="S91" s="790">
        <v>6.0000000000000001E-3</v>
      </c>
    </row>
    <row r="92" spans="1:19" ht="15" thickBot="1" x14ac:dyDescent="0.35">
      <c r="A92" s="785" t="s">
        <v>113</v>
      </c>
      <c r="B92" s="2">
        <v>396</v>
      </c>
      <c r="C92" s="2">
        <v>29</v>
      </c>
      <c r="D92" s="39">
        <v>13.5</v>
      </c>
      <c r="E92" s="4">
        <v>0.97</v>
      </c>
      <c r="F92" s="2">
        <v>14</v>
      </c>
      <c r="G92" s="4">
        <v>3.5000000000000003E-2</v>
      </c>
      <c r="H92" s="2">
        <v>61</v>
      </c>
      <c r="I92" s="4">
        <v>0.154</v>
      </c>
      <c r="J92" s="2">
        <v>304</v>
      </c>
      <c r="K92" s="4">
        <v>0.76800000000000002</v>
      </c>
      <c r="L92" s="2">
        <v>2</v>
      </c>
      <c r="M92" s="4">
        <v>5.0000000000000001E-3</v>
      </c>
      <c r="N92" s="2">
        <v>2</v>
      </c>
      <c r="O92" s="4">
        <v>5.0000000000000001E-3</v>
      </c>
      <c r="P92" s="2">
        <v>2</v>
      </c>
      <c r="Q92" s="4">
        <v>5.0000000000000001E-3</v>
      </c>
      <c r="R92" s="2">
        <v>11</v>
      </c>
      <c r="S92" s="790">
        <v>2.8000000000000001E-2</v>
      </c>
    </row>
    <row r="93" spans="1:19" ht="15" thickBot="1" x14ac:dyDescent="0.35">
      <c r="A93" s="785" t="s">
        <v>114</v>
      </c>
      <c r="B93" s="5">
        <v>340</v>
      </c>
      <c r="C93" s="5">
        <v>18</v>
      </c>
      <c r="D93" s="65">
        <v>18.7</v>
      </c>
      <c r="E93" s="7">
        <v>0.83</v>
      </c>
      <c r="F93" s="5">
        <v>40</v>
      </c>
      <c r="G93" s="7">
        <v>0.11799999999999999</v>
      </c>
      <c r="H93" s="5">
        <v>4</v>
      </c>
      <c r="I93" s="7">
        <v>1.2E-2</v>
      </c>
      <c r="J93" s="5">
        <v>279</v>
      </c>
      <c r="K93" s="7">
        <v>0.82099999999999995</v>
      </c>
      <c r="L93" s="5">
        <v>10</v>
      </c>
      <c r="M93" s="7">
        <v>2.9000000000000001E-2</v>
      </c>
      <c r="N93" s="5">
        <v>3</v>
      </c>
      <c r="O93" s="7">
        <v>8.9999999999999993E-3</v>
      </c>
      <c r="P93" s="5">
        <v>0</v>
      </c>
      <c r="Q93" s="7">
        <v>0</v>
      </c>
      <c r="R93" s="5">
        <v>4</v>
      </c>
      <c r="S93" s="790">
        <v>1.2E-2</v>
      </c>
    </row>
    <row r="94" spans="1:19" ht="15" thickBot="1" x14ac:dyDescent="0.35">
      <c r="A94" s="785" t="s">
        <v>116</v>
      </c>
      <c r="B94" s="2">
        <v>527</v>
      </c>
      <c r="C94" s="2">
        <v>39</v>
      </c>
      <c r="D94" s="39">
        <v>13.5</v>
      </c>
      <c r="E94" s="4">
        <v>0.9</v>
      </c>
      <c r="F94" s="2">
        <v>34</v>
      </c>
      <c r="G94" s="4">
        <v>6.5000000000000002E-2</v>
      </c>
      <c r="H94" s="2">
        <v>91</v>
      </c>
      <c r="I94" s="4">
        <v>0.17299999999999999</v>
      </c>
      <c r="J94" s="2">
        <v>371</v>
      </c>
      <c r="K94" s="4">
        <v>0.70399999999999996</v>
      </c>
      <c r="L94" s="2">
        <v>3</v>
      </c>
      <c r="M94" s="4">
        <v>6.0000000000000001E-3</v>
      </c>
      <c r="N94" s="2">
        <v>1</v>
      </c>
      <c r="O94" s="4">
        <v>2E-3</v>
      </c>
      <c r="P94" s="2">
        <v>3</v>
      </c>
      <c r="Q94" s="4">
        <v>6.0000000000000001E-3</v>
      </c>
      <c r="R94" s="2">
        <v>24</v>
      </c>
      <c r="S94" s="790">
        <v>4.5999999999999999E-2</v>
      </c>
    </row>
    <row r="95" spans="1:19" ht="15" thickBot="1" x14ac:dyDescent="0.35">
      <c r="A95" s="785" t="s">
        <v>117</v>
      </c>
      <c r="B95" s="5">
        <v>319</v>
      </c>
      <c r="C95" s="5">
        <v>21</v>
      </c>
      <c r="D95" s="19">
        <v>15</v>
      </c>
      <c r="E95" s="7">
        <v>0.95</v>
      </c>
      <c r="F95" s="5">
        <v>28</v>
      </c>
      <c r="G95" s="7">
        <v>8.7999999999999995E-2</v>
      </c>
      <c r="H95" s="5">
        <v>23</v>
      </c>
      <c r="I95" s="7">
        <v>7.1999999999999995E-2</v>
      </c>
      <c r="J95" s="5">
        <v>256</v>
      </c>
      <c r="K95" s="7">
        <v>0.80300000000000005</v>
      </c>
      <c r="L95" s="5">
        <v>3</v>
      </c>
      <c r="M95" s="7">
        <v>8.9999999999999993E-3</v>
      </c>
      <c r="N95" s="5">
        <v>7</v>
      </c>
      <c r="O95" s="7">
        <v>2.1999999999999999E-2</v>
      </c>
      <c r="P95" s="5">
        <v>0</v>
      </c>
      <c r="Q95" s="7">
        <v>0</v>
      </c>
      <c r="R95" s="5">
        <v>2</v>
      </c>
      <c r="S95" s="790">
        <v>6.0000000000000001E-3</v>
      </c>
    </row>
    <row r="96" spans="1:19" ht="15" thickBot="1" x14ac:dyDescent="0.35">
      <c r="A96" s="785" t="s">
        <v>118</v>
      </c>
      <c r="B96" s="2">
        <v>476</v>
      </c>
      <c r="C96" s="2">
        <v>27</v>
      </c>
      <c r="D96" s="66">
        <v>17.3</v>
      </c>
      <c r="E96" s="4">
        <v>0.92</v>
      </c>
      <c r="F96" s="2">
        <v>19</v>
      </c>
      <c r="G96" s="4">
        <v>0.04</v>
      </c>
      <c r="H96" s="2">
        <v>34</v>
      </c>
      <c r="I96" s="4">
        <v>7.0999999999999994E-2</v>
      </c>
      <c r="J96" s="2">
        <v>379</v>
      </c>
      <c r="K96" s="4">
        <v>0.79600000000000004</v>
      </c>
      <c r="L96" s="2">
        <v>35</v>
      </c>
      <c r="M96" s="4">
        <v>7.3999999999999996E-2</v>
      </c>
      <c r="N96" s="2">
        <v>6</v>
      </c>
      <c r="O96" s="4">
        <v>1.2999999999999999E-2</v>
      </c>
      <c r="P96" s="2">
        <v>0</v>
      </c>
      <c r="Q96" s="4">
        <v>0</v>
      </c>
      <c r="R96" s="2">
        <v>3</v>
      </c>
      <c r="S96" s="790">
        <v>6.0000000000000001E-3</v>
      </c>
    </row>
    <row r="97" spans="1:19" ht="15" thickBot="1" x14ac:dyDescent="0.35">
      <c r="A97" s="785" t="s">
        <v>119</v>
      </c>
      <c r="B97" s="5">
        <v>449</v>
      </c>
      <c r="C97" s="5">
        <v>22</v>
      </c>
      <c r="D97" s="59">
        <v>20.399999999999999</v>
      </c>
      <c r="E97" s="7">
        <v>0.78</v>
      </c>
      <c r="F97" s="5">
        <v>20</v>
      </c>
      <c r="G97" s="7">
        <v>4.4999999999999998E-2</v>
      </c>
      <c r="H97" s="5">
        <v>131</v>
      </c>
      <c r="I97" s="7">
        <v>0.29199999999999998</v>
      </c>
      <c r="J97" s="5">
        <v>258</v>
      </c>
      <c r="K97" s="7">
        <v>0.57499999999999996</v>
      </c>
      <c r="L97" s="5">
        <v>15</v>
      </c>
      <c r="M97" s="7">
        <v>3.3000000000000002E-2</v>
      </c>
      <c r="N97" s="5">
        <v>5</v>
      </c>
      <c r="O97" s="7">
        <v>1.0999999999999999E-2</v>
      </c>
      <c r="P97" s="5">
        <v>6</v>
      </c>
      <c r="Q97" s="7">
        <v>1.2999999999999999E-2</v>
      </c>
      <c r="R97" s="5">
        <v>14</v>
      </c>
      <c r="S97" s="790">
        <v>3.1E-2</v>
      </c>
    </row>
    <row r="98" spans="1:19" ht="15" thickBot="1" x14ac:dyDescent="0.35">
      <c r="A98" s="785" t="s">
        <v>120</v>
      </c>
      <c r="B98" s="2">
        <v>289</v>
      </c>
      <c r="C98" s="2">
        <v>23</v>
      </c>
      <c r="D98" s="26">
        <v>12.8</v>
      </c>
      <c r="E98" s="4">
        <v>0.84</v>
      </c>
      <c r="F98" s="2">
        <v>26</v>
      </c>
      <c r="G98" s="4">
        <v>0.09</v>
      </c>
      <c r="H98" s="2">
        <v>3</v>
      </c>
      <c r="I98" s="4">
        <v>0.01</v>
      </c>
      <c r="J98" s="2">
        <v>253</v>
      </c>
      <c r="K98" s="4">
        <v>0.875</v>
      </c>
      <c r="L98" s="2">
        <v>0</v>
      </c>
      <c r="M98" s="4">
        <v>0</v>
      </c>
      <c r="N98" s="2">
        <v>4</v>
      </c>
      <c r="O98" s="4">
        <v>1.4E-2</v>
      </c>
      <c r="P98" s="2">
        <v>1</v>
      </c>
      <c r="Q98" s="4">
        <v>3.0000000000000001E-3</v>
      </c>
      <c r="R98" s="2">
        <v>2</v>
      </c>
      <c r="S98" s="790">
        <v>7.0000000000000001E-3</v>
      </c>
    </row>
    <row r="99" spans="1:19" ht="15" thickBot="1" x14ac:dyDescent="0.35">
      <c r="A99" s="785" t="s">
        <v>121</v>
      </c>
      <c r="B99" s="5">
        <v>262</v>
      </c>
      <c r="C99" s="5">
        <v>22</v>
      </c>
      <c r="D99" s="33">
        <v>11.7</v>
      </c>
      <c r="E99" s="7">
        <v>0.9</v>
      </c>
      <c r="F99" s="5">
        <v>24</v>
      </c>
      <c r="G99" s="7">
        <v>9.1999999999999998E-2</v>
      </c>
      <c r="H99" s="5">
        <v>112</v>
      </c>
      <c r="I99" s="7">
        <v>0.42699999999999999</v>
      </c>
      <c r="J99" s="5">
        <v>112</v>
      </c>
      <c r="K99" s="7">
        <v>0.42699999999999999</v>
      </c>
      <c r="L99" s="5">
        <v>3</v>
      </c>
      <c r="M99" s="7">
        <v>1.0999999999999999E-2</v>
      </c>
      <c r="N99" s="5">
        <v>4</v>
      </c>
      <c r="O99" s="7">
        <v>1.4999999999999999E-2</v>
      </c>
      <c r="P99" s="5">
        <v>0</v>
      </c>
      <c r="Q99" s="7">
        <v>0</v>
      </c>
      <c r="R99" s="5">
        <v>7</v>
      </c>
      <c r="S99" s="790">
        <v>2.7E-2</v>
      </c>
    </row>
    <row r="100" spans="1:19" ht="15" thickBot="1" x14ac:dyDescent="0.35">
      <c r="A100" s="785" t="s">
        <v>122</v>
      </c>
      <c r="B100" s="2">
        <v>172</v>
      </c>
      <c r="C100" s="2">
        <v>12</v>
      </c>
      <c r="D100" s="24">
        <v>14.3</v>
      </c>
      <c r="E100" s="4">
        <v>0.81</v>
      </c>
      <c r="F100" s="2">
        <v>31</v>
      </c>
      <c r="G100" s="4">
        <v>0.18</v>
      </c>
      <c r="H100" s="2">
        <v>41</v>
      </c>
      <c r="I100" s="4">
        <v>0.23799999999999999</v>
      </c>
      <c r="J100" s="2">
        <v>90</v>
      </c>
      <c r="K100" s="4">
        <v>0.52300000000000002</v>
      </c>
      <c r="L100" s="2">
        <v>1</v>
      </c>
      <c r="M100" s="4">
        <v>6.0000000000000001E-3</v>
      </c>
      <c r="N100" s="2">
        <v>4</v>
      </c>
      <c r="O100" s="4">
        <v>2.3E-2</v>
      </c>
      <c r="P100" s="2">
        <v>3</v>
      </c>
      <c r="Q100" s="4">
        <v>1.7000000000000001E-2</v>
      </c>
      <c r="R100" s="2">
        <v>3</v>
      </c>
      <c r="S100" s="790">
        <v>1.7000000000000001E-2</v>
      </c>
    </row>
    <row r="101" spans="1:19" ht="15" thickBot="1" x14ac:dyDescent="0.35">
      <c r="A101" s="785" t="s">
        <v>123</v>
      </c>
      <c r="B101" s="5">
        <v>131</v>
      </c>
      <c r="C101" s="5">
        <v>18</v>
      </c>
      <c r="D101" s="67">
        <v>7.4</v>
      </c>
      <c r="E101" s="7">
        <v>0.87</v>
      </c>
      <c r="F101" s="5">
        <v>14</v>
      </c>
      <c r="G101" s="7">
        <v>0.107</v>
      </c>
      <c r="H101" s="5">
        <v>43</v>
      </c>
      <c r="I101" s="7">
        <v>0.32800000000000001</v>
      </c>
      <c r="J101" s="5">
        <v>67</v>
      </c>
      <c r="K101" s="7">
        <v>0.51100000000000001</v>
      </c>
      <c r="L101" s="5">
        <v>1</v>
      </c>
      <c r="M101" s="7">
        <v>8.0000000000000002E-3</v>
      </c>
      <c r="N101" s="5">
        <v>3</v>
      </c>
      <c r="O101" s="7">
        <v>2.3E-2</v>
      </c>
      <c r="P101" s="5">
        <v>0</v>
      </c>
      <c r="Q101" s="7">
        <v>0</v>
      </c>
      <c r="R101" s="5">
        <v>4</v>
      </c>
      <c r="S101" s="790">
        <v>3.1E-2</v>
      </c>
    </row>
    <row r="102" spans="1:19" ht="15" thickBot="1" x14ac:dyDescent="0.35">
      <c r="A102" s="785" t="s">
        <v>124</v>
      </c>
      <c r="B102" s="2">
        <v>371</v>
      </c>
      <c r="C102" s="2">
        <v>22</v>
      </c>
      <c r="D102" s="68">
        <v>16.600000000000001</v>
      </c>
      <c r="E102" s="4">
        <v>0.13</v>
      </c>
      <c r="F102" s="2">
        <v>284</v>
      </c>
      <c r="G102" s="4">
        <v>0.76500000000000001</v>
      </c>
      <c r="H102" s="2">
        <v>4</v>
      </c>
      <c r="I102" s="4">
        <v>1.0999999999999999E-2</v>
      </c>
      <c r="J102" s="2">
        <v>33</v>
      </c>
      <c r="K102" s="4">
        <v>8.8999999999999996E-2</v>
      </c>
      <c r="L102" s="2">
        <v>16</v>
      </c>
      <c r="M102" s="4">
        <v>4.2999999999999997E-2</v>
      </c>
      <c r="N102" s="2">
        <v>1</v>
      </c>
      <c r="O102" s="4">
        <v>3.0000000000000001E-3</v>
      </c>
      <c r="P102" s="2">
        <v>0</v>
      </c>
      <c r="Q102" s="4">
        <v>0</v>
      </c>
      <c r="R102" s="2">
        <v>33</v>
      </c>
      <c r="S102" s="790">
        <v>8.8999999999999996E-2</v>
      </c>
    </row>
    <row r="103" spans="1:19" ht="15" thickBot="1" x14ac:dyDescent="0.35">
      <c r="A103" s="785" t="s">
        <v>125</v>
      </c>
      <c r="B103" s="5">
        <v>421</v>
      </c>
      <c r="C103" s="5">
        <v>27</v>
      </c>
      <c r="D103" s="69">
        <v>15.8</v>
      </c>
      <c r="E103" s="7">
        <v>0.94</v>
      </c>
      <c r="F103" s="5">
        <v>15</v>
      </c>
      <c r="G103" s="7">
        <v>3.5999999999999997E-2</v>
      </c>
      <c r="H103" s="5">
        <v>8</v>
      </c>
      <c r="I103" s="7">
        <v>1.9E-2</v>
      </c>
      <c r="J103" s="5">
        <v>388</v>
      </c>
      <c r="K103" s="7">
        <v>0.92200000000000004</v>
      </c>
      <c r="L103" s="5">
        <v>3</v>
      </c>
      <c r="M103" s="7">
        <v>7.0000000000000001E-3</v>
      </c>
      <c r="N103" s="5">
        <v>3</v>
      </c>
      <c r="O103" s="7">
        <v>7.0000000000000001E-3</v>
      </c>
      <c r="P103" s="5">
        <v>0</v>
      </c>
      <c r="Q103" s="7">
        <v>0</v>
      </c>
      <c r="R103" s="5">
        <v>4</v>
      </c>
      <c r="S103" s="790">
        <v>0.01</v>
      </c>
    </row>
    <row r="104" spans="1:19" ht="15" thickBot="1" x14ac:dyDescent="0.35">
      <c r="A104" s="785" t="s">
        <v>126</v>
      </c>
      <c r="B104" s="2">
        <v>283</v>
      </c>
      <c r="C104" s="2">
        <v>17</v>
      </c>
      <c r="D104" s="68">
        <v>16.600000000000001</v>
      </c>
      <c r="E104" s="4">
        <v>0.1</v>
      </c>
      <c r="F104" s="2">
        <v>234</v>
      </c>
      <c r="G104" s="4">
        <v>0.82699999999999996</v>
      </c>
      <c r="H104" s="2">
        <v>5</v>
      </c>
      <c r="I104" s="4">
        <v>1.7999999999999999E-2</v>
      </c>
      <c r="J104" s="2">
        <v>25</v>
      </c>
      <c r="K104" s="4">
        <v>8.7999999999999995E-2</v>
      </c>
      <c r="L104" s="2">
        <v>5</v>
      </c>
      <c r="M104" s="4">
        <v>1.7999999999999999E-2</v>
      </c>
      <c r="N104" s="2">
        <v>1</v>
      </c>
      <c r="O104" s="4">
        <v>4.0000000000000001E-3</v>
      </c>
      <c r="P104" s="2">
        <v>0</v>
      </c>
      <c r="Q104" s="4">
        <v>0</v>
      </c>
      <c r="R104" s="2">
        <v>13</v>
      </c>
      <c r="S104" s="790">
        <v>4.5999999999999999E-2</v>
      </c>
    </row>
    <row r="105" spans="1:19" ht="15" thickBot="1" x14ac:dyDescent="0.35">
      <c r="A105" s="785" t="s">
        <v>127</v>
      </c>
      <c r="B105" s="70">
        <v>1025</v>
      </c>
      <c r="C105" s="5">
        <v>48</v>
      </c>
      <c r="D105" s="71">
        <v>21.2</v>
      </c>
      <c r="E105" s="7">
        <v>0.05</v>
      </c>
      <c r="F105" s="5">
        <v>790</v>
      </c>
      <c r="G105" s="7">
        <v>0.77100000000000002</v>
      </c>
      <c r="H105" s="5">
        <v>7</v>
      </c>
      <c r="I105" s="7">
        <v>7.0000000000000001E-3</v>
      </c>
      <c r="J105" s="5">
        <v>111</v>
      </c>
      <c r="K105" s="7">
        <v>0.108</v>
      </c>
      <c r="L105" s="5">
        <v>77</v>
      </c>
      <c r="M105" s="7">
        <v>7.4999999999999997E-2</v>
      </c>
      <c r="N105" s="5">
        <v>2</v>
      </c>
      <c r="O105" s="7">
        <v>2E-3</v>
      </c>
      <c r="P105" s="5">
        <v>2</v>
      </c>
      <c r="Q105" s="7">
        <v>2E-3</v>
      </c>
      <c r="R105" s="5">
        <v>36</v>
      </c>
      <c r="S105" s="790">
        <v>3.5000000000000003E-2</v>
      </c>
    </row>
    <row r="106" spans="1:19" ht="15" thickBot="1" x14ac:dyDescent="0.35">
      <c r="A106" s="785" t="s">
        <v>129</v>
      </c>
      <c r="B106" s="2">
        <v>472</v>
      </c>
      <c r="C106" s="2">
        <v>27</v>
      </c>
      <c r="D106" s="72">
        <v>17.5</v>
      </c>
      <c r="E106" s="4">
        <v>0.91</v>
      </c>
      <c r="F106" s="2">
        <v>12</v>
      </c>
      <c r="G106" s="4">
        <v>2.5000000000000001E-2</v>
      </c>
      <c r="H106" s="2">
        <v>61</v>
      </c>
      <c r="I106" s="4">
        <v>0.129</v>
      </c>
      <c r="J106" s="2">
        <v>386</v>
      </c>
      <c r="K106" s="4">
        <v>0.81799999999999995</v>
      </c>
      <c r="L106" s="2">
        <v>1</v>
      </c>
      <c r="M106" s="4">
        <v>2E-3</v>
      </c>
      <c r="N106" s="2">
        <v>1</v>
      </c>
      <c r="O106" s="4">
        <v>2E-3</v>
      </c>
      <c r="P106" s="2">
        <v>8</v>
      </c>
      <c r="Q106" s="4">
        <v>1.7000000000000001E-2</v>
      </c>
      <c r="R106" s="2">
        <v>3</v>
      </c>
      <c r="S106" s="790">
        <v>6.0000000000000001E-3</v>
      </c>
    </row>
    <row r="107" spans="1:19" ht="15" thickBot="1" x14ac:dyDescent="0.35">
      <c r="A107" s="785" t="s">
        <v>130</v>
      </c>
      <c r="B107" s="5">
        <v>924</v>
      </c>
      <c r="C107" s="5">
        <v>65</v>
      </c>
      <c r="D107" s="73">
        <v>14.1</v>
      </c>
      <c r="E107" s="7">
        <v>0.91</v>
      </c>
      <c r="F107" s="5">
        <v>28</v>
      </c>
      <c r="G107" s="7">
        <v>0.03</v>
      </c>
      <c r="H107" s="5">
        <v>119</v>
      </c>
      <c r="I107" s="7">
        <v>0.129</v>
      </c>
      <c r="J107" s="5">
        <v>747</v>
      </c>
      <c r="K107" s="7">
        <v>0.80800000000000005</v>
      </c>
      <c r="L107" s="5">
        <v>13</v>
      </c>
      <c r="M107" s="7">
        <v>1.4E-2</v>
      </c>
      <c r="N107" s="5">
        <v>3</v>
      </c>
      <c r="O107" s="7">
        <v>3.0000000000000001E-3</v>
      </c>
      <c r="P107" s="5">
        <v>3</v>
      </c>
      <c r="Q107" s="7">
        <v>3.0000000000000001E-3</v>
      </c>
      <c r="R107" s="5">
        <v>11</v>
      </c>
      <c r="S107" s="790">
        <v>1.2E-2</v>
      </c>
    </row>
    <row r="108" spans="1:19" ht="15" thickBot="1" x14ac:dyDescent="0.35">
      <c r="A108" s="785" t="s">
        <v>131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9" ht="15" thickBot="1" x14ac:dyDescent="0.35">
      <c r="A109" s="785" t="s">
        <v>132</v>
      </c>
      <c r="B109" s="5">
        <v>408</v>
      </c>
      <c r="C109" s="5">
        <v>24</v>
      </c>
      <c r="D109" s="62">
        <v>16.8</v>
      </c>
      <c r="E109" s="7">
        <v>0.59</v>
      </c>
      <c r="F109" s="5">
        <v>112</v>
      </c>
      <c r="G109" s="7">
        <v>0.27500000000000002</v>
      </c>
      <c r="H109" s="5">
        <v>2</v>
      </c>
      <c r="I109" s="7">
        <v>5.0000000000000001E-3</v>
      </c>
      <c r="J109" s="5">
        <v>257</v>
      </c>
      <c r="K109" s="7">
        <v>0.63</v>
      </c>
      <c r="L109" s="5">
        <v>24</v>
      </c>
      <c r="M109" s="7">
        <v>5.8999999999999997E-2</v>
      </c>
      <c r="N109" s="5">
        <v>4</v>
      </c>
      <c r="O109" s="7">
        <v>0.01</v>
      </c>
      <c r="P109" s="5">
        <v>0</v>
      </c>
      <c r="Q109" s="7">
        <v>0</v>
      </c>
      <c r="R109" s="5">
        <v>9</v>
      </c>
      <c r="S109" s="790">
        <v>2.1999999999999999E-2</v>
      </c>
    </row>
    <row r="110" spans="1:19" ht="15" thickBot="1" x14ac:dyDescent="0.35">
      <c r="A110" s="785" t="s">
        <v>133</v>
      </c>
      <c r="B110" s="2">
        <v>220</v>
      </c>
      <c r="C110" s="2">
        <v>20</v>
      </c>
      <c r="D110" s="74">
        <v>11</v>
      </c>
      <c r="E110" s="4">
        <v>0.84</v>
      </c>
      <c r="F110" s="2">
        <v>11</v>
      </c>
      <c r="G110" s="4">
        <v>0.05</v>
      </c>
      <c r="H110" s="2">
        <v>79</v>
      </c>
      <c r="I110" s="4">
        <v>0.35899999999999999</v>
      </c>
      <c r="J110" s="2">
        <v>120</v>
      </c>
      <c r="K110" s="4">
        <v>0.54500000000000004</v>
      </c>
      <c r="L110" s="2">
        <v>0</v>
      </c>
      <c r="M110" s="4">
        <v>0</v>
      </c>
      <c r="N110" s="2">
        <v>1</v>
      </c>
      <c r="O110" s="4">
        <v>5.0000000000000001E-3</v>
      </c>
      <c r="P110" s="2">
        <v>1</v>
      </c>
      <c r="Q110" s="4">
        <v>5.0000000000000001E-3</v>
      </c>
      <c r="R110" s="2">
        <v>9</v>
      </c>
      <c r="S110" s="790">
        <v>4.1000000000000002E-2</v>
      </c>
    </row>
    <row r="111" spans="1:19" ht="15" thickBot="1" x14ac:dyDescent="0.35">
      <c r="A111" s="785" t="s">
        <v>134</v>
      </c>
      <c r="B111" s="5">
        <v>464</v>
      </c>
      <c r="C111" s="5">
        <v>33</v>
      </c>
      <c r="D111" s="32">
        <v>14.2</v>
      </c>
      <c r="E111" s="7">
        <v>0.66</v>
      </c>
      <c r="F111" s="5">
        <v>111</v>
      </c>
      <c r="G111" s="7">
        <v>0.23899999999999999</v>
      </c>
      <c r="H111" s="5">
        <v>24</v>
      </c>
      <c r="I111" s="7">
        <v>5.1999999999999998E-2</v>
      </c>
      <c r="J111" s="5">
        <v>296</v>
      </c>
      <c r="K111" s="7">
        <v>0.63800000000000001</v>
      </c>
      <c r="L111" s="5">
        <v>4</v>
      </c>
      <c r="M111" s="7">
        <v>8.9999999999999993E-3</v>
      </c>
      <c r="N111" s="5">
        <v>12</v>
      </c>
      <c r="O111" s="7">
        <v>2.5999999999999999E-2</v>
      </c>
      <c r="P111" s="5">
        <v>0</v>
      </c>
      <c r="Q111" s="7">
        <v>0</v>
      </c>
      <c r="R111" s="5">
        <v>17</v>
      </c>
      <c r="S111" s="790">
        <v>3.6999999999999998E-2</v>
      </c>
    </row>
    <row r="112" spans="1:19" ht="15" thickBot="1" x14ac:dyDescent="0.35">
      <c r="A112" s="785" t="s">
        <v>135</v>
      </c>
      <c r="B112" s="2">
        <v>417</v>
      </c>
      <c r="C112" s="2">
        <v>26</v>
      </c>
      <c r="D112" s="75">
        <v>16</v>
      </c>
      <c r="E112" s="4">
        <v>0.33</v>
      </c>
      <c r="F112" s="2">
        <v>220</v>
      </c>
      <c r="G112" s="4">
        <v>0.52800000000000002</v>
      </c>
      <c r="H112" s="2">
        <v>85</v>
      </c>
      <c r="I112" s="4">
        <v>0.20399999999999999</v>
      </c>
      <c r="J112" s="2">
        <v>76</v>
      </c>
      <c r="K112" s="4">
        <v>0.182</v>
      </c>
      <c r="L112" s="2">
        <v>7</v>
      </c>
      <c r="M112" s="4">
        <v>1.7000000000000001E-2</v>
      </c>
      <c r="N112" s="2">
        <v>0</v>
      </c>
      <c r="O112" s="4">
        <v>0</v>
      </c>
      <c r="P112" s="2">
        <v>2</v>
      </c>
      <c r="Q112" s="4">
        <v>5.0000000000000001E-3</v>
      </c>
      <c r="R112" s="2">
        <v>27</v>
      </c>
      <c r="S112" s="790">
        <v>6.5000000000000002E-2</v>
      </c>
    </row>
    <row r="113" spans="1:19" ht="15" thickBot="1" x14ac:dyDescent="0.35">
      <c r="A113" s="785" t="s">
        <v>136</v>
      </c>
      <c r="B113" s="5">
        <v>538</v>
      </c>
      <c r="C113" s="5">
        <v>34</v>
      </c>
      <c r="D113" s="69">
        <v>15.8</v>
      </c>
      <c r="E113" s="7">
        <v>0.64</v>
      </c>
      <c r="F113" s="5">
        <v>196</v>
      </c>
      <c r="G113" s="7">
        <v>0.36399999999999999</v>
      </c>
      <c r="H113" s="5">
        <v>127</v>
      </c>
      <c r="I113" s="7">
        <v>0.23599999999999999</v>
      </c>
      <c r="J113" s="5">
        <v>143</v>
      </c>
      <c r="K113" s="7">
        <v>0.26600000000000001</v>
      </c>
      <c r="L113" s="5">
        <v>21</v>
      </c>
      <c r="M113" s="7">
        <v>3.9E-2</v>
      </c>
      <c r="N113" s="5">
        <v>4</v>
      </c>
      <c r="O113" s="7">
        <v>7.0000000000000001E-3</v>
      </c>
      <c r="P113" s="5">
        <v>4</v>
      </c>
      <c r="Q113" s="7">
        <v>7.0000000000000001E-3</v>
      </c>
      <c r="R113" s="5">
        <v>43</v>
      </c>
      <c r="S113" s="790">
        <v>0.08</v>
      </c>
    </row>
    <row r="114" spans="1:19" ht="15" thickBot="1" x14ac:dyDescent="0.35">
      <c r="A114" s="785" t="s">
        <v>137</v>
      </c>
      <c r="B114" s="2">
        <v>155</v>
      </c>
      <c r="C114" s="2">
        <v>12</v>
      </c>
      <c r="D114" s="29">
        <v>12.9</v>
      </c>
      <c r="E114" s="4">
        <v>0.5</v>
      </c>
      <c r="F114" s="2">
        <v>41</v>
      </c>
      <c r="G114" s="4">
        <v>0.26500000000000001</v>
      </c>
      <c r="H114" s="2">
        <v>7</v>
      </c>
      <c r="I114" s="4">
        <v>4.4999999999999998E-2</v>
      </c>
      <c r="J114" s="2">
        <v>98</v>
      </c>
      <c r="K114" s="4">
        <v>0.63200000000000001</v>
      </c>
      <c r="L114" s="2">
        <v>2</v>
      </c>
      <c r="M114" s="4">
        <v>1.2999999999999999E-2</v>
      </c>
      <c r="N114" s="2">
        <v>0</v>
      </c>
      <c r="O114" s="4">
        <v>0</v>
      </c>
      <c r="P114" s="2">
        <v>0</v>
      </c>
      <c r="Q114" s="4">
        <v>0</v>
      </c>
      <c r="R114" s="2">
        <v>7</v>
      </c>
      <c r="S114" s="790">
        <v>4.4999999999999998E-2</v>
      </c>
    </row>
    <row r="115" spans="1:19" ht="15" thickBot="1" x14ac:dyDescent="0.35">
      <c r="A115" s="785" t="s">
        <v>138</v>
      </c>
      <c r="B115" s="5">
        <v>243</v>
      </c>
      <c r="C115" s="5">
        <v>11</v>
      </c>
      <c r="D115" s="76">
        <v>22.8</v>
      </c>
      <c r="E115" s="7">
        <v>0.31</v>
      </c>
      <c r="F115" s="5">
        <v>111</v>
      </c>
      <c r="G115" s="7">
        <v>0.45700000000000002</v>
      </c>
      <c r="H115" s="5">
        <v>26</v>
      </c>
      <c r="I115" s="7">
        <v>0.107</v>
      </c>
      <c r="J115" s="5">
        <v>86</v>
      </c>
      <c r="K115" s="7">
        <v>0.35399999999999998</v>
      </c>
      <c r="L115" s="5">
        <v>2</v>
      </c>
      <c r="M115" s="7">
        <v>8.0000000000000002E-3</v>
      </c>
      <c r="N115" s="5">
        <v>3</v>
      </c>
      <c r="O115" s="7">
        <v>1.2E-2</v>
      </c>
      <c r="P115" s="5">
        <v>0</v>
      </c>
      <c r="Q115" s="7">
        <v>0</v>
      </c>
      <c r="R115" s="5">
        <v>15</v>
      </c>
      <c r="S115" s="790">
        <v>6.2E-2</v>
      </c>
    </row>
    <row r="116" spans="1:19" ht="15" thickBot="1" x14ac:dyDescent="0.35">
      <c r="A116" s="785" t="s">
        <v>139</v>
      </c>
      <c r="B116" s="2">
        <v>169</v>
      </c>
      <c r="C116" s="2">
        <v>13</v>
      </c>
      <c r="D116" s="47">
        <v>12.6</v>
      </c>
      <c r="E116" s="4">
        <v>0.46</v>
      </c>
      <c r="F116" s="2">
        <v>77</v>
      </c>
      <c r="G116" s="4">
        <v>0.45600000000000002</v>
      </c>
      <c r="H116" s="2">
        <v>20</v>
      </c>
      <c r="I116" s="4">
        <v>0.11799999999999999</v>
      </c>
      <c r="J116" s="2">
        <v>48</v>
      </c>
      <c r="K116" s="4">
        <v>0.28399999999999997</v>
      </c>
      <c r="L116" s="2">
        <v>11</v>
      </c>
      <c r="M116" s="4">
        <v>6.5000000000000002E-2</v>
      </c>
      <c r="N116" s="2">
        <v>1</v>
      </c>
      <c r="O116" s="4">
        <v>6.0000000000000001E-3</v>
      </c>
      <c r="P116" s="2">
        <v>1</v>
      </c>
      <c r="Q116" s="4">
        <v>6.0000000000000001E-3</v>
      </c>
      <c r="R116" s="2">
        <v>11</v>
      </c>
      <c r="S116" s="790">
        <v>6.5000000000000002E-2</v>
      </c>
    </row>
    <row r="117" spans="1:19" ht="15" thickBot="1" x14ac:dyDescent="0.35">
      <c r="A117" s="785" t="s">
        <v>140</v>
      </c>
      <c r="B117" s="70">
        <v>1088</v>
      </c>
      <c r="C117" s="5">
        <v>50</v>
      </c>
      <c r="D117" s="77">
        <v>21.7</v>
      </c>
      <c r="E117" s="7">
        <v>0.1</v>
      </c>
      <c r="F117" s="5">
        <v>758</v>
      </c>
      <c r="G117" s="7">
        <v>0.69699999999999995</v>
      </c>
      <c r="H117" s="5">
        <v>51</v>
      </c>
      <c r="I117" s="7">
        <v>4.7E-2</v>
      </c>
      <c r="J117" s="5">
        <v>157</v>
      </c>
      <c r="K117" s="7">
        <v>0.14399999999999999</v>
      </c>
      <c r="L117" s="5">
        <v>48</v>
      </c>
      <c r="M117" s="7">
        <v>4.3999999999999997E-2</v>
      </c>
      <c r="N117" s="5">
        <v>3</v>
      </c>
      <c r="O117" s="7">
        <v>3.0000000000000001E-3</v>
      </c>
      <c r="P117" s="5">
        <v>1</v>
      </c>
      <c r="Q117" s="7">
        <v>1E-3</v>
      </c>
      <c r="R117" s="5">
        <v>70</v>
      </c>
      <c r="S117" s="790">
        <v>6.4000000000000001E-2</v>
      </c>
    </row>
    <row r="118" spans="1:19" ht="15" thickBot="1" x14ac:dyDescent="0.35">
      <c r="A118" s="785" t="s">
        <v>141</v>
      </c>
      <c r="B118" s="2">
        <v>355</v>
      </c>
      <c r="C118" s="2">
        <v>27</v>
      </c>
      <c r="D118" s="12">
        <v>13.1</v>
      </c>
      <c r="E118" s="4">
        <v>0.76</v>
      </c>
      <c r="F118" s="2">
        <v>81</v>
      </c>
      <c r="G118" s="4">
        <v>0.22800000000000001</v>
      </c>
      <c r="H118" s="2">
        <v>82</v>
      </c>
      <c r="I118" s="4">
        <v>0.23100000000000001</v>
      </c>
      <c r="J118" s="2">
        <v>145</v>
      </c>
      <c r="K118" s="4">
        <v>0.40799999999999997</v>
      </c>
      <c r="L118" s="2">
        <v>14</v>
      </c>
      <c r="M118" s="4">
        <v>3.9E-2</v>
      </c>
      <c r="N118" s="2">
        <v>6</v>
      </c>
      <c r="O118" s="4">
        <v>1.7000000000000001E-2</v>
      </c>
      <c r="P118" s="2">
        <v>0</v>
      </c>
      <c r="Q118" s="4">
        <v>0</v>
      </c>
      <c r="R118" s="2">
        <v>27</v>
      </c>
      <c r="S118" s="790">
        <v>7.5999999999999998E-2</v>
      </c>
    </row>
    <row r="119" spans="1:19" ht="15" thickBot="1" x14ac:dyDescent="0.35">
      <c r="A119" s="785" t="s">
        <v>142</v>
      </c>
      <c r="B119" s="5">
        <v>480</v>
      </c>
      <c r="C119" s="5">
        <v>32</v>
      </c>
      <c r="D119" s="19">
        <v>15</v>
      </c>
      <c r="E119" s="7">
        <v>0.9</v>
      </c>
      <c r="F119" s="5">
        <v>40</v>
      </c>
      <c r="G119" s="7">
        <v>8.3000000000000004E-2</v>
      </c>
      <c r="H119" s="5">
        <v>3</v>
      </c>
      <c r="I119" s="7">
        <v>6.0000000000000001E-3</v>
      </c>
      <c r="J119" s="5">
        <v>415</v>
      </c>
      <c r="K119" s="7">
        <v>0.86499999999999999</v>
      </c>
      <c r="L119" s="5">
        <v>13</v>
      </c>
      <c r="M119" s="7">
        <v>2.7E-2</v>
      </c>
      <c r="N119" s="5">
        <v>3</v>
      </c>
      <c r="O119" s="7">
        <v>6.0000000000000001E-3</v>
      </c>
      <c r="P119" s="5">
        <v>0</v>
      </c>
      <c r="Q119" s="7">
        <v>0</v>
      </c>
      <c r="R119" s="5">
        <v>6</v>
      </c>
      <c r="S119" s="790">
        <v>1.2999999999999999E-2</v>
      </c>
    </row>
    <row r="120" spans="1:19" ht="15" thickBot="1" x14ac:dyDescent="0.35">
      <c r="A120" s="785" t="s">
        <v>143</v>
      </c>
      <c r="B120" s="54">
        <v>1115</v>
      </c>
      <c r="C120" s="2">
        <v>67</v>
      </c>
      <c r="D120" s="35">
        <v>16.5</v>
      </c>
      <c r="E120" s="4">
        <v>0.81</v>
      </c>
      <c r="F120" s="2">
        <v>48</v>
      </c>
      <c r="G120" s="4">
        <v>4.2999999999999997E-2</v>
      </c>
      <c r="H120" s="2">
        <v>241</v>
      </c>
      <c r="I120" s="4">
        <v>0.216</v>
      </c>
      <c r="J120" s="2">
        <v>731</v>
      </c>
      <c r="K120" s="4">
        <v>0.65600000000000003</v>
      </c>
      <c r="L120" s="2">
        <v>52</v>
      </c>
      <c r="M120" s="4">
        <v>4.7E-2</v>
      </c>
      <c r="N120" s="2">
        <v>4</v>
      </c>
      <c r="O120" s="4">
        <v>4.0000000000000001E-3</v>
      </c>
      <c r="P120" s="2">
        <v>11</v>
      </c>
      <c r="Q120" s="4">
        <v>0.01</v>
      </c>
      <c r="R120" s="2">
        <v>28</v>
      </c>
      <c r="S120" s="790">
        <v>2.5000000000000001E-2</v>
      </c>
    </row>
    <row r="121" spans="1:19" ht="15" thickBot="1" x14ac:dyDescent="0.35">
      <c r="A121" s="785" t="s">
        <v>144</v>
      </c>
      <c r="B121" s="5">
        <v>415</v>
      </c>
      <c r="C121" s="5">
        <v>26</v>
      </c>
      <c r="D121" s="23">
        <v>16.2</v>
      </c>
      <c r="E121" s="7">
        <v>0.95</v>
      </c>
      <c r="F121" s="5">
        <v>19</v>
      </c>
      <c r="G121" s="7">
        <v>4.5999999999999999E-2</v>
      </c>
      <c r="H121" s="5">
        <v>21</v>
      </c>
      <c r="I121" s="7">
        <v>5.0999999999999997E-2</v>
      </c>
      <c r="J121" s="5">
        <v>369</v>
      </c>
      <c r="K121" s="7">
        <v>0.88900000000000001</v>
      </c>
      <c r="L121" s="5">
        <v>0</v>
      </c>
      <c r="M121" s="7">
        <v>0</v>
      </c>
      <c r="N121" s="5">
        <v>2</v>
      </c>
      <c r="O121" s="7">
        <v>5.0000000000000001E-3</v>
      </c>
      <c r="P121" s="5">
        <v>0</v>
      </c>
      <c r="Q121" s="7">
        <v>0</v>
      </c>
      <c r="R121" s="5">
        <v>4</v>
      </c>
      <c r="S121" s="790">
        <v>0.01</v>
      </c>
    </row>
    <row r="122" spans="1:19" ht="15" thickBot="1" x14ac:dyDescent="0.35">
      <c r="A122" s="785" t="s">
        <v>145</v>
      </c>
      <c r="B122" s="54">
        <v>2543</v>
      </c>
      <c r="C122" s="2">
        <v>134</v>
      </c>
      <c r="D122" s="60">
        <v>18.899999999999999</v>
      </c>
      <c r="E122" s="4">
        <v>0.32</v>
      </c>
      <c r="F122" s="54">
        <v>1177</v>
      </c>
      <c r="G122" s="4">
        <v>0.46300000000000002</v>
      </c>
      <c r="H122" s="2">
        <v>490</v>
      </c>
      <c r="I122" s="4">
        <v>0.193</v>
      </c>
      <c r="J122" s="2">
        <v>611</v>
      </c>
      <c r="K122" s="4">
        <v>0.24</v>
      </c>
      <c r="L122" s="2">
        <v>58</v>
      </c>
      <c r="M122" s="4">
        <v>2.3E-2</v>
      </c>
      <c r="N122" s="2">
        <v>11</v>
      </c>
      <c r="O122" s="4">
        <v>4.0000000000000001E-3</v>
      </c>
      <c r="P122" s="2">
        <v>3</v>
      </c>
      <c r="Q122" s="4">
        <v>1E-3</v>
      </c>
      <c r="R122" s="2">
        <v>193</v>
      </c>
      <c r="S122" s="790">
        <v>7.5999999999999998E-2</v>
      </c>
    </row>
    <row r="123" spans="1:19" ht="15" thickBot="1" x14ac:dyDescent="0.35">
      <c r="A123" s="785" t="s">
        <v>146</v>
      </c>
      <c r="B123" s="5">
        <v>560</v>
      </c>
      <c r="C123" s="5">
        <v>33</v>
      </c>
      <c r="D123" s="62">
        <v>16.8</v>
      </c>
      <c r="E123" s="7">
        <v>0.28999999999999998</v>
      </c>
      <c r="F123" s="5">
        <v>349</v>
      </c>
      <c r="G123" s="7">
        <v>0.623</v>
      </c>
      <c r="H123" s="5">
        <v>10</v>
      </c>
      <c r="I123" s="7">
        <v>1.7999999999999999E-2</v>
      </c>
      <c r="J123" s="5">
        <v>169</v>
      </c>
      <c r="K123" s="7">
        <v>0.30199999999999999</v>
      </c>
      <c r="L123" s="5">
        <v>4</v>
      </c>
      <c r="M123" s="7">
        <v>7.0000000000000001E-3</v>
      </c>
      <c r="N123" s="5">
        <v>2</v>
      </c>
      <c r="O123" s="7">
        <v>4.0000000000000001E-3</v>
      </c>
      <c r="P123" s="5">
        <v>1</v>
      </c>
      <c r="Q123" s="7">
        <v>2E-3</v>
      </c>
      <c r="R123" s="5">
        <v>26</v>
      </c>
      <c r="S123" s="790">
        <v>4.5999999999999999E-2</v>
      </c>
    </row>
    <row r="124" spans="1:19" ht="15" thickBot="1" x14ac:dyDescent="0.35">
      <c r="A124" s="785" t="s">
        <v>147</v>
      </c>
      <c r="B124" s="2">
        <v>477</v>
      </c>
      <c r="C124" s="2">
        <v>32</v>
      </c>
      <c r="D124" s="64">
        <v>14.8</v>
      </c>
      <c r="E124" s="4">
        <v>0.88</v>
      </c>
      <c r="F124" s="2">
        <v>129</v>
      </c>
      <c r="G124" s="4">
        <v>0.27</v>
      </c>
      <c r="H124" s="2">
        <v>56</v>
      </c>
      <c r="I124" s="4">
        <v>0.11700000000000001</v>
      </c>
      <c r="J124" s="2">
        <v>258</v>
      </c>
      <c r="K124" s="4">
        <v>0.54100000000000004</v>
      </c>
      <c r="L124" s="2">
        <v>20</v>
      </c>
      <c r="M124" s="4">
        <v>4.2000000000000003E-2</v>
      </c>
      <c r="N124" s="2">
        <v>2</v>
      </c>
      <c r="O124" s="4">
        <v>4.0000000000000001E-3</v>
      </c>
      <c r="P124" s="2">
        <v>2</v>
      </c>
      <c r="Q124" s="4">
        <v>4.0000000000000001E-3</v>
      </c>
      <c r="R124" s="2">
        <v>10</v>
      </c>
      <c r="S124" s="790">
        <v>2.1000000000000001E-2</v>
      </c>
    </row>
    <row r="125" spans="1:19" ht="15" thickBot="1" x14ac:dyDescent="0.35">
      <c r="A125" s="785" t="s">
        <v>148</v>
      </c>
      <c r="B125" s="5">
        <v>370</v>
      </c>
      <c r="C125" s="5">
        <v>20</v>
      </c>
      <c r="D125" s="65">
        <v>18.7</v>
      </c>
      <c r="E125" s="7">
        <v>0.55000000000000004</v>
      </c>
      <c r="F125" s="5">
        <v>56</v>
      </c>
      <c r="G125" s="7">
        <v>0.151</v>
      </c>
      <c r="H125" s="5">
        <v>94</v>
      </c>
      <c r="I125" s="7">
        <v>0.254</v>
      </c>
      <c r="J125" s="5">
        <v>202</v>
      </c>
      <c r="K125" s="7">
        <v>0.54600000000000004</v>
      </c>
      <c r="L125" s="5">
        <v>3</v>
      </c>
      <c r="M125" s="7">
        <v>8.0000000000000002E-3</v>
      </c>
      <c r="N125" s="5">
        <v>4</v>
      </c>
      <c r="O125" s="7">
        <v>1.0999999999999999E-2</v>
      </c>
      <c r="P125" s="5">
        <v>0</v>
      </c>
      <c r="Q125" s="7">
        <v>0</v>
      </c>
      <c r="R125" s="5">
        <v>11</v>
      </c>
      <c r="S125" s="790">
        <v>0.03</v>
      </c>
    </row>
    <row r="126" spans="1:19" ht="15" thickBot="1" x14ac:dyDescent="0.35">
      <c r="A126" s="785" t="s">
        <v>149</v>
      </c>
      <c r="B126" s="2">
        <v>379</v>
      </c>
      <c r="C126" s="2">
        <v>22</v>
      </c>
      <c r="D126" s="78">
        <v>17.2</v>
      </c>
      <c r="E126" s="4">
        <v>0.84</v>
      </c>
      <c r="F126" s="2">
        <v>12</v>
      </c>
      <c r="G126" s="4">
        <v>3.2000000000000001E-2</v>
      </c>
      <c r="H126" s="2">
        <v>34</v>
      </c>
      <c r="I126" s="4">
        <v>0.09</v>
      </c>
      <c r="J126" s="2">
        <v>315</v>
      </c>
      <c r="K126" s="4">
        <v>0.83099999999999996</v>
      </c>
      <c r="L126" s="2">
        <v>6</v>
      </c>
      <c r="M126" s="4">
        <v>1.6E-2</v>
      </c>
      <c r="N126" s="2">
        <v>1</v>
      </c>
      <c r="O126" s="4">
        <v>3.0000000000000001E-3</v>
      </c>
      <c r="P126" s="2">
        <v>2</v>
      </c>
      <c r="Q126" s="4">
        <v>5.0000000000000001E-3</v>
      </c>
      <c r="R126" s="2">
        <v>10</v>
      </c>
      <c r="S126" s="790">
        <v>2.5999999999999999E-2</v>
      </c>
    </row>
    <row r="127" spans="1:19" ht="15" thickBot="1" x14ac:dyDescent="0.35">
      <c r="A127" s="785" t="s">
        <v>150</v>
      </c>
      <c r="B127" s="5">
        <v>244</v>
      </c>
      <c r="C127" s="5">
        <v>14</v>
      </c>
      <c r="D127" s="79">
        <v>17.399999999999999</v>
      </c>
      <c r="E127" s="7">
        <v>0.88</v>
      </c>
      <c r="F127" s="5">
        <v>18</v>
      </c>
      <c r="G127" s="7">
        <v>7.3999999999999996E-2</v>
      </c>
      <c r="H127" s="5">
        <v>10</v>
      </c>
      <c r="I127" s="7">
        <v>4.1000000000000002E-2</v>
      </c>
      <c r="J127" s="5">
        <v>206</v>
      </c>
      <c r="K127" s="7">
        <v>0.84399999999999997</v>
      </c>
      <c r="L127" s="5">
        <v>1</v>
      </c>
      <c r="M127" s="7">
        <v>4.0000000000000001E-3</v>
      </c>
      <c r="N127" s="5">
        <v>7</v>
      </c>
      <c r="O127" s="7">
        <v>2.9000000000000001E-2</v>
      </c>
      <c r="P127" s="5">
        <v>0</v>
      </c>
      <c r="Q127" s="7">
        <v>0</v>
      </c>
      <c r="R127" s="5">
        <v>2</v>
      </c>
      <c r="S127" s="790">
        <v>8.0000000000000002E-3</v>
      </c>
    </row>
    <row r="128" spans="1:19" ht="15" thickBot="1" x14ac:dyDescent="0.35">
      <c r="A128" s="785" t="s">
        <v>151</v>
      </c>
      <c r="B128" s="2">
        <v>249</v>
      </c>
      <c r="C128" s="2">
        <v>19</v>
      </c>
      <c r="D128" s="80">
        <v>13.2</v>
      </c>
      <c r="E128" s="4">
        <v>0.98</v>
      </c>
      <c r="F128" s="2">
        <v>12</v>
      </c>
      <c r="G128" s="4">
        <v>4.8000000000000001E-2</v>
      </c>
      <c r="H128" s="2">
        <v>92</v>
      </c>
      <c r="I128" s="4">
        <v>0.36899999999999999</v>
      </c>
      <c r="J128" s="2">
        <v>124</v>
      </c>
      <c r="K128" s="4">
        <v>0.498</v>
      </c>
      <c r="L128" s="2">
        <v>15</v>
      </c>
      <c r="M128" s="4">
        <v>0.06</v>
      </c>
      <c r="N128" s="2">
        <v>2</v>
      </c>
      <c r="O128" s="4">
        <v>8.0000000000000002E-3</v>
      </c>
      <c r="P128" s="2">
        <v>0</v>
      </c>
      <c r="Q128" s="4">
        <v>0</v>
      </c>
      <c r="R128" s="2">
        <v>4</v>
      </c>
      <c r="S128" s="790">
        <v>1.6E-2</v>
      </c>
    </row>
    <row r="129" spans="1:19" ht="15" thickBot="1" x14ac:dyDescent="0.35">
      <c r="A129" s="785" t="s">
        <v>151</v>
      </c>
      <c r="B129" s="5">
        <v>330</v>
      </c>
      <c r="C129" s="5">
        <v>20</v>
      </c>
      <c r="D129" s="81">
        <v>16.399999999999999</v>
      </c>
      <c r="E129" s="7">
        <v>0.9</v>
      </c>
      <c r="F129" s="5">
        <v>29</v>
      </c>
      <c r="G129" s="7">
        <v>8.7999999999999995E-2</v>
      </c>
      <c r="H129" s="5">
        <v>6</v>
      </c>
      <c r="I129" s="7">
        <v>1.7999999999999999E-2</v>
      </c>
      <c r="J129" s="5">
        <v>273</v>
      </c>
      <c r="K129" s="7">
        <v>0.82699999999999996</v>
      </c>
      <c r="L129" s="5">
        <v>19</v>
      </c>
      <c r="M129" s="7">
        <v>5.8000000000000003E-2</v>
      </c>
      <c r="N129" s="5">
        <v>0</v>
      </c>
      <c r="O129" s="7">
        <v>0</v>
      </c>
      <c r="P129" s="5">
        <v>0</v>
      </c>
      <c r="Q129" s="7">
        <v>0</v>
      </c>
      <c r="R129" s="5">
        <v>3</v>
      </c>
      <c r="S129" s="790">
        <v>8.9999999999999993E-3</v>
      </c>
    </row>
    <row r="130" spans="1:19" ht="15" thickBot="1" x14ac:dyDescent="0.35">
      <c r="A130" s="785" t="s">
        <v>152</v>
      </c>
      <c r="B130" s="2">
        <v>545</v>
      </c>
      <c r="C130" s="2">
        <v>31</v>
      </c>
      <c r="D130" s="72">
        <v>17.5</v>
      </c>
      <c r="E130" s="4">
        <v>0.92</v>
      </c>
      <c r="F130" s="2">
        <v>44</v>
      </c>
      <c r="G130" s="4">
        <v>8.1000000000000003E-2</v>
      </c>
      <c r="H130" s="2">
        <v>1</v>
      </c>
      <c r="I130" s="4">
        <v>2E-3</v>
      </c>
      <c r="J130" s="2">
        <v>498</v>
      </c>
      <c r="K130" s="4">
        <v>0.91400000000000003</v>
      </c>
      <c r="L130" s="2">
        <v>0</v>
      </c>
      <c r="M130" s="4">
        <v>0</v>
      </c>
      <c r="N130" s="2">
        <v>1</v>
      </c>
      <c r="O130" s="4">
        <v>2E-3</v>
      </c>
      <c r="P130" s="2">
        <v>0</v>
      </c>
      <c r="Q130" s="4">
        <v>0</v>
      </c>
      <c r="R130" s="2">
        <v>1</v>
      </c>
      <c r="S130" s="790">
        <v>2E-3</v>
      </c>
    </row>
    <row r="131" spans="1:19" ht="15" thickBot="1" x14ac:dyDescent="0.35">
      <c r="A131" s="785" t="s">
        <v>154</v>
      </c>
      <c r="B131" s="5">
        <v>144</v>
      </c>
      <c r="C131" s="5">
        <v>10</v>
      </c>
      <c r="D131" s="20">
        <v>14.4</v>
      </c>
      <c r="E131" s="7">
        <v>0.85</v>
      </c>
      <c r="F131" s="5">
        <v>10</v>
      </c>
      <c r="G131" s="7">
        <v>6.9000000000000006E-2</v>
      </c>
      <c r="H131" s="5">
        <v>7</v>
      </c>
      <c r="I131" s="7">
        <v>4.9000000000000002E-2</v>
      </c>
      <c r="J131" s="5">
        <v>122</v>
      </c>
      <c r="K131" s="7">
        <v>0.84699999999999998</v>
      </c>
      <c r="L131" s="5">
        <v>1</v>
      </c>
      <c r="M131" s="7">
        <v>7.0000000000000001E-3</v>
      </c>
      <c r="N131" s="5">
        <v>0</v>
      </c>
      <c r="O131" s="7">
        <v>0</v>
      </c>
      <c r="P131" s="5">
        <v>0</v>
      </c>
      <c r="Q131" s="7">
        <v>0</v>
      </c>
      <c r="R131" s="5">
        <v>4</v>
      </c>
      <c r="S131" s="790">
        <v>2.8000000000000001E-2</v>
      </c>
    </row>
    <row r="132" spans="1:19" ht="15" thickBot="1" x14ac:dyDescent="0.35">
      <c r="A132" s="785" t="s">
        <v>155</v>
      </c>
      <c r="B132" s="2">
        <v>848</v>
      </c>
      <c r="C132" s="2">
        <v>46</v>
      </c>
      <c r="D132" s="6">
        <v>18.3</v>
      </c>
      <c r="E132" s="4">
        <v>0.82</v>
      </c>
      <c r="F132" s="2">
        <v>58</v>
      </c>
      <c r="G132" s="4">
        <v>6.8000000000000005E-2</v>
      </c>
      <c r="H132" s="2">
        <v>257</v>
      </c>
      <c r="I132" s="4">
        <v>0.30299999999999999</v>
      </c>
      <c r="J132" s="2">
        <v>420</v>
      </c>
      <c r="K132" s="4">
        <v>0.495</v>
      </c>
      <c r="L132" s="2">
        <v>48</v>
      </c>
      <c r="M132" s="4">
        <v>5.7000000000000002E-2</v>
      </c>
      <c r="N132" s="2">
        <v>5</v>
      </c>
      <c r="O132" s="4">
        <v>6.0000000000000001E-3</v>
      </c>
      <c r="P132" s="2">
        <v>22</v>
      </c>
      <c r="Q132" s="4">
        <v>2.5999999999999999E-2</v>
      </c>
      <c r="R132" s="2">
        <v>38</v>
      </c>
      <c r="S132" s="790">
        <v>4.4999999999999998E-2</v>
      </c>
    </row>
    <row r="133" spans="1:19" ht="15" thickBot="1" x14ac:dyDescent="0.35">
      <c r="A133" s="785" t="s">
        <v>156</v>
      </c>
      <c r="B133" s="5">
        <v>570</v>
      </c>
      <c r="C133" s="5">
        <v>34</v>
      </c>
      <c r="D133" s="68">
        <v>16.600000000000001</v>
      </c>
      <c r="E133" s="7">
        <v>0.9</v>
      </c>
      <c r="F133" s="5">
        <v>33</v>
      </c>
      <c r="G133" s="7">
        <v>5.8000000000000003E-2</v>
      </c>
      <c r="H133" s="5">
        <v>7</v>
      </c>
      <c r="I133" s="7">
        <v>1.2E-2</v>
      </c>
      <c r="J133" s="5">
        <v>507</v>
      </c>
      <c r="K133" s="7">
        <v>0.88900000000000001</v>
      </c>
      <c r="L133" s="5">
        <v>11</v>
      </c>
      <c r="M133" s="7">
        <v>1.9E-2</v>
      </c>
      <c r="N133" s="5">
        <v>9</v>
      </c>
      <c r="O133" s="7">
        <v>1.6E-2</v>
      </c>
      <c r="P133" s="5">
        <v>0</v>
      </c>
      <c r="Q133" s="7">
        <v>0</v>
      </c>
      <c r="R133" s="5">
        <v>3</v>
      </c>
      <c r="S133" s="790">
        <v>5.0000000000000001E-3</v>
      </c>
    </row>
    <row r="134" spans="1:19" ht="15" thickBot="1" x14ac:dyDescent="0.35">
      <c r="A134" s="785" t="s">
        <v>157</v>
      </c>
      <c r="B134" s="2">
        <v>381</v>
      </c>
      <c r="C134" s="2">
        <v>23</v>
      </c>
      <c r="D134" s="68">
        <v>16.600000000000001</v>
      </c>
      <c r="E134" s="4">
        <v>0.86</v>
      </c>
      <c r="F134" s="2">
        <v>14</v>
      </c>
      <c r="G134" s="4">
        <v>3.6999999999999998E-2</v>
      </c>
      <c r="H134" s="2">
        <v>2</v>
      </c>
      <c r="I134" s="4">
        <v>5.0000000000000001E-3</v>
      </c>
      <c r="J134" s="2">
        <v>356</v>
      </c>
      <c r="K134" s="4">
        <v>0.93400000000000005</v>
      </c>
      <c r="L134" s="2">
        <v>5</v>
      </c>
      <c r="M134" s="4">
        <v>1.2999999999999999E-2</v>
      </c>
      <c r="N134" s="2">
        <v>0</v>
      </c>
      <c r="O134" s="4">
        <v>0</v>
      </c>
      <c r="P134" s="2">
        <v>0</v>
      </c>
      <c r="Q134" s="4">
        <v>0</v>
      </c>
      <c r="R134" s="2">
        <v>4</v>
      </c>
      <c r="S134" s="790">
        <v>0.01</v>
      </c>
    </row>
    <row r="135" spans="1:19" ht="15" thickBot="1" x14ac:dyDescent="0.35">
      <c r="A135" s="785" t="s">
        <v>158</v>
      </c>
      <c r="B135" s="5">
        <v>379</v>
      </c>
      <c r="C135" s="5">
        <v>26</v>
      </c>
      <c r="D135" s="24">
        <v>14.3</v>
      </c>
      <c r="E135" s="7">
        <v>0.9</v>
      </c>
      <c r="F135" s="5">
        <v>29</v>
      </c>
      <c r="G135" s="7">
        <v>7.6999999999999999E-2</v>
      </c>
      <c r="H135" s="5">
        <v>12</v>
      </c>
      <c r="I135" s="7">
        <v>3.2000000000000001E-2</v>
      </c>
      <c r="J135" s="5">
        <v>327</v>
      </c>
      <c r="K135" s="7">
        <v>0.86299999999999999</v>
      </c>
      <c r="L135" s="5">
        <v>0</v>
      </c>
      <c r="M135" s="7">
        <v>0</v>
      </c>
      <c r="N135" s="5">
        <v>1</v>
      </c>
      <c r="O135" s="7">
        <v>3.0000000000000001E-3</v>
      </c>
      <c r="P135" s="5">
        <v>0</v>
      </c>
      <c r="Q135" s="7">
        <v>0</v>
      </c>
      <c r="R135" s="5">
        <v>10</v>
      </c>
      <c r="S135" s="790">
        <v>2.5999999999999999E-2</v>
      </c>
    </row>
    <row r="136" spans="1:19" ht="15" thickBot="1" x14ac:dyDescent="0.35">
      <c r="A136" s="785" t="s">
        <v>159</v>
      </c>
      <c r="B136" s="54">
        <v>1280</v>
      </c>
      <c r="C136" s="2">
        <v>73</v>
      </c>
      <c r="D136" s="72">
        <v>17.5</v>
      </c>
      <c r="E136" s="4">
        <v>0.56000000000000005</v>
      </c>
      <c r="F136" s="2">
        <v>362</v>
      </c>
      <c r="G136" s="4">
        <v>0.28299999999999997</v>
      </c>
      <c r="H136" s="2">
        <v>325</v>
      </c>
      <c r="I136" s="4">
        <v>0.254</v>
      </c>
      <c r="J136" s="2">
        <v>436</v>
      </c>
      <c r="K136" s="4">
        <v>0.34100000000000003</v>
      </c>
      <c r="L136" s="2">
        <v>62</v>
      </c>
      <c r="M136" s="4">
        <v>4.8000000000000001E-2</v>
      </c>
      <c r="N136" s="2">
        <v>10</v>
      </c>
      <c r="O136" s="4">
        <v>8.0000000000000002E-3</v>
      </c>
      <c r="P136" s="2">
        <v>2</v>
      </c>
      <c r="Q136" s="4">
        <v>2E-3</v>
      </c>
      <c r="R136" s="2">
        <v>83</v>
      </c>
      <c r="S136" s="790">
        <v>6.5000000000000002E-2</v>
      </c>
    </row>
    <row r="137" spans="1:19" ht="15" thickBot="1" x14ac:dyDescent="0.35">
      <c r="A137" s="785" t="s">
        <v>160</v>
      </c>
      <c r="B137" s="5">
        <v>6</v>
      </c>
      <c r="C137" s="5">
        <v>10</v>
      </c>
      <c r="D137" s="82">
        <v>0.5</v>
      </c>
      <c r="E137" s="5"/>
      <c r="F137" s="5">
        <v>2</v>
      </c>
      <c r="G137" s="7">
        <v>0.33300000000000002</v>
      </c>
      <c r="H137" s="5">
        <v>3</v>
      </c>
      <c r="I137" s="7">
        <v>0.5</v>
      </c>
      <c r="J137" s="5">
        <v>1</v>
      </c>
      <c r="K137" s="7">
        <v>0.16700000000000001</v>
      </c>
      <c r="L137" s="5">
        <v>0</v>
      </c>
      <c r="M137" s="7">
        <v>0</v>
      </c>
      <c r="N137" s="5">
        <v>0</v>
      </c>
      <c r="O137" s="7">
        <v>0</v>
      </c>
      <c r="P137" s="5">
        <v>0</v>
      </c>
      <c r="Q137" s="7">
        <v>0</v>
      </c>
      <c r="R137" s="5">
        <v>0</v>
      </c>
      <c r="S137" s="790">
        <v>0</v>
      </c>
    </row>
    <row r="138" spans="1:19" ht="15" thickBot="1" x14ac:dyDescent="0.35">
      <c r="A138" s="785" t="s">
        <v>161</v>
      </c>
      <c r="B138" s="2">
        <v>195</v>
      </c>
      <c r="C138" s="2">
        <v>13</v>
      </c>
      <c r="D138" s="83">
        <v>15.5</v>
      </c>
      <c r="E138" s="4">
        <v>0.85</v>
      </c>
      <c r="F138" s="2">
        <v>11</v>
      </c>
      <c r="G138" s="4">
        <v>5.6000000000000001E-2</v>
      </c>
      <c r="H138" s="2">
        <v>4</v>
      </c>
      <c r="I138" s="4">
        <v>2.1000000000000001E-2</v>
      </c>
      <c r="J138" s="2">
        <v>179</v>
      </c>
      <c r="K138" s="4">
        <v>0.91800000000000004</v>
      </c>
      <c r="L138" s="2">
        <v>1</v>
      </c>
      <c r="M138" s="4">
        <v>5.0000000000000001E-3</v>
      </c>
      <c r="N138" s="2"/>
      <c r="O138" s="2"/>
      <c r="P138" s="2"/>
      <c r="Q138" s="2"/>
      <c r="R138" s="2"/>
    </row>
    <row r="139" spans="1:19" ht="15" thickBot="1" x14ac:dyDescent="0.35">
      <c r="A139" s="785" t="s">
        <v>162</v>
      </c>
      <c r="B139" s="5">
        <v>199</v>
      </c>
      <c r="C139" s="5">
        <v>13</v>
      </c>
      <c r="D139" s="58">
        <v>15.4</v>
      </c>
      <c r="E139" s="7">
        <v>0.77</v>
      </c>
      <c r="F139" s="5">
        <v>13</v>
      </c>
      <c r="G139" s="7">
        <v>6.5000000000000002E-2</v>
      </c>
      <c r="H139" s="5">
        <v>1</v>
      </c>
      <c r="I139" s="7">
        <v>5.0000000000000001E-3</v>
      </c>
      <c r="J139" s="5">
        <v>182</v>
      </c>
      <c r="K139" s="7">
        <v>0.91500000000000004</v>
      </c>
      <c r="L139" s="5">
        <v>2</v>
      </c>
      <c r="M139" s="7">
        <v>0.01</v>
      </c>
      <c r="N139" s="5">
        <v>3</v>
      </c>
      <c r="O139" s="7">
        <v>1.4999999999999999E-2</v>
      </c>
      <c r="P139" s="5">
        <v>0</v>
      </c>
      <c r="Q139" s="7">
        <v>0</v>
      </c>
      <c r="R139" s="5">
        <v>1</v>
      </c>
      <c r="S139" s="790">
        <v>5.0000000000000001E-3</v>
      </c>
    </row>
    <row r="140" spans="1:19" ht="15" thickBot="1" x14ac:dyDescent="0.35">
      <c r="A140" s="785" t="s">
        <v>163</v>
      </c>
      <c r="B140" s="2">
        <v>227</v>
      </c>
      <c r="C140" s="2">
        <v>13</v>
      </c>
      <c r="D140" s="28">
        <v>17.100000000000001</v>
      </c>
      <c r="E140" s="4">
        <v>0.72</v>
      </c>
      <c r="F140" s="2">
        <v>18</v>
      </c>
      <c r="G140" s="4">
        <v>7.9000000000000001E-2</v>
      </c>
      <c r="H140" s="2"/>
      <c r="I140" s="2"/>
      <c r="J140" s="2">
        <v>205</v>
      </c>
      <c r="K140" s="4">
        <v>0.90300000000000002</v>
      </c>
      <c r="L140" s="2">
        <v>2</v>
      </c>
      <c r="M140" s="4">
        <v>8.9999999999999993E-3</v>
      </c>
      <c r="N140" s="2">
        <v>1</v>
      </c>
      <c r="O140" s="4">
        <v>4.0000000000000001E-3</v>
      </c>
      <c r="P140" s="2"/>
      <c r="Q140" s="2"/>
      <c r="R140" s="2">
        <v>1</v>
      </c>
      <c r="S140" s="790">
        <v>4.0000000000000001E-3</v>
      </c>
    </row>
    <row r="141" spans="1:19" ht="15" thickBot="1" x14ac:dyDescent="0.35">
      <c r="A141" s="785" t="s">
        <v>165</v>
      </c>
      <c r="B141" s="5">
        <v>512</v>
      </c>
      <c r="C141" s="5">
        <v>31</v>
      </c>
      <c r="D141" s="10">
        <v>16.3</v>
      </c>
      <c r="E141" s="7">
        <v>0.9</v>
      </c>
      <c r="F141" s="5">
        <v>30</v>
      </c>
      <c r="G141" s="7">
        <v>5.8999999999999997E-2</v>
      </c>
      <c r="H141" s="5">
        <v>5</v>
      </c>
      <c r="I141" s="7">
        <v>0.01</v>
      </c>
      <c r="J141" s="5">
        <v>460</v>
      </c>
      <c r="K141" s="7">
        <v>0.89800000000000002</v>
      </c>
      <c r="L141" s="5">
        <v>9</v>
      </c>
      <c r="M141" s="7">
        <v>1.7999999999999999E-2</v>
      </c>
      <c r="N141" s="5">
        <v>3</v>
      </c>
      <c r="O141" s="7">
        <v>6.0000000000000001E-3</v>
      </c>
      <c r="P141" s="5">
        <v>1</v>
      </c>
      <c r="Q141" s="7">
        <v>2E-3</v>
      </c>
      <c r="R141" s="5">
        <v>4</v>
      </c>
      <c r="S141" s="790">
        <v>8.0000000000000002E-3</v>
      </c>
    </row>
    <row r="142" spans="1:19" ht="15" thickBot="1" x14ac:dyDescent="0.35">
      <c r="A142" s="785" t="s">
        <v>166</v>
      </c>
      <c r="B142" s="2">
        <v>511</v>
      </c>
      <c r="C142" s="2">
        <v>37</v>
      </c>
      <c r="D142" s="34">
        <v>14</v>
      </c>
      <c r="E142" s="4">
        <v>0.97</v>
      </c>
      <c r="F142" s="2">
        <v>20</v>
      </c>
      <c r="G142" s="4">
        <v>3.9E-2</v>
      </c>
      <c r="H142" s="2">
        <v>15</v>
      </c>
      <c r="I142" s="4">
        <v>2.9000000000000001E-2</v>
      </c>
      <c r="J142" s="2">
        <v>446</v>
      </c>
      <c r="K142" s="4">
        <v>0.873</v>
      </c>
      <c r="L142" s="2">
        <v>17</v>
      </c>
      <c r="M142" s="4">
        <v>3.3000000000000002E-2</v>
      </c>
      <c r="N142" s="2">
        <v>2</v>
      </c>
      <c r="O142" s="4">
        <v>4.0000000000000001E-3</v>
      </c>
      <c r="P142" s="2">
        <v>0</v>
      </c>
      <c r="Q142" s="4">
        <v>0</v>
      </c>
      <c r="R142" s="2">
        <v>11</v>
      </c>
      <c r="S142" s="790">
        <v>2.1999999999999999E-2</v>
      </c>
    </row>
    <row r="143" spans="1:19" ht="15" thickBot="1" x14ac:dyDescent="0.35">
      <c r="A143" s="785" t="s">
        <v>167</v>
      </c>
      <c r="B143" s="5">
        <v>435</v>
      </c>
      <c r="C143" s="5">
        <v>27</v>
      </c>
      <c r="D143" s="44">
        <v>16.100000000000001</v>
      </c>
      <c r="E143" s="7">
        <v>0.83</v>
      </c>
      <c r="F143" s="5">
        <v>61</v>
      </c>
      <c r="G143" s="7">
        <v>0.14000000000000001</v>
      </c>
      <c r="H143" s="5">
        <v>25</v>
      </c>
      <c r="I143" s="7">
        <v>5.7000000000000002E-2</v>
      </c>
      <c r="J143" s="5">
        <v>320</v>
      </c>
      <c r="K143" s="7">
        <v>0.73599999999999999</v>
      </c>
      <c r="L143" s="5">
        <v>11</v>
      </c>
      <c r="M143" s="7">
        <v>2.5000000000000001E-2</v>
      </c>
      <c r="N143" s="5">
        <v>5</v>
      </c>
      <c r="O143" s="7">
        <v>1.0999999999999999E-2</v>
      </c>
      <c r="P143" s="5">
        <v>1</v>
      </c>
      <c r="Q143" s="7">
        <v>2E-3</v>
      </c>
      <c r="R143" s="5">
        <v>12</v>
      </c>
      <c r="S143" s="790">
        <v>2.8000000000000001E-2</v>
      </c>
    </row>
    <row r="144" spans="1:19" ht="15" thickBot="1" x14ac:dyDescent="0.35">
      <c r="A144" s="785" t="s">
        <v>168</v>
      </c>
      <c r="B144" s="2">
        <v>624</v>
      </c>
      <c r="C144" s="2">
        <v>43</v>
      </c>
      <c r="D144" s="84">
        <v>14.6</v>
      </c>
      <c r="E144" s="4">
        <v>0.6</v>
      </c>
      <c r="F144" s="2">
        <v>215</v>
      </c>
      <c r="G144" s="4">
        <v>0.34499999999999997</v>
      </c>
      <c r="H144" s="2">
        <v>19</v>
      </c>
      <c r="I144" s="4">
        <v>0.03</v>
      </c>
      <c r="J144" s="2">
        <v>320</v>
      </c>
      <c r="K144" s="4">
        <v>0.51300000000000001</v>
      </c>
      <c r="L144" s="2">
        <v>46</v>
      </c>
      <c r="M144" s="4">
        <v>7.3999999999999996E-2</v>
      </c>
      <c r="N144" s="2">
        <v>2</v>
      </c>
      <c r="O144" s="4">
        <v>3.0000000000000001E-3</v>
      </c>
      <c r="P144" s="2">
        <v>1</v>
      </c>
      <c r="Q144" s="4">
        <v>2E-3</v>
      </c>
      <c r="R144" s="2">
        <v>21</v>
      </c>
      <c r="S144" s="790">
        <v>3.4000000000000002E-2</v>
      </c>
    </row>
    <row r="145" spans="1:19" ht="15" thickBot="1" x14ac:dyDescent="0.35">
      <c r="A145" s="785" t="s">
        <v>169</v>
      </c>
      <c r="B145" s="5">
        <v>761</v>
      </c>
      <c r="C145" s="5">
        <v>45</v>
      </c>
      <c r="D145" s="25">
        <v>16.899999999999999</v>
      </c>
      <c r="E145" s="7">
        <v>0.76</v>
      </c>
      <c r="F145" s="5">
        <v>81</v>
      </c>
      <c r="G145" s="7">
        <v>0.106</v>
      </c>
      <c r="H145" s="5">
        <v>193</v>
      </c>
      <c r="I145" s="7">
        <v>0.254</v>
      </c>
      <c r="J145" s="5">
        <v>404</v>
      </c>
      <c r="K145" s="7">
        <v>0.53100000000000003</v>
      </c>
      <c r="L145" s="5">
        <v>34</v>
      </c>
      <c r="M145" s="7">
        <v>4.4999999999999998E-2</v>
      </c>
      <c r="N145" s="5">
        <v>3</v>
      </c>
      <c r="O145" s="7">
        <v>4.0000000000000001E-3</v>
      </c>
      <c r="P145" s="5">
        <v>7</v>
      </c>
      <c r="Q145" s="7">
        <v>8.9999999999999993E-3</v>
      </c>
      <c r="R145" s="5">
        <v>39</v>
      </c>
      <c r="S145" s="790">
        <v>5.0999999999999997E-2</v>
      </c>
    </row>
    <row r="146" spans="1:19" ht="15" thickBot="1" x14ac:dyDescent="0.35">
      <c r="A146" s="785" t="s">
        <v>170</v>
      </c>
      <c r="B146" s="2">
        <v>759</v>
      </c>
      <c r="C146" s="2">
        <v>43</v>
      </c>
      <c r="D146" s="85">
        <v>17.600000000000001</v>
      </c>
      <c r="E146" s="4">
        <v>0.88</v>
      </c>
      <c r="F146" s="2">
        <v>61</v>
      </c>
      <c r="G146" s="4">
        <v>0.08</v>
      </c>
      <c r="H146" s="2">
        <v>24</v>
      </c>
      <c r="I146" s="4">
        <v>3.2000000000000001E-2</v>
      </c>
      <c r="J146" s="2">
        <v>633</v>
      </c>
      <c r="K146" s="4">
        <v>0.83399999999999996</v>
      </c>
      <c r="L146" s="2">
        <v>28</v>
      </c>
      <c r="M146" s="4">
        <v>3.6999999999999998E-2</v>
      </c>
      <c r="N146" s="2">
        <v>5</v>
      </c>
      <c r="O146" s="4">
        <v>7.0000000000000001E-3</v>
      </c>
      <c r="P146" s="2">
        <v>1</v>
      </c>
      <c r="Q146" s="4">
        <v>1E-3</v>
      </c>
      <c r="R146" s="2">
        <v>8</v>
      </c>
      <c r="S146" s="790">
        <v>1.0999999999999999E-2</v>
      </c>
    </row>
    <row r="147" spans="1:19" ht="15" thickBot="1" x14ac:dyDescent="0.35">
      <c r="A147" s="785" t="s">
        <v>171</v>
      </c>
      <c r="B147" s="5">
        <v>297</v>
      </c>
      <c r="C147" s="5">
        <v>24</v>
      </c>
      <c r="D147" s="37">
        <v>12.3</v>
      </c>
      <c r="E147" s="7">
        <v>0.85</v>
      </c>
      <c r="F147" s="5">
        <v>9</v>
      </c>
      <c r="G147" s="7">
        <v>0.03</v>
      </c>
      <c r="H147" s="5">
        <v>213</v>
      </c>
      <c r="I147" s="7">
        <v>0.71699999999999997</v>
      </c>
      <c r="J147" s="5">
        <v>41</v>
      </c>
      <c r="K147" s="7">
        <v>0.13800000000000001</v>
      </c>
      <c r="L147" s="5">
        <v>1</v>
      </c>
      <c r="M147" s="7">
        <v>3.0000000000000001E-3</v>
      </c>
      <c r="N147" s="5">
        <v>1</v>
      </c>
      <c r="O147" s="7">
        <v>3.0000000000000001E-3</v>
      </c>
      <c r="P147" s="5">
        <v>0</v>
      </c>
      <c r="Q147" s="7">
        <v>0</v>
      </c>
      <c r="R147" s="5">
        <v>33</v>
      </c>
      <c r="S147" s="790">
        <v>0.111</v>
      </c>
    </row>
    <row r="148" spans="1:19" ht="15" thickBot="1" x14ac:dyDescent="0.35">
      <c r="A148" s="785" t="s">
        <v>172</v>
      </c>
      <c r="B148" s="2">
        <v>945</v>
      </c>
      <c r="C148" s="2">
        <v>57</v>
      </c>
      <c r="D148" s="86">
        <v>16.7</v>
      </c>
      <c r="E148" s="4">
        <v>0.65</v>
      </c>
      <c r="F148" s="2">
        <v>306</v>
      </c>
      <c r="G148" s="4">
        <v>0.32400000000000001</v>
      </c>
      <c r="H148" s="2">
        <v>178</v>
      </c>
      <c r="I148" s="4">
        <v>0.188</v>
      </c>
      <c r="J148" s="2">
        <v>359</v>
      </c>
      <c r="K148" s="4">
        <v>0.38</v>
      </c>
      <c r="L148" s="2">
        <v>41</v>
      </c>
      <c r="M148" s="4">
        <v>4.2999999999999997E-2</v>
      </c>
      <c r="N148" s="2">
        <v>4</v>
      </c>
      <c r="O148" s="4">
        <v>4.0000000000000001E-3</v>
      </c>
      <c r="P148" s="2">
        <v>1</v>
      </c>
      <c r="Q148" s="4">
        <v>1E-3</v>
      </c>
      <c r="R148" s="2">
        <v>56</v>
      </c>
      <c r="S148" s="790">
        <v>5.8999999999999997E-2</v>
      </c>
    </row>
    <row r="149" spans="1:19" ht="15" thickBot="1" x14ac:dyDescent="0.35">
      <c r="A149" s="785" t="s">
        <v>173</v>
      </c>
      <c r="B149" s="5">
        <v>470</v>
      </c>
      <c r="C149" s="5">
        <v>31</v>
      </c>
      <c r="D149" s="58">
        <v>15.4</v>
      </c>
      <c r="E149" s="7">
        <v>0.82</v>
      </c>
      <c r="F149" s="5">
        <v>19</v>
      </c>
      <c r="G149" s="7">
        <v>0.04</v>
      </c>
      <c r="H149" s="5">
        <v>74</v>
      </c>
      <c r="I149" s="7">
        <v>0.157</v>
      </c>
      <c r="J149" s="5">
        <v>356</v>
      </c>
      <c r="K149" s="7">
        <v>0.75700000000000001</v>
      </c>
      <c r="L149" s="5">
        <v>8</v>
      </c>
      <c r="M149" s="7">
        <v>1.7000000000000001E-2</v>
      </c>
      <c r="N149" s="5">
        <v>3</v>
      </c>
      <c r="O149" s="7">
        <v>6.0000000000000001E-3</v>
      </c>
      <c r="P149" s="5">
        <v>5</v>
      </c>
      <c r="Q149" s="7">
        <v>1.0999999999999999E-2</v>
      </c>
      <c r="R149" s="5">
        <v>5</v>
      </c>
      <c r="S149" s="790">
        <v>1.0999999999999999E-2</v>
      </c>
    </row>
    <row r="150" spans="1:19" ht="15" thickBot="1" x14ac:dyDescent="0.35">
      <c r="A150" s="785" t="s">
        <v>174</v>
      </c>
      <c r="B150" s="2">
        <v>515</v>
      </c>
      <c r="C150" s="2">
        <v>30</v>
      </c>
      <c r="D150" s="28">
        <v>17.100000000000001</v>
      </c>
      <c r="E150" s="4">
        <v>0.15</v>
      </c>
      <c r="F150" s="2">
        <v>311</v>
      </c>
      <c r="G150" s="4">
        <v>0.60399999999999998</v>
      </c>
      <c r="H150" s="2">
        <v>50</v>
      </c>
      <c r="I150" s="4">
        <v>9.7000000000000003E-2</v>
      </c>
      <c r="J150" s="2">
        <v>77</v>
      </c>
      <c r="K150" s="4">
        <v>0.15</v>
      </c>
      <c r="L150" s="2">
        <v>25</v>
      </c>
      <c r="M150" s="4">
        <v>4.9000000000000002E-2</v>
      </c>
      <c r="N150" s="2">
        <v>1</v>
      </c>
      <c r="O150" s="4">
        <v>2E-3</v>
      </c>
      <c r="P150" s="2">
        <v>1</v>
      </c>
      <c r="Q150" s="4">
        <v>2E-3</v>
      </c>
      <c r="R150" s="2">
        <v>51</v>
      </c>
      <c r="S150" s="790">
        <v>9.9000000000000005E-2</v>
      </c>
    </row>
    <row r="151" spans="1:19" ht="15" thickBot="1" x14ac:dyDescent="0.35">
      <c r="A151" s="785" t="s">
        <v>175</v>
      </c>
      <c r="B151" s="5">
        <v>742</v>
      </c>
      <c r="C151" s="5">
        <v>44</v>
      </c>
      <c r="D151" s="62">
        <v>16.8</v>
      </c>
      <c r="E151" s="7">
        <v>0.56000000000000005</v>
      </c>
      <c r="F151" s="5">
        <v>284</v>
      </c>
      <c r="G151" s="7">
        <v>0.38300000000000001</v>
      </c>
      <c r="H151" s="5">
        <v>148</v>
      </c>
      <c r="I151" s="7">
        <v>0.19900000000000001</v>
      </c>
      <c r="J151" s="5">
        <v>236</v>
      </c>
      <c r="K151" s="7">
        <v>0.318</v>
      </c>
      <c r="L151" s="5">
        <v>20</v>
      </c>
      <c r="M151" s="7">
        <v>2.7E-2</v>
      </c>
      <c r="N151" s="5">
        <v>5</v>
      </c>
      <c r="O151" s="7">
        <v>7.0000000000000001E-3</v>
      </c>
      <c r="P151" s="5">
        <v>0</v>
      </c>
      <c r="Q151" s="7">
        <v>0</v>
      </c>
      <c r="R151" s="5">
        <v>49</v>
      </c>
      <c r="S151" s="790">
        <v>6.6000000000000003E-2</v>
      </c>
    </row>
    <row r="152" spans="1:19" ht="15" thickBot="1" x14ac:dyDescent="0.35">
      <c r="A152" s="785" t="s">
        <v>176</v>
      </c>
      <c r="B152" s="2">
        <v>677</v>
      </c>
      <c r="C152" s="2">
        <v>42</v>
      </c>
      <c r="D152" s="44">
        <v>16.100000000000001</v>
      </c>
      <c r="E152" s="4">
        <v>0.72</v>
      </c>
      <c r="F152" s="2">
        <v>186</v>
      </c>
      <c r="G152" s="4">
        <v>0.27500000000000002</v>
      </c>
      <c r="H152" s="2">
        <v>100</v>
      </c>
      <c r="I152" s="4">
        <v>0.14799999999999999</v>
      </c>
      <c r="J152" s="2">
        <v>292</v>
      </c>
      <c r="K152" s="4">
        <v>0.43099999999999999</v>
      </c>
      <c r="L152" s="2">
        <v>34</v>
      </c>
      <c r="M152" s="4">
        <v>0.05</v>
      </c>
      <c r="N152" s="2">
        <v>8</v>
      </c>
      <c r="O152" s="4">
        <v>1.2E-2</v>
      </c>
      <c r="P152" s="2">
        <v>0</v>
      </c>
      <c r="Q152" s="4">
        <v>0</v>
      </c>
      <c r="R152" s="2">
        <v>57</v>
      </c>
      <c r="S152" s="790">
        <v>8.4000000000000005E-2</v>
      </c>
    </row>
    <row r="153" spans="1:19" ht="15" thickBot="1" x14ac:dyDescent="0.35">
      <c r="A153" s="785" t="s">
        <v>177</v>
      </c>
      <c r="B153" s="5">
        <v>486</v>
      </c>
      <c r="C153" s="5">
        <v>32</v>
      </c>
      <c r="D153" s="58">
        <v>15.4</v>
      </c>
      <c r="E153" s="7">
        <v>0.84</v>
      </c>
      <c r="F153" s="5">
        <v>77</v>
      </c>
      <c r="G153" s="7">
        <v>0.158</v>
      </c>
      <c r="H153" s="5">
        <v>80</v>
      </c>
      <c r="I153" s="7">
        <v>0.16500000000000001</v>
      </c>
      <c r="J153" s="5">
        <v>271</v>
      </c>
      <c r="K153" s="7">
        <v>0.55800000000000005</v>
      </c>
      <c r="L153" s="5">
        <v>22</v>
      </c>
      <c r="M153" s="7">
        <v>4.4999999999999998E-2</v>
      </c>
      <c r="N153" s="5">
        <v>4</v>
      </c>
      <c r="O153" s="7">
        <v>8.0000000000000002E-3</v>
      </c>
      <c r="P153" s="5">
        <v>0</v>
      </c>
      <c r="Q153" s="7">
        <v>0</v>
      </c>
      <c r="R153" s="5">
        <v>32</v>
      </c>
      <c r="S153" s="790">
        <v>6.6000000000000003E-2</v>
      </c>
    </row>
    <row r="154" spans="1:19" ht="15" thickBot="1" x14ac:dyDescent="0.35">
      <c r="A154" s="785" t="s">
        <v>178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9" ht="15" thickBot="1" x14ac:dyDescent="0.35">
      <c r="A155" s="785" t="s">
        <v>180</v>
      </c>
      <c r="B155" s="5">
        <v>326</v>
      </c>
      <c r="C155" s="5">
        <v>24</v>
      </c>
      <c r="D155" s="87">
        <v>13.8</v>
      </c>
      <c r="E155" s="7">
        <v>0.92</v>
      </c>
      <c r="F155" s="5">
        <v>7</v>
      </c>
      <c r="G155" s="7">
        <v>2.1000000000000001E-2</v>
      </c>
      <c r="H155" s="5">
        <v>48</v>
      </c>
      <c r="I155" s="7">
        <v>0.14699999999999999</v>
      </c>
      <c r="J155" s="5">
        <v>263</v>
      </c>
      <c r="K155" s="7">
        <v>0.80700000000000005</v>
      </c>
      <c r="L155" s="5">
        <v>0</v>
      </c>
      <c r="M155" s="7">
        <v>0</v>
      </c>
      <c r="N155" s="5">
        <v>3</v>
      </c>
      <c r="O155" s="7">
        <v>8.9999999999999993E-3</v>
      </c>
      <c r="P155" s="5">
        <v>0</v>
      </c>
      <c r="Q155" s="7">
        <v>0</v>
      </c>
      <c r="R155" s="5">
        <v>5</v>
      </c>
      <c r="S155" s="790">
        <v>1.4999999999999999E-2</v>
      </c>
    </row>
    <row r="156" spans="1:19" ht="15" thickBot="1" x14ac:dyDescent="0.35">
      <c r="A156" s="785" t="s">
        <v>181</v>
      </c>
      <c r="B156" s="2">
        <v>527</v>
      </c>
      <c r="C156" s="2">
        <v>29</v>
      </c>
      <c r="D156" s="6">
        <v>18.3</v>
      </c>
      <c r="E156" s="4">
        <v>0.26</v>
      </c>
      <c r="F156" s="2">
        <v>309</v>
      </c>
      <c r="G156" s="4">
        <v>0.58599999999999997</v>
      </c>
      <c r="H156" s="2">
        <v>59</v>
      </c>
      <c r="I156" s="4">
        <v>0.112</v>
      </c>
      <c r="J156" s="2">
        <v>57</v>
      </c>
      <c r="K156" s="4">
        <v>0.108</v>
      </c>
      <c r="L156" s="2">
        <v>59</v>
      </c>
      <c r="M156" s="4">
        <v>0.112</v>
      </c>
      <c r="N156" s="2">
        <v>2</v>
      </c>
      <c r="O156" s="4">
        <v>4.0000000000000001E-3</v>
      </c>
      <c r="P156" s="2">
        <v>1</v>
      </c>
      <c r="Q156" s="4">
        <v>2E-3</v>
      </c>
      <c r="R156" s="2">
        <v>40</v>
      </c>
      <c r="S156" s="790">
        <v>7.5999999999999998E-2</v>
      </c>
    </row>
    <row r="157" spans="1:19" ht="15" thickBot="1" x14ac:dyDescent="0.35">
      <c r="A157" s="785" t="s">
        <v>182</v>
      </c>
      <c r="B157" s="5">
        <v>723</v>
      </c>
      <c r="C157" s="5">
        <v>37</v>
      </c>
      <c r="D157" s="57">
        <v>19.399999999999999</v>
      </c>
      <c r="E157" s="7">
        <v>0.9</v>
      </c>
      <c r="F157" s="5">
        <v>76</v>
      </c>
      <c r="G157" s="7">
        <v>0.105</v>
      </c>
      <c r="H157" s="5">
        <v>8</v>
      </c>
      <c r="I157" s="7">
        <v>1.0999999999999999E-2</v>
      </c>
      <c r="J157" s="5">
        <v>596</v>
      </c>
      <c r="K157" s="7">
        <v>0.82399999999999995</v>
      </c>
      <c r="L157" s="5">
        <v>22</v>
      </c>
      <c r="M157" s="7">
        <v>0.03</v>
      </c>
      <c r="N157" s="5">
        <v>6</v>
      </c>
      <c r="O157" s="7">
        <v>8.0000000000000002E-3</v>
      </c>
      <c r="P157" s="5">
        <v>4</v>
      </c>
      <c r="Q157" s="7">
        <v>6.0000000000000001E-3</v>
      </c>
      <c r="R157" s="5">
        <v>11</v>
      </c>
      <c r="S157" s="790">
        <v>1.4999999999999999E-2</v>
      </c>
    </row>
    <row r="158" spans="1:19" ht="15" thickBot="1" x14ac:dyDescent="0.35">
      <c r="A158" s="785" t="s">
        <v>183</v>
      </c>
      <c r="B158" s="2">
        <v>410</v>
      </c>
      <c r="C158" s="2">
        <v>27</v>
      </c>
      <c r="D158" s="58">
        <v>15.4</v>
      </c>
      <c r="E158" s="4">
        <v>0.67</v>
      </c>
      <c r="F158" s="2">
        <v>132</v>
      </c>
      <c r="G158" s="4">
        <v>0.32200000000000001</v>
      </c>
      <c r="H158" s="2">
        <v>73</v>
      </c>
      <c r="I158" s="4">
        <v>0.17799999999999999</v>
      </c>
      <c r="J158" s="2">
        <v>155</v>
      </c>
      <c r="K158" s="4">
        <v>0.378</v>
      </c>
      <c r="L158" s="2">
        <v>31</v>
      </c>
      <c r="M158" s="4">
        <v>7.5999999999999998E-2</v>
      </c>
      <c r="N158" s="2">
        <v>1</v>
      </c>
      <c r="O158" s="4">
        <v>2E-3</v>
      </c>
      <c r="P158" s="2">
        <v>0</v>
      </c>
      <c r="Q158" s="4">
        <v>0</v>
      </c>
      <c r="R158" s="2">
        <v>18</v>
      </c>
      <c r="S158" s="790">
        <v>4.3999999999999997E-2</v>
      </c>
    </row>
    <row r="159" spans="1:19" ht="15" thickBot="1" x14ac:dyDescent="0.35">
      <c r="A159" s="785" t="s">
        <v>184</v>
      </c>
      <c r="B159" s="70">
        <v>1127</v>
      </c>
      <c r="C159" s="5">
        <v>73</v>
      </c>
      <c r="D159" s="83">
        <v>15.5</v>
      </c>
      <c r="E159" s="7">
        <v>0.75</v>
      </c>
      <c r="F159" s="5">
        <v>124</v>
      </c>
      <c r="G159" s="7">
        <v>0.11</v>
      </c>
      <c r="H159" s="5">
        <v>31</v>
      </c>
      <c r="I159" s="7">
        <v>2.8000000000000001E-2</v>
      </c>
      <c r="J159" s="5">
        <v>848</v>
      </c>
      <c r="K159" s="7">
        <v>0.752</v>
      </c>
      <c r="L159" s="5">
        <v>98</v>
      </c>
      <c r="M159" s="7">
        <v>8.6999999999999994E-2</v>
      </c>
      <c r="N159" s="5">
        <v>5</v>
      </c>
      <c r="O159" s="7">
        <v>4.0000000000000001E-3</v>
      </c>
      <c r="P159" s="5">
        <v>3</v>
      </c>
      <c r="Q159" s="7">
        <v>3.0000000000000001E-3</v>
      </c>
      <c r="R159" s="5">
        <v>18</v>
      </c>
      <c r="S159" s="790">
        <v>1.6E-2</v>
      </c>
    </row>
    <row r="160" spans="1:19" ht="15" thickBot="1" x14ac:dyDescent="0.35">
      <c r="A160" s="785" t="s">
        <v>185</v>
      </c>
      <c r="B160" s="2">
        <v>470</v>
      </c>
      <c r="C160" s="2">
        <v>28</v>
      </c>
      <c r="D160" s="86">
        <v>16.7</v>
      </c>
      <c r="E160" s="4">
        <v>0.96</v>
      </c>
      <c r="F160" s="2">
        <v>19</v>
      </c>
      <c r="G160" s="4">
        <v>0.04</v>
      </c>
      <c r="H160" s="2">
        <v>82</v>
      </c>
      <c r="I160" s="4">
        <v>0.17399999999999999</v>
      </c>
      <c r="J160" s="2">
        <v>347</v>
      </c>
      <c r="K160" s="4">
        <v>0.73799999999999999</v>
      </c>
      <c r="L160" s="2">
        <v>4</v>
      </c>
      <c r="M160" s="4">
        <v>8.9999999999999993E-3</v>
      </c>
      <c r="N160" s="2">
        <v>3</v>
      </c>
      <c r="O160" s="4">
        <v>6.0000000000000001E-3</v>
      </c>
      <c r="P160" s="2">
        <v>5</v>
      </c>
      <c r="Q160" s="4">
        <v>1.0999999999999999E-2</v>
      </c>
      <c r="R160" s="2">
        <v>10</v>
      </c>
      <c r="S160" s="790">
        <v>2.1000000000000001E-2</v>
      </c>
    </row>
    <row r="161" spans="1:19" ht="15" thickBot="1" x14ac:dyDescent="0.35">
      <c r="A161" s="785" t="s">
        <v>186</v>
      </c>
      <c r="B161" s="5">
        <v>405</v>
      </c>
      <c r="C161" s="5">
        <v>28</v>
      </c>
      <c r="D161" s="20">
        <v>14.4</v>
      </c>
      <c r="E161" s="7">
        <v>0.93</v>
      </c>
      <c r="F161" s="5">
        <v>27</v>
      </c>
      <c r="G161" s="7">
        <v>6.7000000000000004E-2</v>
      </c>
      <c r="H161" s="5">
        <v>7</v>
      </c>
      <c r="I161" s="7">
        <v>1.7000000000000001E-2</v>
      </c>
      <c r="J161" s="5">
        <v>343</v>
      </c>
      <c r="K161" s="7">
        <v>0.84699999999999998</v>
      </c>
      <c r="L161" s="5">
        <v>23</v>
      </c>
      <c r="M161" s="7">
        <v>5.7000000000000002E-2</v>
      </c>
      <c r="N161" s="5">
        <v>1</v>
      </c>
      <c r="O161" s="7">
        <v>2E-3</v>
      </c>
      <c r="P161" s="5">
        <v>0</v>
      </c>
      <c r="Q161" s="7">
        <v>0</v>
      </c>
      <c r="R161" s="5">
        <v>4</v>
      </c>
      <c r="S161" s="790">
        <v>0.01</v>
      </c>
    </row>
    <row r="162" spans="1:19" ht="15" thickBot="1" x14ac:dyDescent="0.35">
      <c r="A162" s="785" t="s">
        <v>187</v>
      </c>
      <c r="B162" s="2">
        <v>649</v>
      </c>
      <c r="C162" s="2">
        <v>36</v>
      </c>
      <c r="D162" s="55">
        <v>18.100000000000001</v>
      </c>
      <c r="E162" s="4">
        <v>0.85</v>
      </c>
      <c r="F162" s="2">
        <v>71</v>
      </c>
      <c r="G162" s="4">
        <v>0.109</v>
      </c>
      <c r="H162" s="2">
        <v>4</v>
      </c>
      <c r="I162" s="4">
        <v>6.0000000000000001E-3</v>
      </c>
      <c r="J162" s="2">
        <v>550</v>
      </c>
      <c r="K162" s="4">
        <v>0.84699999999999998</v>
      </c>
      <c r="L162" s="2">
        <v>13</v>
      </c>
      <c r="M162" s="4">
        <v>0.02</v>
      </c>
      <c r="N162" s="2">
        <v>0</v>
      </c>
      <c r="O162" s="4">
        <v>0</v>
      </c>
      <c r="P162" s="2">
        <v>0</v>
      </c>
      <c r="Q162" s="4">
        <v>0</v>
      </c>
      <c r="R162" s="2">
        <v>11</v>
      </c>
      <c r="S162" s="790">
        <v>1.7000000000000001E-2</v>
      </c>
    </row>
    <row r="163" spans="1:19" ht="15" thickBot="1" x14ac:dyDescent="0.35">
      <c r="A163" s="785" t="s">
        <v>188</v>
      </c>
      <c r="B163" s="5">
        <v>381</v>
      </c>
      <c r="C163" s="5">
        <v>25</v>
      </c>
      <c r="D163" s="58">
        <v>15.4</v>
      </c>
      <c r="E163" s="7">
        <v>0.75</v>
      </c>
      <c r="F163" s="5">
        <v>103</v>
      </c>
      <c r="G163" s="7">
        <v>0.27</v>
      </c>
      <c r="H163" s="5">
        <v>24</v>
      </c>
      <c r="I163" s="7">
        <v>6.3E-2</v>
      </c>
      <c r="J163" s="5">
        <v>223</v>
      </c>
      <c r="K163" s="7">
        <v>0.58499999999999996</v>
      </c>
      <c r="L163" s="5">
        <v>13</v>
      </c>
      <c r="M163" s="7">
        <v>3.4000000000000002E-2</v>
      </c>
      <c r="N163" s="5">
        <v>4</v>
      </c>
      <c r="O163" s="7">
        <v>0.01</v>
      </c>
      <c r="P163" s="5">
        <v>1</v>
      </c>
      <c r="Q163" s="7">
        <v>3.0000000000000001E-3</v>
      </c>
      <c r="R163" s="5">
        <v>13</v>
      </c>
      <c r="S163" s="790">
        <v>3.4000000000000002E-2</v>
      </c>
    </row>
    <row r="164" spans="1:19" ht="15" thickBot="1" x14ac:dyDescent="0.35">
      <c r="A164" s="785" t="s">
        <v>189</v>
      </c>
      <c r="B164" s="2">
        <v>145</v>
      </c>
      <c r="C164" s="2">
        <v>11</v>
      </c>
      <c r="D164" s="29">
        <v>12.9</v>
      </c>
      <c r="E164" s="4">
        <v>0.94</v>
      </c>
      <c r="F164" s="2">
        <v>6</v>
      </c>
      <c r="G164" s="4">
        <v>4.1000000000000002E-2</v>
      </c>
      <c r="H164" s="2">
        <v>4</v>
      </c>
      <c r="I164" s="4">
        <v>2.8000000000000001E-2</v>
      </c>
      <c r="J164" s="2">
        <v>132</v>
      </c>
      <c r="K164" s="4">
        <v>0.91</v>
      </c>
      <c r="L164" s="2">
        <v>2</v>
      </c>
      <c r="M164" s="4">
        <v>1.4E-2</v>
      </c>
      <c r="N164" s="2">
        <v>1</v>
      </c>
      <c r="O164" s="4">
        <v>7.0000000000000001E-3</v>
      </c>
      <c r="P164" s="2"/>
      <c r="Q164" s="2"/>
      <c r="R164" s="2"/>
    </row>
    <row r="165" spans="1:19" ht="15" thickBot="1" x14ac:dyDescent="0.35">
      <c r="A165" s="785" t="s">
        <v>190</v>
      </c>
      <c r="B165" s="5">
        <v>582</v>
      </c>
      <c r="C165" s="5">
        <v>41</v>
      </c>
      <c r="D165" s="73">
        <v>14.1</v>
      </c>
      <c r="E165" s="7">
        <v>0.92</v>
      </c>
      <c r="F165" s="5">
        <v>34</v>
      </c>
      <c r="G165" s="7">
        <v>5.8000000000000003E-2</v>
      </c>
      <c r="H165" s="5">
        <v>11</v>
      </c>
      <c r="I165" s="7">
        <v>1.9E-2</v>
      </c>
      <c r="J165" s="5">
        <v>530</v>
      </c>
      <c r="K165" s="7">
        <v>0.91100000000000003</v>
      </c>
      <c r="L165" s="5">
        <v>1</v>
      </c>
      <c r="M165" s="7">
        <v>2E-3</v>
      </c>
      <c r="N165" s="5">
        <v>6</v>
      </c>
      <c r="O165" s="7">
        <v>0.01</v>
      </c>
      <c r="P165" s="5">
        <v>0</v>
      </c>
      <c r="Q165" s="7">
        <v>0</v>
      </c>
      <c r="R165" s="5">
        <v>0</v>
      </c>
      <c r="S165" s="790">
        <v>0</v>
      </c>
    </row>
    <row r="166" spans="1:19" ht="15" thickBot="1" x14ac:dyDescent="0.35">
      <c r="A166" s="785" t="s">
        <v>191</v>
      </c>
      <c r="B166" s="2">
        <v>337</v>
      </c>
      <c r="C166" s="2">
        <v>23</v>
      </c>
      <c r="D166" s="20">
        <v>14.4</v>
      </c>
      <c r="E166" s="4">
        <v>0.94</v>
      </c>
      <c r="F166" s="2">
        <v>25</v>
      </c>
      <c r="G166" s="4">
        <v>7.3999999999999996E-2</v>
      </c>
      <c r="H166" s="2">
        <v>27</v>
      </c>
      <c r="I166" s="4">
        <v>0.08</v>
      </c>
      <c r="J166" s="2">
        <v>267</v>
      </c>
      <c r="K166" s="4">
        <v>0.79200000000000004</v>
      </c>
      <c r="L166" s="2">
        <v>2</v>
      </c>
      <c r="M166" s="4">
        <v>6.0000000000000001E-3</v>
      </c>
      <c r="N166" s="2">
        <v>4</v>
      </c>
      <c r="O166" s="4">
        <v>1.2E-2</v>
      </c>
      <c r="P166" s="2">
        <v>0</v>
      </c>
      <c r="Q166" s="4">
        <v>0</v>
      </c>
      <c r="R166" s="2">
        <v>12</v>
      </c>
      <c r="S166" s="790">
        <v>3.5999999999999997E-2</v>
      </c>
    </row>
    <row r="167" spans="1:19" ht="15" thickBot="1" x14ac:dyDescent="0.35">
      <c r="A167" s="785" t="s">
        <v>192</v>
      </c>
      <c r="B167" s="5">
        <v>63</v>
      </c>
      <c r="C167" s="5">
        <v>10</v>
      </c>
      <c r="D167" s="88">
        <v>6</v>
      </c>
      <c r="E167" s="7">
        <v>0.89</v>
      </c>
      <c r="F167" s="5">
        <v>1</v>
      </c>
      <c r="G167" s="7">
        <v>1.6E-2</v>
      </c>
      <c r="H167" s="5">
        <v>20</v>
      </c>
      <c r="I167" s="7">
        <v>0.317</v>
      </c>
      <c r="J167" s="5">
        <v>37</v>
      </c>
      <c r="K167" s="7">
        <v>0.58699999999999997</v>
      </c>
      <c r="L167" s="5">
        <v>0</v>
      </c>
      <c r="M167" s="7">
        <v>0</v>
      </c>
      <c r="N167" s="5">
        <v>2</v>
      </c>
      <c r="O167" s="7">
        <v>3.2000000000000001E-2</v>
      </c>
      <c r="P167" s="5">
        <v>0</v>
      </c>
      <c r="Q167" s="7">
        <v>0</v>
      </c>
      <c r="R167" s="5">
        <v>3</v>
      </c>
      <c r="S167" s="790">
        <v>4.8000000000000001E-2</v>
      </c>
    </row>
    <row r="168" spans="1:19" ht="15" thickBot="1" x14ac:dyDescent="0.35">
      <c r="A168" s="785" t="s">
        <v>193</v>
      </c>
      <c r="B168" s="2">
        <v>539</v>
      </c>
      <c r="C168" s="2">
        <v>31</v>
      </c>
      <c r="D168" s="66">
        <v>17.3</v>
      </c>
      <c r="E168" s="4">
        <v>0.87</v>
      </c>
      <c r="F168" s="2">
        <v>23</v>
      </c>
      <c r="G168" s="4">
        <v>4.2999999999999997E-2</v>
      </c>
      <c r="H168" s="2">
        <v>53</v>
      </c>
      <c r="I168" s="4">
        <v>9.8000000000000004E-2</v>
      </c>
      <c r="J168" s="2">
        <v>429</v>
      </c>
      <c r="K168" s="4">
        <v>0.79600000000000004</v>
      </c>
      <c r="L168" s="2">
        <v>17</v>
      </c>
      <c r="M168" s="4">
        <v>3.2000000000000001E-2</v>
      </c>
      <c r="N168" s="2">
        <v>1</v>
      </c>
      <c r="O168" s="4">
        <v>2E-3</v>
      </c>
      <c r="P168" s="2">
        <v>4</v>
      </c>
      <c r="Q168" s="4">
        <v>7.0000000000000001E-3</v>
      </c>
      <c r="R168" s="2">
        <v>12</v>
      </c>
      <c r="S168" s="790">
        <v>2.1999999999999999E-2</v>
      </c>
    </row>
    <row r="169" spans="1:19" ht="15" thickBot="1" x14ac:dyDescent="0.35">
      <c r="A169" s="785" t="s">
        <v>194</v>
      </c>
      <c r="B169" s="5">
        <v>354</v>
      </c>
      <c r="C169" s="5">
        <v>20</v>
      </c>
      <c r="D169" s="85">
        <v>17.600000000000001</v>
      </c>
      <c r="E169" s="7">
        <v>0.21</v>
      </c>
      <c r="F169" s="5">
        <v>233</v>
      </c>
      <c r="G169" s="7">
        <v>0.65800000000000003</v>
      </c>
      <c r="H169" s="5">
        <v>14</v>
      </c>
      <c r="I169" s="7">
        <v>0.04</v>
      </c>
      <c r="J169" s="5">
        <v>68</v>
      </c>
      <c r="K169" s="7">
        <v>0.192</v>
      </c>
      <c r="L169" s="5">
        <v>10</v>
      </c>
      <c r="M169" s="7">
        <v>2.8000000000000001E-2</v>
      </c>
      <c r="N169" s="5">
        <v>2</v>
      </c>
      <c r="O169" s="7">
        <v>6.0000000000000001E-3</v>
      </c>
      <c r="P169" s="5">
        <v>0</v>
      </c>
      <c r="Q169" s="7">
        <v>0</v>
      </c>
      <c r="R169" s="5">
        <v>27</v>
      </c>
      <c r="S169" s="790">
        <v>7.5999999999999998E-2</v>
      </c>
    </row>
    <row r="170" spans="1:19" ht="15" thickBot="1" x14ac:dyDescent="0.35">
      <c r="A170" s="785" t="s">
        <v>195</v>
      </c>
      <c r="B170" s="2">
        <v>489</v>
      </c>
      <c r="C170" s="2">
        <v>30</v>
      </c>
      <c r="D170" s="10">
        <v>16.3</v>
      </c>
      <c r="E170" s="4">
        <v>0.45</v>
      </c>
      <c r="F170" s="2">
        <v>240</v>
      </c>
      <c r="G170" s="4">
        <v>0.49099999999999999</v>
      </c>
      <c r="H170" s="2">
        <v>108</v>
      </c>
      <c r="I170" s="4">
        <v>0.221</v>
      </c>
      <c r="J170" s="2">
        <v>87</v>
      </c>
      <c r="K170" s="4">
        <v>0.17799999999999999</v>
      </c>
      <c r="L170" s="2">
        <v>15</v>
      </c>
      <c r="M170" s="4">
        <v>3.1E-2</v>
      </c>
      <c r="N170" s="2">
        <v>5</v>
      </c>
      <c r="O170" s="4">
        <v>0.01</v>
      </c>
      <c r="P170" s="2">
        <v>0</v>
      </c>
      <c r="Q170" s="4">
        <v>0</v>
      </c>
      <c r="R170" s="2">
        <v>34</v>
      </c>
      <c r="S170" s="790">
        <v>7.0000000000000007E-2</v>
      </c>
    </row>
    <row r="171" spans="1:19" ht="15" thickBot="1" x14ac:dyDescent="0.35">
      <c r="A171" s="785" t="s">
        <v>196</v>
      </c>
      <c r="B171" s="5">
        <v>519</v>
      </c>
      <c r="C171" s="5">
        <v>26</v>
      </c>
      <c r="D171" s="30">
        <v>19.899999999999999</v>
      </c>
      <c r="E171" s="7">
        <v>0.88</v>
      </c>
      <c r="F171" s="5">
        <v>41</v>
      </c>
      <c r="G171" s="7">
        <v>7.9000000000000001E-2</v>
      </c>
      <c r="H171" s="5">
        <v>7</v>
      </c>
      <c r="I171" s="7">
        <v>1.2999999999999999E-2</v>
      </c>
      <c r="J171" s="5">
        <v>442</v>
      </c>
      <c r="K171" s="7">
        <v>0.85199999999999998</v>
      </c>
      <c r="L171" s="5">
        <v>19</v>
      </c>
      <c r="M171" s="7">
        <v>3.6999999999999998E-2</v>
      </c>
      <c r="N171" s="5">
        <v>2</v>
      </c>
      <c r="O171" s="7">
        <v>4.0000000000000001E-3</v>
      </c>
      <c r="P171" s="5">
        <v>1</v>
      </c>
      <c r="Q171" s="7">
        <v>2E-3</v>
      </c>
      <c r="R171" s="5">
        <v>7</v>
      </c>
      <c r="S171" s="790">
        <v>1.2999999999999999E-2</v>
      </c>
    </row>
    <row r="172" spans="1:19" ht="15" thickBot="1" x14ac:dyDescent="0.35">
      <c r="A172" s="785" t="s">
        <v>197</v>
      </c>
      <c r="B172" s="2">
        <v>279</v>
      </c>
      <c r="C172" s="2">
        <v>23</v>
      </c>
      <c r="D172" s="89">
        <v>12</v>
      </c>
      <c r="E172" s="4">
        <v>0.89</v>
      </c>
      <c r="F172" s="2">
        <v>18</v>
      </c>
      <c r="G172" s="4">
        <v>6.5000000000000002E-2</v>
      </c>
      <c r="H172" s="2">
        <v>111</v>
      </c>
      <c r="I172" s="4">
        <v>0.39800000000000002</v>
      </c>
      <c r="J172" s="2">
        <v>134</v>
      </c>
      <c r="K172" s="4">
        <v>0.48</v>
      </c>
      <c r="L172" s="2">
        <v>2</v>
      </c>
      <c r="M172" s="4">
        <v>7.0000000000000001E-3</v>
      </c>
      <c r="N172" s="2">
        <v>1</v>
      </c>
      <c r="O172" s="4">
        <v>4.0000000000000001E-3</v>
      </c>
      <c r="P172" s="2">
        <v>2</v>
      </c>
      <c r="Q172" s="4">
        <v>7.0000000000000001E-3</v>
      </c>
      <c r="R172" s="2">
        <v>11</v>
      </c>
      <c r="S172" s="790">
        <v>3.9E-2</v>
      </c>
    </row>
    <row r="173" spans="1:19" ht="15" thickBot="1" x14ac:dyDescent="0.35">
      <c r="A173" s="785" t="s">
        <v>198</v>
      </c>
      <c r="B173" s="5">
        <v>601</v>
      </c>
      <c r="C173" s="5">
        <v>41</v>
      </c>
      <c r="D173" s="64">
        <v>14.8</v>
      </c>
      <c r="E173" s="7">
        <v>0.92</v>
      </c>
      <c r="F173" s="5">
        <v>12</v>
      </c>
      <c r="G173" s="7">
        <v>0.02</v>
      </c>
      <c r="H173" s="5">
        <v>64</v>
      </c>
      <c r="I173" s="7">
        <v>0.106</v>
      </c>
      <c r="J173" s="5">
        <v>503</v>
      </c>
      <c r="K173" s="7">
        <v>0.83699999999999997</v>
      </c>
      <c r="L173" s="5">
        <v>10</v>
      </c>
      <c r="M173" s="7">
        <v>1.7000000000000001E-2</v>
      </c>
      <c r="N173" s="5">
        <v>3</v>
      </c>
      <c r="O173" s="7">
        <v>5.0000000000000001E-3</v>
      </c>
      <c r="P173" s="5">
        <v>0</v>
      </c>
      <c r="Q173" s="7">
        <v>0</v>
      </c>
      <c r="R173" s="5">
        <v>9</v>
      </c>
      <c r="S173" s="790">
        <v>1.4999999999999999E-2</v>
      </c>
    </row>
    <row r="174" spans="1:19" ht="15" thickBot="1" x14ac:dyDescent="0.35">
      <c r="A174" s="785" t="s">
        <v>199</v>
      </c>
      <c r="B174" s="2">
        <v>575</v>
      </c>
      <c r="C174" s="2">
        <v>36</v>
      </c>
      <c r="D174" s="44">
        <v>16.100000000000001</v>
      </c>
      <c r="E174" s="4">
        <v>0.82</v>
      </c>
      <c r="F174" s="2">
        <v>39</v>
      </c>
      <c r="G174" s="4">
        <v>6.8000000000000005E-2</v>
      </c>
      <c r="H174" s="2">
        <v>154</v>
      </c>
      <c r="I174" s="4">
        <v>0.26800000000000002</v>
      </c>
      <c r="J174" s="2">
        <v>295</v>
      </c>
      <c r="K174" s="4">
        <v>0.51300000000000001</v>
      </c>
      <c r="L174" s="2">
        <v>45</v>
      </c>
      <c r="M174" s="4">
        <v>7.8E-2</v>
      </c>
      <c r="N174" s="2">
        <v>2</v>
      </c>
      <c r="O174" s="4">
        <v>3.0000000000000001E-3</v>
      </c>
      <c r="P174" s="2">
        <v>13</v>
      </c>
      <c r="Q174" s="4">
        <v>2.3E-2</v>
      </c>
      <c r="R174" s="2">
        <v>27</v>
      </c>
      <c r="S174" s="790">
        <v>4.7E-2</v>
      </c>
    </row>
    <row r="175" spans="1:19" ht="15" thickBot="1" x14ac:dyDescent="0.35">
      <c r="A175" s="785" t="s">
        <v>200</v>
      </c>
      <c r="B175" s="5">
        <v>200</v>
      </c>
      <c r="C175" s="5">
        <v>15</v>
      </c>
      <c r="D175" s="90">
        <v>13.3</v>
      </c>
      <c r="E175" s="7">
        <v>0.98</v>
      </c>
      <c r="F175" s="5">
        <v>5</v>
      </c>
      <c r="G175" s="7">
        <v>2.5000000000000001E-2</v>
      </c>
      <c r="H175" s="5">
        <v>3</v>
      </c>
      <c r="I175" s="7">
        <v>1.4999999999999999E-2</v>
      </c>
      <c r="J175" s="5">
        <v>190</v>
      </c>
      <c r="K175" s="7">
        <v>0.95</v>
      </c>
      <c r="L175" s="5">
        <v>0</v>
      </c>
      <c r="M175" s="7">
        <v>0</v>
      </c>
      <c r="N175" s="5">
        <v>2</v>
      </c>
      <c r="O175" s="7">
        <v>0.01</v>
      </c>
      <c r="P175" s="5">
        <v>0</v>
      </c>
      <c r="Q175" s="7">
        <v>0</v>
      </c>
      <c r="R175" s="5">
        <v>0</v>
      </c>
      <c r="S175" s="790">
        <v>0</v>
      </c>
    </row>
    <row r="176" spans="1:19" ht="15" thickBot="1" x14ac:dyDescent="0.35">
      <c r="A176" s="785" t="s">
        <v>201</v>
      </c>
      <c r="B176" s="2">
        <v>547</v>
      </c>
      <c r="C176" s="2">
        <v>34</v>
      </c>
      <c r="D176" s="61">
        <v>15.9</v>
      </c>
      <c r="E176" s="4">
        <v>0.91</v>
      </c>
      <c r="F176" s="2">
        <v>17</v>
      </c>
      <c r="G176" s="4">
        <v>3.1E-2</v>
      </c>
      <c r="H176" s="2">
        <v>84</v>
      </c>
      <c r="I176" s="4">
        <v>0.154</v>
      </c>
      <c r="J176" s="2">
        <v>428</v>
      </c>
      <c r="K176" s="4">
        <v>0.78200000000000003</v>
      </c>
      <c r="L176" s="2">
        <v>2</v>
      </c>
      <c r="M176" s="4">
        <v>4.0000000000000001E-3</v>
      </c>
      <c r="N176" s="2">
        <v>4</v>
      </c>
      <c r="O176" s="4">
        <v>7.0000000000000001E-3</v>
      </c>
      <c r="P176" s="2">
        <v>5</v>
      </c>
      <c r="Q176" s="4">
        <v>8.9999999999999993E-3</v>
      </c>
      <c r="R176" s="2">
        <v>7</v>
      </c>
      <c r="S176" s="790">
        <v>1.2999999999999999E-2</v>
      </c>
    </row>
    <row r="177" spans="1:19" ht="15" thickBot="1" x14ac:dyDescent="0.35">
      <c r="A177" s="785" t="s">
        <v>202</v>
      </c>
      <c r="B177" s="5">
        <v>917</v>
      </c>
      <c r="C177" s="5">
        <v>55</v>
      </c>
      <c r="D177" s="68">
        <v>16.600000000000001</v>
      </c>
      <c r="E177" s="7">
        <v>0.18</v>
      </c>
      <c r="F177" s="5">
        <v>575</v>
      </c>
      <c r="G177" s="7">
        <v>0.627</v>
      </c>
      <c r="H177" s="5">
        <v>101</v>
      </c>
      <c r="I177" s="7">
        <v>0.11</v>
      </c>
      <c r="J177" s="5">
        <v>135</v>
      </c>
      <c r="K177" s="7">
        <v>0.14699999999999999</v>
      </c>
      <c r="L177" s="5">
        <v>30</v>
      </c>
      <c r="M177" s="7">
        <v>3.3000000000000002E-2</v>
      </c>
      <c r="N177" s="5">
        <v>4</v>
      </c>
      <c r="O177" s="7">
        <v>4.0000000000000001E-3</v>
      </c>
      <c r="P177" s="5">
        <v>2</v>
      </c>
      <c r="Q177" s="7">
        <v>2E-3</v>
      </c>
      <c r="R177" s="5">
        <v>70</v>
      </c>
      <c r="S177" s="790">
        <v>7.5999999999999998E-2</v>
      </c>
    </row>
    <row r="178" spans="1:19" ht="15" thickBot="1" x14ac:dyDescent="0.35">
      <c r="A178" s="785" t="s">
        <v>203</v>
      </c>
      <c r="B178" s="2">
        <v>133</v>
      </c>
      <c r="C178" s="2">
        <v>8</v>
      </c>
      <c r="D178" s="72">
        <v>17.5</v>
      </c>
      <c r="E178" s="4">
        <v>0.57999999999999996</v>
      </c>
      <c r="F178" s="2">
        <v>39</v>
      </c>
      <c r="G178" s="4">
        <v>0.29299999999999998</v>
      </c>
      <c r="H178" s="2">
        <v>33</v>
      </c>
      <c r="I178" s="4">
        <v>0.248</v>
      </c>
      <c r="J178" s="2">
        <v>50</v>
      </c>
      <c r="K178" s="4">
        <v>0.376</v>
      </c>
      <c r="L178" s="2">
        <v>2</v>
      </c>
      <c r="M178" s="4">
        <v>1.4999999999999999E-2</v>
      </c>
      <c r="N178" s="2">
        <v>2</v>
      </c>
      <c r="O178" s="4">
        <v>1.4999999999999999E-2</v>
      </c>
      <c r="P178" s="2"/>
      <c r="Q178" s="2"/>
      <c r="R178" s="2">
        <v>7</v>
      </c>
      <c r="S178" s="790">
        <v>5.2999999999999999E-2</v>
      </c>
    </row>
    <row r="179" spans="1:19" ht="15" thickBot="1" x14ac:dyDescent="0.35">
      <c r="A179" s="785" t="s">
        <v>204</v>
      </c>
      <c r="B179" s="5">
        <v>796</v>
      </c>
      <c r="C179" s="5">
        <v>50</v>
      </c>
      <c r="D179" s="69">
        <v>15.8</v>
      </c>
      <c r="E179" s="7">
        <v>0.93</v>
      </c>
      <c r="F179" s="5">
        <v>28</v>
      </c>
      <c r="G179" s="7">
        <v>3.5000000000000003E-2</v>
      </c>
      <c r="H179" s="5">
        <v>118</v>
      </c>
      <c r="I179" s="7">
        <v>0.14799999999999999</v>
      </c>
      <c r="J179" s="5">
        <v>610</v>
      </c>
      <c r="K179" s="7">
        <v>0.76600000000000001</v>
      </c>
      <c r="L179" s="5">
        <v>2</v>
      </c>
      <c r="M179" s="7">
        <v>3.0000000000000001E-3</v>
      </c>
      <c r="N179" s="5">
        <v>6</v>
      </c>
      <c r="O179" s="7">
        <v>8.0000000000000002E-3</v>
      </c>
      <c r="P179" s="5">
        <v>18</v>
      </c>
      <c r="Q179" s="7">
        <v>2.3E-2</v>
      </c>
      <c r="R179" s="5">
        <v>14</v>
      </c>
      <c r="S179" s="790">
        <v>1.7999999999999999E-2</v>
      </c>
    </row>
    <row r="180" spans="1:19" ht="15" thickBot="1" x14ac:dyDescent="0.35">
      <c r="A180" s="785" t="s">
        <v>205</v>
      </c>
      <c r="B180" s="2">
        <v>182</v>
      </c>
      <c r="C180" s="2">
        <v>15</v>
      </c>
      <c r="D180" s="91">
        <v>11.9</v>
      </c>
      <c r="E180" s="4">
        <v>0.46</v>
      </c>
      <c r="F180" s="2">
        <v>83</v>
      </c>
      <c r="G180" s="4">
        <v>0.45600000000000002</v>
      </c>
      <c r="H180" s="2">
        <v>7</v>
      </c>
      <c r="I180" s="4">
        <v>3.7999999999999999E-2</v>
      </c>
      <c r="J180" s="2">
        <v>74</v>
      </c>
      <c r="K180" s="4">
        <v>0.40699999999999997</v>
      </c>
      <c r="L180" s="2">
        <v>4</v>
      </c>
      <c r="M180" s="4">
        <v>2.1999999999999999E-2</v>
      </c>
      <c r="N180" s="2">
        <v>2</v>
      </c>
      <c r="O180" s="4">
        <v>1.0999999999999999E-2</v>
      </c>
      <c r="P180" s="2">
        <v>0</v>
      </c>
      <c r="Q180" s="4">
        <v>0</v>
      </c>
      <c r="R180" s="2">
        <v>12</v>
      </c>
      <c r="S180" s="790">
        <v>6.6000000000000003E-2</v>
      </c>
    </row>
    <row r="181" spans="1:19" ht="15" thickBot="1" x14ac:dyDescent="0.35">
      <c r="A181" s="785" t="s">
        <v>206</v>
      </c>
      <c r="B181" s="5">
        <v>637</v>
      </c>
      <c r="C181" s="5">
        <v>42</v>
      </c>
      <c r="D181" s="42">
        <v>15.1</v>
      </c>
      <c r="E181" s="7">
        <v>0.77</v>
      </c>
      <c r="F181" s="5">
        <v>167</v>
      </c>
      <c r="G181" s="7">
        <v>0.26200000000000001</v>
      </c>
      <c r="H181" s="5">
        <v>173</v>
      </c>
      <c r="I181" s="7">
        <v>0.27200000000000002</v>
      </c>
      <c r="J181" s="5">
        <v>240</v>
      </c>
      <c r="K181" s="7">
        <v>0.377</v>
      </c>
      <c r="L181" s="5">
        <v>25</v>
      </c>
      <c r="M181" s="7">
        <v>3.9E-2</v>
      </c>
      <c r="N181" s="5">
        <v>3</v>
      </c>
      <c r="O181" s="7">
        <v>5.0000000000000001E-3</v>
      </c>
      <c r="P181" s="5">
        <v>2</v>
      </c>
      <c r="Q181" s="7">
        <v>3.0000000000000001E-3</v>
      </c>
      <c r="R181" s="5">
        <v>27</v>
      </c>
      <c r="S181" s="790">
        <v>4.2000000000000003E-2</v>
      </c>
    </row>
    <row r="182" spans="1:19" ht="15" thickBot="1" x14ac:dyDescent="0.35">
      <c r="A182" s="785" t="s">
        <v>207</v>
      </c>
      <c r="B182" s="2">
        <v>554</v>
      </c>
      <c r="C182" s="2">
        <v>33</v>
      </c>
      <c r="D182" s="86">
        <v>16.7</v>
      </c>
      <c r="E182" s="4">
        <v>0.5</v>
      </c>
      <c r="F182" s="2">
        <v>281</v>
      </c>
      <c r="G182" s="4">
        <v>0.50700000000000001</v>
      </c>
      <c r="H182" s="2">
        <v>56</v>
      </c>
      <c r="I182" s="4">
        <v>0.10100000000000001</v>
      </c>
      <c r="J182" s="2">
        <v>181</v>
      </c>
      <c r="K182" s="4">
        <v>0.32700000000000001</v>
      </c>
      <c r="L182" s="2">
        <v>16</v>
      </c>
      <c r="M182" s="4">
        <v>2.9000000000000001E-2</v>
      </c>
      <c r="N182" s="2">
        <v>4</v>
      </c>
      <c r="O182" s="4">
        <v>7.0000000000000001E-3</v>
      </c>
      <c r="P182" s="2">
        <v>1</v>
      </c>
      <c r="Q182" s="4">
        <v>2E-3</v>
      </c>
      <c r="R182" s="2">
        <v>16</v>
      </c>
      <c r="S182" s="790">
        <v>2.9000000000000001E-2</v>
      </c>
    </row>
    <row r="183" spans="1:19" ht="15" thickBot="1" x14ac:dyDescent="0.35">
      <c r="A183" s="785" t="s">
        <v>208</v>
      </c>
      <c r="B183" s="5">
        <v>112</v>
      </c>
      <c r="C183" s="5">
        <v>11</v>
      </c>
      <c r="D183" s="92">
        <v>10.1</v>
      </c>
      <c r="E183" s="7">
        <v>0.76</v>
      </c>
      <c r="F183" s="5">
        <v>4</v>
      </c>
      <c r="G183" s="7">
        <v>3.5999999999999997E-2</v>
      </c>
      <c r="H183" s="5">
        <v>18</v>
      </c>
      <c r="I183" s="7">
        <v>0.161</v>
      </c>
      <c r="J183" s="5">
        <v>84</v>
      </c>
      <c r="K183" s="7">
        <v>0.75</v>
      </c>
      <c r="L183" s="5">
        <v>2</v>
      </c>
      <c r="M183" s="7">
        <v>1.7999999999999999E-2</v>
      </c>
      <c r="N183" s="5">
        <v>0</v>
      </c>
      <c r="O183" s="7">
        <v>0</v>
      </c>
      <c r="P183" s="5">
        <v>2</v>
      </c>
      <c r="Q183" s="7">
        <v>1.7999999999999999E-2</v>
      </c>
      <c r="R183" s="5">
        <v>2</v>
      </c>
      <c r="S183" s="790">
        <v>1.7999999999999999E-2</v>
      </c>
    </row>
    <row r="184" spans="1:19" ht="15" thickBot="1" x14ac:dyDescent="0.35">
      <c r="A184" s="785" t="s">
        <v>209</v>
      </c>
      <c r="B184" s="2">
        <v>433</v>
      </c>
      <c r="C184" s="2">
        <v>30</v>
      </c>
      <c r="D184" s="13">
        <v>14.5</v>
      </c>
      <c r="E184" s="4">
        <v>0.76</v>
      </c>
      <c r="F184" s="2">
        <v>102</v>
      </c>
      <c r="G184" s="4">
        <v>0.23599999999999999</v>
      </c>
      <c r="H184" s="2">
        <v>164</v>
      </c>
      <c r="I184" s="4">
        <v>0.379</v>
      </c>
      <c r="J184" s="2">
        <v>129</v>
      </c>
      <c r="K184" s="4">
        <v>0.29799999999999999</v>
      </c>
      <c r="L184" s="2">
        <v>5</v>
      </c>
      <c r="M184" s="4">
        <v>1.2E-2</v>
      </c>
      <c r="N184" s="2">
        <v>5</v>
      </c>
      <c r="O184" s="4">
        <v>1.2E-2</v>
      </c>
      <c r="P184" s="2">
        <v>0</v>
      </c>
      <c r="Q184" s="4">
        <v>0</v>
      </c>
      <c r="R184" s="2">
        <v>28</v>
      </c>
      <c r="S184" s="790">
        <v>6.5000000000000002E-2</v>
      </c>
    </row>
    <row r="185" spans="1:19" ht="15" thickBot="1" x14ac:dyDescent="0.35">
      <c r="A185" s="785" t="s">
        <v>210</v>
      </c>
      <c r="B185" s="5">
        <v>225</v>
      </c>
      <c r="C185" s="5">
        <v>20</v>
      </c>
      <c r="D185" s="93">
        <v>11.2</v>
      </c>
      <c r="E185" s="7">
        <v>0.53</v>
      </c>
      <c r="F185" s="5">
        <v>79</v>
      </c>
      <c r="G185" s="7">
        <v>0.35099999999999998</v>
      </c>
      <c r="H185" s="5">
        <v>57</v>
      </c>
      <c r="I185" s="7">
        <v>0.253</v>
      </c>
      <c r="J185" s="5">
        <v>59</v>
      </c>
      <c r="K185" s="7">
        <v>0.26200000000000001</v>
      </c>
      <c r="L185" s="5">
        <v>10</v>
      </c>
      <c r="M185" s="7">
        <v>4.3999999999999997E-2</v>
      </c>
      <c r="N185" s="5">
        <v>2</v>
      </c>
      <c r="O185" s="7">
        <v>8.9999999999999993E-3</v>
      </c>
      <c r="P185" s="5">
        <v>1</v>
      </c>
      <c r="Q185" s="7">
        <v>4.0000000000000001E-3</v>
      </c>
      <c r="R185" s="5">
        <v>17</v>
      </c>
      <c r="S185" s="790">
        <v>7.5999999999999998E-2</v>
      </c>
    </row>
    <row r="186" spans="1:19" ht="15" thickBot="1" x14ac:dyDescent="0.35">
      <c r="A186" s="785" t="s">
        <v>211</v>
      </c>
      <c r="B186" s="2">
        <v>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9" ht="15" thickBot="1" x14ac:dyDescent="0.35">
      <c r="A187" s="785" t="s">
        <v>212</v>
      </c>
      <c r="B187" s="5">
        <v>24</v>
      </c>
      <c r="C187" s="5">
        <v>5</v>
      </c>
      <c r="D187" s="94">
        <v>4.8</v>
      </c>
      <c r="E187" s="7">
        <v>0.33</v>
      </c>
      <c r="F187" s="5">
        <v>12</v>
      </c>
      <c r="G187" s="7">
        <v>0.5</v>
      </c>
      <c r="H187" s="5">
        <v>1</v>
      </c>
      <c r="I187" s="7">
        <v>4.2000000000000003E-2</v>
      </c>
      <c r="J187" s="5">
        <v>9</v>
      </c>
      <c r="K187" s="7">
        <v>0.375</v>
      </c>
      <c r="L187" s="5">
        <v>0</v>
      </c>
      <c r="M187" s="7">
        <v>0</v>
      </c>
      <c r="N187" s="5">
        <v>0</v>
      </c>
      <c r="O187" s="7">
        <v>0</v>
      </c>
      <c r="P187" s="5">
        <v>0</v>
      </c>
      <c r="Q187" s="7">
        <v>0</v>
      </c>
      <c r="R187" s="5">
        <v>2</v>
      </c>
      <c r="S187" s="790">
        <v>8.3000000000000004E-2</v>
      </c>
    </row>
    <row r="188" spans="1:19" ht="15" thickBot="1" x14ac:dyDescent="0.35">
      <c r="A188" s="785" t="s">
        <v>213</v>
      </c>
      <c r="B188" s="2">
        <v>545</v>
      </c>
      <c r="C188" s="2">
        <v>34</v>
      </c>
      <c r="D188" s="75">
        <v>16</v>
      </c>
      <c r="E188" s="4">
        <v>0.97</v>
      </c>
      <c r="F188" s="2">
        <v>9</v>
      </c>
      <c r="G188" s="4">
        <v>1.7000000000000001E-2</v>
      </c>
      <c r="H188" s="2">
        <v>18</v>
      </c>
      <c r="I188" s="4">
        <v>3.3000000000000002E-2</v>
      </c>
      <c r="J188" s="2">
        <v>504</v>
      </c>
      <c r="K188" s="4">
        <v>0.92500000000000004</v>
      </c>
      <c r="L188" s="2">
        <v>7</v>
      </c>
      <c r="M188" s="4">
        <v>1.2999999999999999E-2</v>
      </c>
      <c r="N188" s="2">
        <v>4</v>
      </c>
      <c r="O188" s="4">
        <v>7.0000000000000001E-3</v>
      </c>
      <c r="P188" s="2">
        <v>1</v>
      </c>
      <c r="Q188" s="4">
        <v>2E-3</v>
      </c>
      <c r="R188" s="2">
        <v>2</v>
      </c>
      <c r="S188" s="790">
        <v>4.0000000000000001E-3</v>
      </c>
    </row>
    <row r="189" spans="1:19" ht="15" thickBot="1" x14ac:dyDescent="0.35">
      <c r="A189" s="785" t="s">
        <v>214</v>
      </c>
      <c r="B189" s="5">
        <v>514</v>
      </c>
      <c r="C189" s="5">
        <v>34</v>
      </c>
      <c r="D189" s="42">
        <v>15.1</v>
      </c>
      <c r="E189" s="7">
        <v>0.91</v>
      </c>
      <c r="F189" s="5">
        <v>22</v>
      </c>
      <c r="G189" s="7">
        <v>4.2999999999999997E-2</v>
      </c>
      <c r="H189" s="5">
        <v>7</v>
      </c>
      <c r="I189" s="7">
        <v>1.4E-2</v>
      </c>
      <c r="J189" s="5">
        <v>477</v>
      </c>
      <c r="K189" s="7">
        <v>0.92800000000000005</v>
      </c>
      <c r="L189" s="5">
        <v>7</v>
      </c>
      <c r="M189" s="7">
        <v>1.4E-2</v>
      </c>
      <c r="N189" s="5">
        <v>3</v>
      </c>
      <c r="O189" s="7">
        <v>6.0000000000000001E-3</v>
      </c>
      <c r="P189" s="5">
        <v>0</v>
      </c>
      <c r="Q189" s="7">
        <v>0</v>
      </c>
      <c r="R189" s="5">
        <v>1</v>
      </c>
      <c r="S189" s="790">
        <v>2E-3</v>
      </c>
    </row>
    <row r="190" spans="1:19" ht="15" thickBot="1" x14ac:dyDescent="0.35">
      <c r="A190" s="785" t="s">
        <v>215</v>
      </c>
      <c r="B190" s="2">
        <v>518</v>
      </c>
      <c r="C190" s="2">
        <v>43</v>
      </c>
      <c r="D190" s="89">
        <v>12</v>
      </c>
      <c r="E190" s="4">
        <v>0.89</v>
      </c>
      <c r="F190" s="2">
        <v>29</v>
      </c>
      <c r="G190" s="4">
        <v>5.6000000000000001E-2</v>
      </c>
      <c r="H190" s="2">
        <v>142</v>
      </c>
      <c r="I190" s="4">
        <v>0.27400000000000002</v>
      </c>
      <c r="J190" s="2">
        <v>319</v>
      </c>
      <c r="K190" s="4">
        <v>0.61599999999999999</v>
      </c>
      <c r="L190" s="2">
        <v>7</v>
      </c>
      <c r="M190" s="4">
        <v>1.4E-2</v>
      </c>
      <c r="N190" s="2">
        <v>3</v>
      </c>
      <c r="O190" s="4">
        <v>6.0000000000000001E-3</v>
      </c>
      <c r="P190" s="2">
        <v>5</v>
      </c>
      <c r="Q190" s="4">
        <v>0.01</v>
      </c>
      <c r="R190" s="2">
        <v>16</v>
      </c>
      <c r="S190" s="790">
        <v>3.1E-2</v>
      </c>
    </row>
    <row r="191" spans="1:19" ht="15" thickBot="1" x14ac:dyDescent="0.35">
      <c r="A191" s="785" t="s">
        <v>216</v>
      </c>
      <c r="B191" s="5">
        <v>991</v>
      </c>
      <c r="C191" s="5">
        <v>67</v>
      </c>
      <c r="D191" s="27">
        <v>14.7</v>
      </c>
      <c r="E191" s="7">
        <v>0.81</v>
      </c>
      <c r="F191" s="5">
        <v>99</v>
      </c>
      <c r="G191" s="7">
        <v>0.1</v>
      </c>
      <c r="H191" s="5">
        <v>80</v>
      </c>
      <c r="I191" s="7">
        <v>8.1000000000000003E-2</v>
      </c>
      <c r="J191" s="5">
        <v>771</v>
      </c>
      <c r="K191" s="7">
        <v>0.77800000000000002</v>
      </c>
      <c r="L191" s="5">
        <v>8</v>
      </c>
      <c r="M191" s="7">
        <v>8.0000000000000002E-3</v>
      </c>
      <c r="N191" s="5">
        <v>11</v>
      </c>
      <c r="O191" s="7">
        <v>1.0999999999999999E-2</v>
      </c>
      <c r="P191" s="5">
        <v>1</v>
      </c>
      <c r="Q191" s="7">
        <v>1E-3</v>
      </c>
      <c r="R191" s="5">
        <v>22</v>
      </c>
      <c r="S191" s="790">
        <v>2.1999999999999999E-2</v>
      </c>
    </row>
    <row r="192" spans="1:19" ht="15" thickBot="1" x14ac:dyDescent="0.35">
      <c r="A192" s="785" t="s">
        <v>217</v>
      </c>
      <c r="B192" s="2">
        <v>93</v>
      </c>
      <c r="C192" s="2">
        <v>6</v>
      </c>
      <c r="D192" s="83">
        <v>15.5</v>
      </c>
      <c r="E192" s="4">
        <v>0.88</v>
      </c>
      <c r="F192" s="2">
        <v>7</v>
      </c>
      <c r="G192" s="4">
        <v>7.4999999999999997E-2</v>
      </c>
      <c r="H192" s="2">
        <v>11</v>
      </c>
      <c r="I192" s="4">
        <v>0.11799999999999999</v>
      </c>
      <c r="J192" s="2">
        <v>68</v>
      </c>
      <c r="K192" s="4">
        <v>0.73099999999999998</v>
      </c>
      <c r="L192" s="2">
        <v>1</v>
      </c>
      <c r="M192" s="4">
        <v>1.0999999999999999E-2</v>
      </c>
      <c r="N192" s="2">
        <v>4</v>
      </c>
      <c r="O192" s="4">
        <v>4.2999999999999997E-2</v>
      </c>
      <c r="P192" s="2">
        <v>0</v>
      </c>
      <c r="Q192" s="4">
        <v>0</v>
      </c>
      <c r="R192" s="2">
        <v>2</v>
      </c>
      <c r="S192" s="790">
        <v>2.1999999999999999E-2</v>
      </c>
    </row>
    <row r="193" spans="1:19" ht="15" thickBot="1" x14ac:dyDescent="0.35">
      <c r="A193" s="785" t="s">
        <v>218</v>
      </c>
      <c r="B193" s="5">
        <v>499</v>
      </c>
      <c r="C193" s="5">
        <v>26</v>
      </c>
      <c r="D193" s="15">
        <v>19.100000000000001</v>
      </c>
      <c r="E193" s="7">
        <v>0.79</v>
      </c>
      <c r="F193" s="5">
        <v>57</v>
      </c>
      <c r="G193" s="7">
        <v>0.114</v>
      </c>
      <c r="H193" s="5">
        <v>27</v>
      </c>
      <c r="I193" s="7">
        <v>5.3999999999999999E-2</v>
      </c>
      <c r="J193" s="5">
        <v>396</v>
      </c>
      <c r="K193" s="7">
        <v>0.79400000000000004</v>
      </c>
      <c r="L193" s="5">
        <v>5</v>
      </c>
      <c r="M193" s="7">
        <v>0.01</v>
      </c>
      <c r="N193" s="5">
        <v>3</v>
      </c>
      <c r="O193" s="7">
        <v>6.0000000000000001E-3</v>
      </c>
      <c r="P193" s="5">
        <v>2</v>
      </c>
      <c r="Q193" s="7">
        <v>4.0000000000000001E-3</v>
      </c>
      <c r="R193" s="5">
        <v>9</v>
      </c>
      <c r="S193" s="790">
        <v>1.7999999999999999E-2</v>
      </c>
    </row>
    <row r="194" spans="1:19" ht="15" thickBot="1" x14ac:dyDescent="0.35">
      <c r="A194" s="785" t="s">
        <v>219</v>
      </c>
      <c r="B194" s="2">
        <v>415</v>
      </c>
      <c r="C194" s="2">
        <v>20</v>
      </c>
      <c r="D194" s="71">
        <v>21.2</v>
      </c>
      <c r="E194" s="4">
        <v>0.55000000000000004</v>
      </c>
      <c r="F194" s="2">
        <v>109</v>
      </c>
      <c r="G194" s="4">
        <v>0.26300000000000001</v>
      </c>
      <c r="H194" s="2">
        <v>108</v>
      </c>
      <c r="I194" s="4">
        <v>0.26</v>
      </c>
      <c r="J194" s="2">
        <v>164</v>
      </c>
      <c r="K194" s="4">
        <v>0.39500000000000002</v>
      </c>
      <c r="L194" s="2">
        <v>8</v>
      </c>
      <c r="M194" s="4">
        <v>1.9E-2</v>
      </c>
      <c r="N194" s="2">
        <v>1</v>
      </c>
      <c r="O194" s="4">
        <v>2E-3</v>
      </c>
      <c r="P194" s="2">
        <v>1</v>
      </c>
      <c r="Q194" s="4">
        <v>2E-3</v>
      </c>
      <c r="R194" s="2">
        <v>24</v>
      </c>
      <c r="S194" s="790">
        <v>5.8000000000000003E-2</v>
      </c>
    </row>
    <row r="195" spans="1:19" ht="15" thickBot="1" x14ac:dyDescent="0.35">
      <c r="A195" s="785" t="s">
        <v>220</v>
      </c>
      <c r="B195" s="5">
        <v>398</v>
      </c>
      <c r="C195" s="5">
        <v>27</v>
      </c>
      <c r="D195" s="13">
        <v>14.5</v>
      </c>
      <c r="E195" s="7">
        <v>0.9</v>
      </c>
      <c r="F195" s="5">
        <v>18</v>
      </c>
      <c r="G195" s="7">
        <v>4.4999999999999998E-2</v>
      </c>
      <c r="H195" s="5">
        <v>102</v>
      </c>
      <c r="I195" s="7">
        <v>0.25600000000000001</v>
      </c>
      <c r="J195" s="5">
        <v>263</v>
      </c>
      <c r="K195" s="7">
        <v>0.66100000000000003</v>
      </c>
      <c r="L195" s="5">
        <v>5</v>
      </c>
      <c r="M195" s="7">
        <v>1.2999999999999999E-2</v>
      </c>
      <c r="N195" s="5">
        <v>2</v>
      </c>
      <c r="O195" s="7">
        <v>5.0000000000000001E-3</v>
      </c>
      <c r="P195" s="5">
        <v>0</v>
      </c>
      <c r="Q195" s="7">
        <v>0</v>
      </c>
      <c r="R195" s="5">
        <v>8</v>
      </c>
      <c r="S195" s="790">
        <v>0.02</v>
      </c>
    </row>
    <row r="196" spans="1:19" ht="15" thickBot="1" x14ac:dyDescent="0.35">
      <c r="A196" s="785" t="s">
        <v>221</v>
      </c>
      <c r="B196" s="2">
        <v>274</v>
      </c>
      <c r="C196" s="2">
        <v>16</v>
      </c>
      <c r="D196" s="3">
        <v>17</v>
      </c>
      <c r="E196" s="4">
        <v>0.46</v>
      </c>
      <c r="F196" s="2">
        <v>121</v>
      </c>
      <c r="G196" s="4">
        <v>0.442</v>
      </c>
      <c r="H196" s="2">
        <v>75</v>
      </c>
      <c r="I196" s="4">
        <v>0.27400000000000002</v>
      </c>
      <c r="J196" s="2">
        <v>51</v>
      </c>
      <c r="K196" s="4">
        <v>0.186</v>
      </c>
      <c r="L196" s="2">
        <v>6</v>
      </c>
      <c r="M196" s="4">
        <v>2.1999999999999999E-2</v>
      </c>
      <c r="N196" s="2">
        <v>0</v>
      </c>
      <c r="O196" s="4">
        <v>0</v>
      </c>
      <c r="P196" s="2">
        <v>0</v>
      </c>
      <c r="Q196" s="4">
        <v>0</v>
      </c>
      <c r="R196" s="2">
        <v>21</v>
      </c>
      <c r="S196" s="790">
        <v>7.6999999999999999E-2</v>
      </c>
    </row>
    <row r="197" spans="1:19" ht="15" thickBot="1" x14ac:dyDescent="0.35">
      <c r="A197" s="785" t="s">
        <v>222</v>
      </c>
      <c r="B197" s="5">
        <v>642</v>
      </c>
      <c r="C197" s="5">
        <v>36</v>
      </c>
      <c r="D197" s="95">
        <v>17.7</v>
      </c>
      <c r="E197" s="7">
        <v>0.2</v>
      </c>
      <c r="F197" s="5">
        <v>427</v>
      </c>
      <c r="G197" s="7">
        <v>0.66500000000000004</v>
      </c>
      <c r="H197" s="5">
        <v>65</v>
      </c>
      <c r="I197" s="7">
        <v>0.10100000000000001</v>
      </c>
      <c r="J197" s="5">
        <v>93</v>
      </c>
      <c r="K197" s="7">
        <v>0.14499999999999999</v>
      </c>
      <c r="L197" s="5">
        <v>9</v>
      </c>
      <c r="M197" s="7">
        <v>1.4E-2</v>
      </c>
      <c r="N197" s="5">
        <v>5</v>
      </c>
      <c r="O197" s="7">
        <v>8.0000000000000002E-3</v>
      </c>
      <c r="P197" s="5">
        <v>0</v>
      </c>
      <c r="Q197" s="7">
        <v>0</v>
      </c>
      <c r="R197" s="5">
        <v>43</v>
      </c>
      <c r="S197" s="790">
        <v>6.7000000000000004E-2</v>
      </c>
    </row>
    <row r="198" spans="1:19" ht="15" thickBot="1" x14ac:dyDescent="0.35">
      <c r="A198" s="785" t="s">
        <v>223</v>
      </c>
      <c r="B198" s="2">
        <v>249</v>
      </c>
      <c r="C198" s="2">
        <v>18</v>
      </c>
      <c r="D198" s="32">
        <v>14.2</v>
      </c>
      <c r="E198" s="4">
        <v>0.89</v>
      </c>
      <c r="F198" s="2">
        <v>10</v>
      </c>
      <c r="G198" s="4">
        <v>0.04</v>
      </c>
      <c r="H198" s="2">
        <v>4</v>
      </c>
      <c r="I198" s="4">
        <v>1.6E-2</v>
      </c>
      <c r="J198" s="2">
        <v>230</v>
      </c>
      <c r="K198" s="4">
        <v>0.92400000000000004</v>
      </c>
      <c r="L198" s="2">
        <v>5</v>
      </c>
      <c r="M198" s="4">
        <v>0.02</v>
      </c>
      <c r="N198" s="2">
        <v>0</v>
      </c>
      <c r="O198" s="4">
        <v>0</v>
      </c>
      <c r="P198" s="2">
        <v>0</v>
      </c>
      <c r="Q198" s="4">
        <v>0</v>
      </c>
      <c r="R198" s="2">
        <v>0</v>
      </c>
      <c r="S198" s="790">
        <v>0</v>
      </c>
    </row>
    <row r="199" spans="1:19" ht="15" thickBot="1" x14ac:dyDescent="0.35">
      <c r="A199" s="785" t="s">
        <v>225</v>
      </c>
      <c r="B199" s="70">
        <v>1008</v>
      </c>
      <c r="C199" s="5">
        <v>69</v>
      </c>
      <c r="D199" s="13">
        <v>14.5</v>
      </c>
      <c r="E199" s="7">
        <v>0.94</v>
      </c>
      <c r="F199" s="5">
        <v>138</v>
      </c>
      <c r="G199" s="7">
        <v>0.13700000000000001</v>
      </c>
      <c r="H199" s="5">
        <v>296</v>
      </c>
      <c r="I199" s="7">
        <v>0.29399999999999998</v>
      </c>
      <c r="J199" s="5">
        <v>305</v>
      </c>
      <c r="K199" s="7">
        <v>0.30299999999999999</v>
      </c>
      <c r="L199" s="5">
        <v>241</v>
      </c>
      <c r="M199" s="7">
        <v>0.23899999999999999</v>
      </c>
      <c r="N199" s="5">
        <v>2</v>
      </c>
      <c r="O199" s="7">
        <v>2E-3</v>
      </c>
      <c r="P199" s="5">
        <v>7</v>
      </c>
      <c r="Q199" s="7">
        <v>7.0000000000000001E-3</v>
      </c>
      <c r="R199" s="5">
        <v>19</v>
      </c>
      <c r="S199" s="790">
        <v>1.9E-2</v>
      </c>
    </row>
    <row r="200" spans="1:19" ht="15" thickBot="1" x14ac:dyDescent="0.35">
      <c r="A200" s="785" t="s">
        <v>226</v>
      </c>
      <c r="B200" s="2">
        <v>333</v>
      </c>
      <c r="C200" s="2">
        <v>18</v>
      </c>
      <c r="D200" s="96">
        <v>19</v>
      </c>
      <c r="E200" s="4">
        <v>0.04</v>
      </c>
      <c r="F200" s="2">
        <v>268</v>
      </c>
      <c r="G200" s="4">
        <v>0.80500000000000005</v>
      </c>
      <c r="H200" s="2">
        <v>6</v>
      </c>
      <c r="I200" s="4">
        <v>1.7999999999999999E-2</v>
      </c>
      <c r="J200" s="2">
        <v>21</v>
      </c>
      <c r="K200" s="4">
        <v>6.3E-2</v>
      </c>
      <c r="L200" s="2">
        <v>12</v>
      </c>
      <c r="M200" s="4">
        <v>3.5999999999999997E-2</v>
      </c>
      <c r="N200" s="2">
        <v>0</v>
      </c>
      <c r="O200" s="4">
        <v>0</v>
      </c>
      <c r="P200" s="2">
        <v>0</v>
      </c>
      <c r="Q200" s="4">
        <v>0</v>
      </c>
      <c r="R200" s="2">
        <v>26</v>
      </c>
      <c r="S200" s="790">
        <v>7.8E-2</v>
      </c>
    </row>
    <row r="201" spans="1:19" ht="15" thickBot="1" x14ac:dyDescent="0.35">
      <c r="A201" s="785" t="s">
        <v>227</v>
      </c>
      <c r="B201" s="5">
        <v>174</v>
      </c>
      <c r="C201" s="5">
        <v>15</v>
      </c>
      <c r="D201" s="97">
        <v>11.8</v>
      </c>
      <c r="E201" s="7">
        <v>0.75</v>
      </c>
      <c r="F201" s="5">
        <v>17</v>
      </c>
      <c r="G201" s="7">
        <v>9.8000000000000004E-2</v>
      </c>
      <c r="H201" s="5">
        <v>44</v>
      </c>
      <c r="I201" s="7">
        <v>0.253</v>
      </c>
      <c r="J201" s="5">
        <v>106</v>
      </c>
      <c r="K201" s="7">
        <v>0.60899999999999999</v>
      </c>
      <c r="L201" s="5">
        <v>4</v>
      </c>
      <c r="M201" s="7">
        <v>2.3E-2</v>
      </c>
      <c r="N201" s="5">
        <v>1</v>
      </c>
      <c r="O201" s="7">
        <v>6.0000000000000001E-3</v>
      </c>
      <c r="P201" s="5">
        <v>1</v>
      </c>
      <c r="Q201" s="7">
        <v>6.0000000000000001E-3</v>
      </c>
      <c r="R201" s="5">
        <v>2</v>
      </c>
      <c r="S201" s="790">
        <v>1.0999999999999999E-2</v>
      </c>
    </row>
    <row r="202" spans="1:19" ht="15" thickBot="1" x14ac:dyDescent="0.35">
      <c r="A202" s="785" t="s">
        <v>228</v>
      </c>
      <c r="B202" s="2">
        <v>106</v>
      </c>
      <c r="C202" s="2">
        <v>7</v>
      </c>
      <c r="D202" s="19">
        <v>15</v>
      </c>
      <c r="E202" s="4">
        <v>0.68</v>
      </c>
      <c r="F202" s="2">
        <v>5</v>
      </c>
      <c r="G202" s="4">
        <v>4.7E-2</v>
      </c>
      <c r="H202" s="2">
        <v>1</v>
      </c>
      <c r="I202" s="4">
        <v>8.9999999999999993E-3</v>
      </c>
      <c r="J202" s="2">
        <v>95</v>
      </c>
      <c r="K202" s="4">
        <v>0.89600000000000002</v>
      </c>
      <c r="L202" s="2">
        <v>0</v>
      </c>
      <c r="M202" s="4">
        <v>0</v>
      </c>
      <c r="N202" s="2">
        <v>4</v>
      </c>
      <c r="O202" s="4">
        <v>3.7999999999999999E-2</v>
      </c>
      <c r="P202" s="2">
        <v>0</v>
      </c>
      <c r="Q202" s="4">
        <v>0</v>
      </c>
      <c r="R202" s="2">
        <v>1</v>
      </c>
      <c r="S202" s="790">
        <v>8.9999999999999993E-3</v>
      </c>
    </row>
    <row r="203" spans="1:19" ht="15" thickBot="1" x14ac:dyDescent="0.35">
      <c r="A203" s="785" t="s">
        <v>229</v>
      </c>
      <c r="B203" s="5">
        <v>717</v>
      </c>
      <c r="C203" s="5">
        <v>45</v>
      </c>
      <c r="D203" s="98">
        <v>15.7</v>
      </c>
      <c r="E203" s="7">
        <v>0.72</v>
      </c>
      <c r="F203" s="5">
        <v>132</v>
      </c>
      <c r="G203" s="7">
        <v>0.184</v>
      </c>
      <c r="H203" s="5">
        <v>21</v>
      </c>
      <c r="I203" s="7">
        <v>2.9000000000000001E-2</v>
      </c>
      <c r="J203" s="5">
        <v>503</v>
      </c>
      <c r="K203" s="7">
        <v>0.70199999999999996</v>
      </c>
      <c r="L203" s="5">
        <v>30</v>
      </c>
      <c r="M203" s="7">
        <v>4.2000000000000003E-2</v>
      </c>
      <c r="N203" s="5">
        <v>4</v>
      </c>
      <c r="O203" s="7">
        <v>6.0000000000000001E-3</v>
      </c>
      <c r="P203" s="5">
        <v>1</v>
      </c>
      <c r="Q203" s="7">
        <v>1E-3</v>
      </c>
      <c r="R203" s="5">
        <v>26</v>
      </c>
      <c r="S203" s="790">
        <v>3.5999999999999997E-2</v>
      </c>
    </row>
    <row r="204" spans="1:19" ht="15" thickBot="1" x14ac:dyDescent="0.35">
      <c r="A204" s="785" t="s">
        <v>230</v>
      </c>
      <c r="B204" s="2">
        <v>503</v>
      </c>
      <c r="C204" s="2">
        <v>32</v>
      </c>
      <c r="D204" s="98">
        <v>15.7</v>
      </c>
      <c r="E204" s="4">
        <v>0.75</v>
      </c>
      <c r="F204" s="2">
        <v>98</v>
      </c>
      <c r="G204" s="4">
        <v>0.19500000000000001</v>
      </c>
      <c r="H204" s="2">
        <v>106</v>
      </c>
      <c r="I204" s="4">
        <v>0.21099999999999999</v>
      </c>
      <c r="J204" s="2">
        <v>243</v>
      </c>
      <c r="K204" s="4">
        <v>0.48299999999999998</v>
      </c>
      <c r="L204" s="2">
        <v>27</v>
      </c>
      <c r="M204" s="4">
        <v>5.3999999999999999E-2</v>
      </c>
      <c r="N204" s="2">
        <v>7</v>
      </c>
      <c r="O204" s="4">
        <v>1.4E-2</v>
      </c>
      <c r="P204" s="2">
        <v>1</v>
      </c>
      <c r="Q204" s="4">
        <v>2E-3</v>
      </c>
      <c r="R204" s="2">
        <v>22</v>
      </c>
      <c r="S204" s="790">
        <v>4.3999999999999997E-2</v>
      </c>
    </row>
    <row r="205" spans="1:19" ht="15" thickBot="1" x14ac:dyDescent="0.35">
      <c r="A205" s="785" t="s">
        <v>231</v>
      </c>
      <c r="B205" s="5">
        <v>117</v>
      </c>
      <c r="C205" s="5">
        <v>11</v>
      </c>
      <c r="D205" s="99">
        <v>10.6</v>
      </c>
      <c r="E205" s="7">
        <v>0.67</v>
      </c>
      <c r="F205" s="5">
        <v>6</v>
      </c>
      <c r="G205" s="7">
        <v>5.0999999999999997E-2</v>
      </c>
      <c r="H205" s="5">
        <v>35</v>
      </c>
      <c r="I205" s="7">
        <v>0.29899999999999999</v>
      </c>
      <c r="J205" s="5">
        <v>62</v>
      </c>
      <c r="K205" s="7">
        <v>0.53</v>
      </c>
      <c r="L205" s="5">
        <v>8</v>
      </c>
      <c r="M205" s="7">
        <v>6.8000000000000005E-2</v>
      </c>
      <c r="N205" s="5">
        <v>1</v>
      </c>
      <c r="O205" s="7">
        <v>8.9999999999999993E-3</v>
      </c>
      <c r="P205" s="5"/>
      <c r="Q205" s="5"/>
      <c r="R205" s="5">
        <v>5</v>
      </c>
      <c r="S205" s="790">
        <v>4.2999999999999997E-2</v>
      </c>
    </row>
    <row r="206" spans="1:19" ht="15" thickBot="1" x14ac:dyDescent="0.35">
      <c r="A206" s="785" t="s">
        <v>232</v>
      </c>
      <c r="B206" s="2">
        <v>360</v>
      </c>
      <c r="C206" s="2">
        <v>31</v>
      </c>
      <c r="D206" s="97">
        <v>11.8</v>
      </c>
      <c r="E206" s="4">
        <v>0.95</v>
      </c>
      <c r="F206" s="2">
        <v>11</v>
      </c>
      <c r="G206" s="4">
        <v>3.1E-2</v>
      </c>
      <c r="H206" s="2">
        <v>28</v>
      </c>
      <c r="I206" s="4">
        <v>7.8E-2</v>
      </c>
      <c r="J206" s="2">
        <v>284</v>
      </c>
      <c r="K206" s="4">
        <v>0.78900000000000003</v>
      </c>
      <c r="L206" s="2">
        <v>33</v>
      </c>
      <c r="M206" s="4">
        <v>9.1999999999999998E-2</v>
      </c>
      <c r="N206" s="2">
        <v>3</v>
      </c>
      <c r="O206" s="4">
        <v>8.0000000000000002E-3</v>
      </c>
      <c r="P206" s="2">
        <v>0</v>
      </c>
      <c r="Q206" s="4">
        <v>0</v>
      </c>
      <c r="R206" s="2">
        <v>1</v>
      </c>
      <c r="S206" s="790">
        <v>3.0000000000000001E-3</v>
      </c>
    </row>
    <row r="207" spans="1:19" ht="15" thickBot="1" x14ac:dyDescent="0.35">
      <c r="A207" s="785" t="s">
        <v>233</v>
      </c>
      <c r="B207" s="5">
        <v>369</v>
      </c>
      <c r="C207" s="5">
        <v>24</v>
      </c>
      <c r="D207" s="58">
        <v>15.4</v>
      </c>
      <c r="E207" s="7">
        <v>0.93</v>
      </c>
      <c r="F207" s="5">
        <v>43</v>
      </c>
      <c r="G207" s="7">
        <v>0.11700000000000001</v>
      </c>
      <c r="H207" s="5">
        <v>22</v>
      </c>
      <c r="I207" s="7">
        <v>0.06</v>
      </c>
      <c r="J207" s="5">
        <v>287</v>
      </c>
      <c r="K207" s="7">
        <v>0.77800000000000002</v>
      </c>
      <c r="L207" s="5">
        <v>7</v>
      </c>
      <c r="M207" s="7">
        <v>1.9E-2</v>
      </c>
      <c r="N207" s="5">
        <v>4</v>
      </c>
      <c r="O207" s="7">
        <v>1.0999999999999999E-2</v>
      </c>
      <c r="P207" s="5">
        <v>0</v>
      </c>
      <c r="Q207" s="7">
        <v>0</v>
      </c>
      <c r="R207" s="5">
        <v>6</v>
      </c>
      <c r="S207" s="790">
        <v>1.6E-2</v>
      </c>
    </row>
    <row r="208" spans="1:19" ht="15" thickBot="1" x14ac:dyDescent="0.35">
      <c r="A208" s="785" t="s">
        <v>235</v>
      </c>
      <c r="B208" s="2">
        <v>282</v>
      </c>
      <c r="C208" s="2">
        <v>18</v>
      </c>
      <c r="D208" s="61">
        <v>15.9</v>
      </c>
      <c r="E208" s="4">
        <v>0.83</v>
      </c>
      <c r="F208" s="2">
        <v>36</v>
      </c>
      <c r="G208" s="4">
        <v>0.128</v>
      </c>
      <c r="H208" s="2">
        <v>4</v>
      </c>
      <c r="I208" s="4">
        <v>1.4E-2</v>
      </c>
      <c r="J208" s="2">
        <v>230</v>
      </c>
      <c r="K208" s="4">
        <v>0.81599999999999995</v>
      </c>
      <c r="L208" s="2">
        <v>2</v>
      </c>
      <c r="M208" s="4">
        <v>7.0000000000000001E-3</v>
      </c>
      <c r="N208" s="2">
        <v>1</v>
      </c>
      <c r="O208" s="4">
        <v>4.0000000000000001E-3</v>
      </c>
      <c r="P208" s="2">
        <v>1</v>
      </c>
      <c r="Q208" s="4">
        <v>4.0000000000000001E-3</v>
      </c>
      <c r="R208" s="2">
        <v>9</v>
      </c>
      <c r="S208" s="790">
        <v>3.2000000000000001E-2</v>
      </c>
    </row>
    <row r="209" spans="1:19" ht="15" thickBot="1" x14ac:dyDescent="0.35">
      <c r="A209" s="785" t="s">
        <v>236</v>
      </c>
      <c r="B209" s="5">
        <v>606</v>
      </c>
      <c r="C209" s="5">
        <v>38</v>
      </c>
      <c r="D209" s="69">
        <v>15.8</v>
      </c>
      <c r="E209" s="7">
        <v>0.6</v>
      </c>
      <c r="F209" s="5">
        <v>190</v>
      </c>
      <c r="G209" s="7">
        <v>0.314</v>
      </c>
      <c r="H209" s="5">
        <v>29</v>
      </c>
      <c r="I209" s="7">
        <v>4.8000000000000001E-2</v>
      </c>
      <c r="J209" s="5">
        <v>358</v>
      </c>
      <c r="K209" s="7">
        <v>0.59099999999999997</v>
      </c>
      <c r="L209" s="5">
        <v>8</v>
      </c>
      <c r="M209" s="7">
        <v>1.2999999999999999E-2</v>
      </c>
      <c r="N209" s="5">
        <v>4</v>
      </c>
      <c r="O209" s="7">
        <v>7.0000000000000001E-3</v>
      </c>
      <c r="P209" s="5">
        <v>0</v>
      </c>
      <c r="Q209" s="7">
        <v>0</v>
      </c>
      <c r="R209" s="5">
        <v>17</v>
      </c>
      <c r="S209" s="790">
        <v>2.8000000000000001E-2</v>
      </c>
    </row>
    <row r="210" spans="1:19" ht="15" thickBot="1" x14ac:dyDescent="0.35">
      <c r="A210" s="785" t="s">
        <v>237</v>
      </c>
      <c r="B210" s="2">
        <v>373</v>
      </c>
      <c r="C210" s="2">
        <v>23</v>
      </c>
      <c r="D210" s="75">
        <v>16</v>
      </c>
      <c r="E210" s="4">
        <v>0.85</v>
      </c>
      <c r="F210" s="2">
        <v>40</v>
      </c>
      <c r="G210" s="4">
        <v>0.107</v>
      </c>
      <c r="H210" s="2">
        <v>5</v>
      </c>
      <c r="I210" s="4">
        <v>1.2999999999999999E-2</v>
      </c>
      <c r="J210" s="2">
        <v>305</v>
      </c>
      <c r="K210" s="4">
        <v>0.81799999999999995</v>
      </c>
      <c r="L210" s="2">
        <v>18</v>
      </c>
      <c r="M210" s="4">
        <v>4.8000000000000001E-2</v>
      </c>
      <c r="N210" s="2">
        <v>1</v>
      </c>
      <c r="O210" s="4">
        <v>3.0000000000000001E-3</v>
      </c>
      <c r="P210" s="2">
        <v>0</v>
      </c>
      <c r="Q210" s="4">
        <v>0</v>
      </c>
      <c r="R210" s="2">
        <v>5</v>
      </c>
      <c r="S210" s="790">
        <v>1.2999999999999999E-2</v>
      </c>
    </row>
    <row r="211" spans="1:19" ht="15" thickBot="1" x14ac:dyDescent="0.35">
      <c r="A211" s="785" t="s">
        <v>238</v>
      </c>
      <c r="B211" s="5">
        <v>711</v>
      </c>
      <c r="C211" s="5">
        <v>40</v>
      </c>
      <c r="D211" s="85">
        <v>17.600000000000001</v>
      </c>
      <c r="E211" s="7">
        <v>7.0000000000000007E-2</v>
      </c>
      <c r="F211" s="5">
        <v>585</v>
      </c>
      <c r="G211" s="7">
        <v>0.82299999999999995</v>
      </c>
      <c r="H211" s="5">
        <v>9</v>
      </c>
      <c r="I211" s="7">
        <v>1.2999999999999999E-2</v>
      </c>
      <c r="J211" s="5">
        <v>44</v>
      </c>
      <c r="K211" s="7">
        <v>6.2E-2</v>
      </c>
      <c r="L211" s="5">
        <v>15</v>
      </c>
      <c r="M211" s="7">
        <v>2.1000000000000001E-2</v>
      </c>
      <c r="N211" s="5">
        <v>0</v>
      </c>
      <c r="O211" s="7">
        <v>0</v>
      </c>
      <c r="P211" s="5">
        <v>0</v>
      </c>
      <c r="Q211" s="7">
        <v>0</v>
      </c>
      <c r="R211" s="5">
        <v>58</v>
      </c>
      <c r="S211" s="790">
        <v>8.2000000000000003E-2</v>
      </c>
    </row>
    <row r="212" spans="1:19" ht="15" thickBot="1" x14ac:dyDescent="0.35">
      <c r="A212" s="785" t="s">
        <v>239</v>
      </c>
      <c r="B212" s="2">
        <v>402</v>
      </c>
      <c r="C212" s="2">
        <v>28</v>
      </c>
      <c r="D212" s="32">
        <v>14.2</v>
      </c>
      <c r="E212" s="4">
        <v>0.95</v>
      </c>
      <c r="F212" s="2">
        <v>16</v>
      </c>
      <c r="G212" s="4">
        <v>0.04</v>
      </c>
      <c r="H212" s="2">
        <v>126</v>
      </c>
      <c r="I212" s="4">
        <v>0.313</v>
      </c>
      <c r="J212" s="2">
        <v>244</v>
      </c>
      <c r="K212" s="4">
        <v>0.60699999999999998</v>
      </c>
      <c r="L212" s="2">
        <v>3</v>
      </c>
      <c r="M212" s="4">
        <v>7.0000000000000001E-3</v>
      </c>
      <c r="N212" s="2">
        <v>1</v>
      </c>
      <c r="O212" s="4">
        <v>2E-3</v>
      </c>
      <c r="P212" s="2">
        <v>0</v>
      </c>
      <c r="Q212" s="4">
        <v>0</v>
      </c>
      <c r="R212" s="2">
        <v>12</v>
      </c>
      <c r="S212" s="790">
        <v>0.03</v>
      </c>
    </row>
    <row r="213" spans="1:19" ht="15" thickBot="1" x14ac:dyDescent="0.35">
      <c r="A213" s="785" t="s">
        <v>240</v>
      </c>
      <c r="B213" s="5">
        <v>99</v>
      </c>
      <c r="C213" s="5">
        <v>4</v>
      </c>
      <c r="D213" s="100">
        <v>24.6</v>
      </c>
      <c r="E213" s="7">
        <v>0.72</v>
      </c>
      <c r="F213" s="5">
        <v>14</v>
      </c>
      <c r="G213" s="7">
        <v>0.14099999999999999</v>
      </c>
      <c r="H213" s="5">
        <v>2</v>
      </c>
      <c r="I213" s="7">
        <v>0.02</v>
      </c>
      <c r="J213" s="5">
        <v>80</v>
      </c>
      <c r="K213" s="7">
        <v>0.80800000000000005</v>
      </c>
      <c r="L213" s="5">
        <v>0</v>
      </c>
      <c r="M213" s="7">
        <v>0</v>
      </c>
      <c r="N213" s="5">
        <v>1</v>
      </c>
      <c r="O213" s="7">
        <v>0.01</v>
      </c>
      <c r="P213" s="5">
        <v>1</v>
      </c>
      <c r="Q213" s="7">
        <v>0.01</v>
      </c>
      <c r="R213" s="5">
        <v>1</v>
      </c>
      <c r="S213" s="790">
        <v>0.01</v>
      </c>
    </row>
    <row r="214" spans="1:19" ht="15" thickBot="1" x14ac:dyDescent="0.35">
      <c r="A214" s="785" t="s">
        <v>241</v>
      </c>
      <c r="B214" s="54">
        <v>1595</v>
      </c>
      <c r="C214" s="2">
        <v>97</v>
      </c>
      <c r="D214" s="81">
        <v>16.399999999999999</v>
      </c>
      <c r="E214" s="4">
        <v>0.63</v>
      </c>
      <c r="F214" s="2">
        <v>446</v>
      </c>
      <c r="G214" s="4">
        <v>0.28000000000000003</v>
      </c>
      <c r="H214" s="2">
        <v>344</v>
      </c>
      <c r="I214" s="4">
        <v>0.216</v>
      </c>
      <c r="J214" s="2">
        <v>581</v>
      </c>
      <c r="K214" s="4">
        <v>0.36399999999999999</v>
      </c>
      <c r="L214" s="2">
        <v>141</v>
      </c>
      <c r="M214" s="4">
        <v>8.7999999999999995E-2</v>
      </c>
      <c r="N214" s="2">
        <v>18</v>
      </c>
      <c r="O214" s="4">
        <v>1.0999999999999999E-2</v>
      </c>
      <c r="P214" s="2">
        <v>6</v>
      </c>
      <c r="Q214" s="4">
        <v>4.0000000000000001E-3</v>
      </c>
      <c r="R214" s="2">
        <v>59</v>
      </c>
      <c r="S214" s="790">
        <v>3.6999999999999998E-2</v>
      </c>
    </row>
    <row r="215" spans="1:19" ht="15" thickBot="1" x14ac:dyDescent="0.35">
      <c r="A215" s="785" t="s">
        <v>242</v>
      </c>
      <c r="B215" s="5">
        <v>481</v>
      </c>
      <c r="C215" s="5">
        <v>27</v>
      </c>
      <c r="D215" s="101">
        <v>17.8</v>
      </c>
      <c r="E215" s="7">
        <v>0.28000000000000003</v>
      </c>
      <c r="F215" s="5">
        <v>289</v>
      </c>
      <c r="G215" s="7">
        <v>0.60099999999999998</v>
      </c>
      <c r="H215" s="5">
        <v>39</v>
      </c>
      <c r="I215" s="7">
        <v>8.1000000000000003E-2</v>
      </c>
      <c r="J215" s="5">
        <v>84</v>
      </c>
      <c r="K215" s="7">
        <v>0.17499999999999999</v>
      </c>
      <c r="L215" s="5">
        <v>23</v>
      </c>
      <c r="M215" s="7">
        <v>4.8000000000000001E-2</v>
      </c>
      <c r="N215" s="5">
        <v>1</v>
      </c>
      <c r="O215" s="7">
        <v>2E-3</v>
      </c>
      <c r="P215" s="5">
        <v>1</v>
      </c>
      <c r="Q215" s="7">
        <v>2E-3</v>
      </c>
      <c r="R215" s="5">
        <v>44</v>
      </c>
      <c r="S215" s="790">
        <v>9.0999999999999998E-2</v>
      </c>
    </row>
    <row r="216" spans="1:19" ht="15" thickBot="1" x14ac:dyDescent="0.35">
      <c r="A216" s="785" t="s">
        <v>243</v>
      </c>
      <c r="B216" s="2">
        <v>348</v>
      </c>
      <c r="C216" s="2">
        <v>19</v>
      </c>
      <c r="D216" s="101">
        <v>17.8</v>
      </c>
      <c r="E216" s="4">
        <v>0.14000000000000001</v>
      </c>
      <c r="F216" s="2">
        <v>254</v>
      </c>
      <c r="G216" s="4">
        <v>0.73</v>
      </c>
      <c r="H216" s="2">
        <v>11</v>
      </c>
      <c r="I216" s="4">
        <v>3.2000000000000001E-2</v>
      </c>
      <c r="J216" s="2">
        <v>48</v>
      </c>
      <c r="K216" s="4">
        <v>0.13800000000000001</v>
      </c>
      <c r="L216" s="2">
        <v>18</v>
      </c>
      <c r="M216" s="4">
        <v>5.1999999999999998E-2</v>
      </c>
      <c r="N216" s="2">
        <v>1</v>
      </c>
      <c r="O216" s="4">
        <v>3.0000000000000001E-3</v>
      </c>
      <c r="P216" s="2">
        <v>0</v>
      </c>
      <c r="Q216" s="4">
        <v>0</v>
      </c>
      <c r="R216" s="2">
        <v>16</v>
      </c>
      <c r="S216" s="790">
        <v>4.5999999999999999E-2</v>
      </c>
    </row>
    <row r="217" spans="1:19" ht="15" thickBot="1" x14ac:dyDescent="0.35">
      <c r="A217" s="785" t="s">
        <v>244</v>
      </c>
      <c r="B217" s="5">
        <v>248</v>
      </c>
      <c r="C217" s="5">
        <v>15</v>
      </c>
      <c r="D217" s="35">
        <v>16.5</v>
      </c>
      <c r="E217" s="7">
        <v>0.77</v>
      </c>
      <c r="F217" s="5">
        <v>32</v>
      </c>
      <c r="G217" s="7">
        <v>0.129</v>
      </c>
      <c r="H217" s="5">
        <v>124</v>
      </c>
      <c r="I217" s="7">
        <v>0.5</v>
      </c>
      <c r="J217" s="5">
        <v>81</v>
      </c>
      <c r="K217" s="7">
        <v>0.32700000000000001</v>
      </c>
      <c r="L217" s="5">
        <v>2</v>
      </c>
      <c r="M217" s="7">
        <v>8.0000000000000002E-3</v>
      </c>
      <c r="N217" s="5">
        <v>1</v>
      </c>
      <c r="O217" s="7">
        <v>4.0000000000000001E-3</v>
      </c>
      <c r="P217" s="5">
        <v>1</v>
      </c>
      <c r="Q217" s="7">
        <v>4.0000000000000001E-3</v>
      </c>
      <c r="R217" s="5">
        <v>8</v>
      </c>
      <c r="S217" s="790">
        <v>3.2000000000000001E-2</v>
      </c>
    </row>
    <row r="218" spans="1:19" ht="15" thickBot="1" x14ac:dyDescent="0.35">
      <c r="A218" s="785" t="s">
        <v>245</v>
      </c>
      <c r="B218" s="2">
        <v>472</v>
      </c>
      <c r="C218" s="2">
        <v>26</v>
      </c>
      <c r="D218" s="101">
        <v>17.8</v>
      </c>
      <c r="E218" s="4">
        <v>0.06</v>
      </c>
      <c r="F218" s="2">
        <v>393</v>
      </c>
      <c r="G218" s="4">
        <v>0.83299999999999996</v>
      </c>
      <c r="H218" s="2">
        <v>3</v>
      </c>
      <c r="I218" s="4">
        <v>6.0000000000000001E-3</v>
      </c>
      <c r="J218" s="2">
        <v>32</v>
      </c>
      <c r="K218" s="4">
        <v>6.8000000000000005E-2</v>
      </c>
      <c r="L218" s="2">
        <v>8</v>
      </c>
      <c r="M218" s="4">
        <v>1.7000000000000001E-2</v>
      </c>
      <c r="N218" s="2">
        <v>1</v>
      </c>
      <c r="O218" s="4">
        <v>2E-3</v>
      </c>
      <c r="P218" s="2">
        <v>0</v>
      </c>
      <c r="Q218" s="4">
        <v>0</v>
      </c>
      <c r="R218" s="2">
        <v>35</v>
      </c>
      <c r="S218" s="790">
        <v>7.3999999999999996E-2</v>
      </c>
    </row>
    <row r="219" spans="1:19" ht="15" thickBot="1" x14ac:dyDescent="0.35">
      <c r="A219" s="785" t="s">
        <v>246</v>
      </c>
      <c r="B219" s="5">
        <v>320</v>
      </c>
      <c r="C219" s="5">
        <v>19</v>
      </c>
      <c r="D219" s="62">
        <v>16.8</v>
      </c>
      <c r="E219" s="7">
        <v>0.16</v>
      </c>
      <c r="F219" s="5">
        <v>217</v>
      </c>
      <c r="G219" s="7">
        <v>0.67800000000000005</v>
      </c>
      <c r="H219" s="5">
        <v>12</v>
      </c>
      <c r="I219" s="7">
        <v>3.7999999999999999E-2</v>
      </c>
      <c r="J219" s="5">
        <v>50</v>
      </c>
      <c r="K219" s="7">
        <v>0.156</v>
      </c>
      <c r="L219" s="5">
        <v>14</v>
      </c>
      <c r="M219" s="7">
        <v>4.3999999999999997E-2</v>
      </c>
      <c r="N219" s="5">
        <v>1</v>
      </c>
      <c r="O219" s="7">
        <v>3.0000000000000001E-3</v>
      </c>
      <c r="P219" s="5">
        <v>0</v>
      </c>
      <c r="Q219" s="7">
        <v>0</v>
      </c>
      <c r="R219" s="5">
        <v>26</v>
      </c>
      <c r="S219" s="790">
        <v>8.1000000000000003E-2</v>
      </c>
    </row>
    <row r="220" spans="1:19" ht="15" thickBot="1" x14ac:dyDescent="0.35">
      <c r="A220" s="785" t="s">
        <v>247</v>
      </c>
      <c r="B220" s="2">
        <v>233</v>
      </c>
      <c r="C220" s="2">
        <v>23</v>
      </c>
      <c r="D220" s="52">
        <v>10.3</v>
      </c>
      <c r="E220" s="4">
        <v>0.84</v>
      </c>
      <c r="F220" s="2">
        <v>15</v>
      </c>
      <c r="G220" s="4">
        <v>6.4000000000000001E-2</v>
      </c>
      <c r="H220" s="2">
        <v>2</v>
      </c>
      <c r="I220" s="4">
        <v>8.9999999999999993E-3</v>
      </c>
      <c r="J220" s="2">
        <v>210</v>
      </c>
      <c r="K220" s="4">
        <v>0.90100000000000002</v>
      </c>
      <c r="L220" s="2">
        <v>5</v>
      </c>
      <c r="M220" s="4">
        <v>2.1000000000000001E-2</v>
      </c>
      <c r="N220" s="2">
        <v>1</v>
      </c>
      <c r="O220" s="4">
        <v>4.0000000000000001E-3</v>
      </c>
      <c r="P220" s="2">
        <v>0</v>
      </c>
      <c r="Q220" s="4">
        <v>0</v>
      </c>
      <c r="R220" s="2">
        <v>1</v>
      </c>
      <c r="S220" s="790">
        <v>4.0000000000000001E-3</v>
      </c>
    </row>
    <row r="221" spans="1:19" ht="15" thickBot="1" x14ac:dyDescent="0.35">
      <c r="A221" s="785" t="s">
        <v>248</v>
      </c>
      <c r="B221" s="5">
        <v>517</v>
      </c>
      <c r="C221" s="5">
        <v>35</v>
      </c>
      <c r="D221" s="84">
        <v>14.6</v>
      </c>
      <c r="E221" s="7">
        <v>0.96</v>
      </c>
      <c r="F221" s="5">
        <v>8</v>
      </c>
      <c r="G221" s="7">
        <v>1.4999999999999999E-2</v>
      </c>
      <c r="H221" s="5">
        <v>26</v>
      </c>
      <c r="I221" s="7">
        <v>0.05</v>
      </c>
      <c r="J221" s="5">
        <v>478</v>
      </c>
      <c r="K221" s="7">
        <v>0.92500000000000004</v>
      </c>
      <c r="L221" s="5">
        <v>0</v>
      </c>
      <c r="M221" s="7">
        <v>0</v>
      </c>
      <c r="N221" s="5">
        <v>1</v>
      </c>
      <c r="O221" s="7">
        <v>2E-3</v>
      </c>
      <c r="P221" s="5">
        <v>0</v>
      </c>
      <c r="Q221" s="7">
        <v>0</v>
      </c>
      <c r="R221" s="5">
        <v>4</v>
      </c>
      <c r="S221" s="790">
        <v>8.0000000000000002E-3</v>
      </c>
    </row>
    <row r="222" spans="1:19" ht="15" thickBot="1" x14ac:dyDescent="0.35">
      <c r="A222" s="785" t="s">
        <v>249</v>
      </c>
      <c r="B222" s="2">
        <v>641</v>
      </c>
      <c r="C222" s="2">
        <v>36</v>
      </c>
      <c r="D222" s="101">
        <v>17.8</v>
      </c>
      <c r="E222" s="4">
        <v>0.05</v>
      </c>
      <c r="F222" s="2">
        <v>491</v>
      </c>
      <c r="G222" s="4">
        <v>0.76600000000000001</v>
      </c>
      <c r="H222" s="2">
        <v>20</v>
      </c>
      <c r="I222" s="4">
        <v>3.1E-2</v>
      </c>
      <c r="J222" s="2">
        <v>52</v>
      </c>
      <c r="K222" s="4">
        <v>8.1000000000000003E-2</v>
      </c>
      <c r="L222" s="2">
        <v>23</v>
      </c>
      <c r="M222" s="4">
        <v>3.5999999999999997E-2</v>
      </c>
      <c r="N222" s="2">
        <v>2</v>
      </c>
      <c r="O222" s="4">
        <v>3.0000000000000001E-3</v>
      </c>
      <c r="P222" s="2">
        <v>0</v>
      </c>
      <c r="Q222" s="4">
        <v>0</v>
      </c>
      <c r="R222" s="2">
        <v>53</v>
      </c>
      <c r="S222" s="790">
        <v>8.3000000000000004E-2</v>
      </c>
    </row>
    <row r="223" spans="1:19" ht="15" thickBot="1" x14ac:dyDescent="0.35">
      <c r="A223" s="785" t="s">
        <v>250</v>
      </c>
      <c r="B223" s="5">
        <v>474</v>
      </c>
      <c r="C223" s="5">
        <v>31</v>
      </c>
      <c r="D223" s="83">
        <v>15.5</v>
      </c>
      <c r="E223" s="7">
        <v>0.31</v>
      </c>
      <c r="F223" s="5">
        <v>312</v>
      </c>
      <c r="G223" s="7">
        <v>0.65800000000000003</v>
      </c>
      <c r="H223" s="5">
        <v>43</v>
      </c>
      <c r="I223" s="7">
        <v>9.0999999999999998E-2</v>
      </c>
      <c r="J223" s="5">
        <v>67</v>
      </c>
      <c r="K223" s="7">
        <v>0.14099999999999999</v>
      </c>
      <c r="L223" s="5">
        <v>10</v>
      </c>
      <c r="M223" s="7">
        <v>2.1000000000000001E-2</v>
      </c>
      <c r="N223" s="5">
        <v>3</v>
      </c>
      <c r="O223" s="7">
        <v>6.0000000000000001E-3</v>
      </c>
      <c r="P223" s="5">
        <v>2</v>
      </c>
      <c r="Q223" s="7">
        <v>4.0000000000000001E-3</v>
      </c>
      <c r="R223" s="5">
        <v>37</v>
      </c>
      <c r="S223" s="790">
        <v>7.8E-2</v>
      </c>
    </row>
    <row r="224" spans="1:19" ht="15" thickBot="1" x14ac:dyDescent="0.35">
      <c r="A224" s="785" t="s">
        <v>251</v>
      </c>
      <c r="B224" s="2">
        <v>68</v>
      </c>
      <c r="C224" s="2">
        <v>2</v>
      </c>
      <c r="D224" s="102">
        <v>34</v>
      </c>
      <c r="E224" s="4">
        <v>0.32</v>
      </c>
      <c r="F224" s="2">
        <v>20</v>
      </c>
      <c r="G224" s="4">
        <v>0.29399999999999998</v>
      </c>
      <c r="H224" s="2">
        <v>14</v>
      </c>
      <c r="I224" s="4">
        <v>0.20599999999999999</v>
      </c>
      <c r="J224" s="2">
        <v>18</v>
      </c>
      <c r="K224" s="4">
        <v>0.26500000000000001</v>
      </c>
      <c r="L224" s="2">
        <v>12</v>
      </c>
      <c r="M224" s="4">
        <v>0.17599999999999999</v>
      </c>
      <c r="N224" s="2">
        <v>0</v>
      </c>
      <c r="O224" s="4">
        <v>0</v>
      </c>
      <c r="P224" s="2">
        <v>0</v>
      </c>
      <c r="Q224" s="4">
        <v>0</v>
      </c>
      <c r="R224" s="2">
        <v>4</v>
      </c>
      <c r="S224" s="790">
        <v>5.8999999999999997E-2</v>
      </c>
    </row>
    <row r="225" spans="1:19" ht="15" thickBot="1" x14ac:dyDescent="0.35">
      <c r="A225" s="785" t="s">
        <v>252</v>
      </c>
      <c r="B225" s="70">
        <v>1053</v>
      </c>
      <c r="C225" s="5">
        <v>61</v>
      </c>
      <c r="D225" s="78">
        <v>17.2</v>
      </c>
      <c r="E225" s="7">
        <v>0.51</v>
      </c>
      <c r="F225" s="5">
        <v>409</v>
      </c>
      <c r="G225" s="7">
        <v>0.38800000000000001</v>
      </c>
      <c r="H225" s="5">
        <v>200</v>
      </c>
      <c r="I225" s="7">
        <v>0.19</v>
      </c>
      <c r="J225" s="5">
        <v>330</v>
      </c>
      <c r="K225" s="7">
        <v>0.313</v>
      </c>
      <c r="L225" s="5">
        <v>29</v>
      </c>
      <c r="M225" s="7">
        <v>2.8000000000000001E-2</v>
      </c>
      <c r="N225" s="5">
        <v>10</v>
      </c>
      <c r="O225" s="7">
        <v>8.9999999999999993E-3</v>
      </c>
      <c r="P225" s="5">
        <v>1</v>
      </c>
      <c r="Q225" s="7">
        <v>1E-3</v>
      </c>
      <c r="R225" s="5">
        <v>74</v>
      </c>
      <c r="S225" s="790">
        <v>7.0000000000000007E-2</v>
      </c>
    </row>
    <row r="226" spans="1:19" ht="15" thickBot="1" x14ac:dyDescent="0.35">
      <c r="A226" s="785" t="s">
        <v>253</v>
      </c>
      <c r="B226" s="2">
        <v>496</v>
      </c>
      <c r="C226" s="2">
        <v>31</v>
      </c>
      <c r="D226" s="75">
        <v>16</v>
      </c>
      <c r="E226" s="4">
        <v>0.75</v>
      </c>
      <c r="F226" s="2">
        <v>76</v>
      </c>
      <c r="G226" s="4">
        <v>0.153</v>
      </c>
      <c r="H226" s="2">
        <v>7</v>
      </c>
      <c r="I226" s="4">
        <v>1.4E-2</v>
      </c>
      <c r="J226" s="2">
        <v>361</v>
      </c>
      <c r="K226" s="4">
        <v>0.72799999999999998</v>
      </c>
      <c r="L226" s="2">
        <v>34</v>
      </c>
      <c r="M226" s="4">
        <v>6.9000000000000006E-2</v>
      </c>
      <c r="N226" s="2">
        <v>2</v>
      </c>
      <c r="O226" s="4">
        <v>4.0000000000000001E-3</v>
      </c>
      <c r="P226" s="2">
        <v>0</v>
      </c>
      <c r="Q226" s="4">
        <v>0</v>
      </c>
      <c r="R226" s="2">
        <v>16</v>
      </c>
      <c r="S226" s="790">
        <v>3.2000000000000001E-2</v>
      </c>
    </row>
    <row r="227" spans="1:19" ht="15" thickBot="1" x14ac:dyDescent="0.35">
      <c r="A227" s="785" t="s">
        <v>254</v>
      </c>
      <c r="B227" s="5">
        <v>357</v>
      </c>
      <c r="C227" s="5">
        <v>25</v>
      </c>
      <c r="D227" s="73">
        <v>14.1</v>
      </c>
      <c r="E227" s="7">
        <v>0.92</v>
      </c>
      <c r="F227" s="5">
        <v>26</v>
      </c>
      <c r="G227" s="7">
        <v>7.2999999999999995E-2</v>
      </c>
      <c r="H227" s="5">
        <v>53</v>
      </c>
      <c r="I227" s="7">
        <v>0.14799999999999999</v>
      </c>
      <c r="J227" s="5">
        <v>265</v>
      </c>
      <c r="K227" s="7">
        <v>0.74199999999999999</v>
      </c>
      <c r="L227" s="5">
        <v>4</v>
      </c>
      <c r="M227" s="7">
        <v>1.0999999999999999E-2</v>
      </c>
      <c r="N227" s="5">
        <v>8</v>
      </c>
      <c r="O227" s="7">
        <v>2.1999999999999999E-2</v>
      </c>
      <c r="P227" s="5">
        <v>0</v>
      </c>
      <c r="Q227" s="7">
        <v>0</v>
      </c>
      <c r="R227" s="5">
        <v>1</v>
      </c>
      <c r="S227" s="790">
        <v>3.0000000000000001E-3</v>
      </c>
    </row>
    <row r="228" spans="1:19" ht="15" thickBot="1" x14ac:dyDescent="0.35">
      <c r="A228" s="785" t="s">
        <v>255</v>
      </c>
      <c r="B228" s="2">
        <v>425</v>
      </c>
      <c r="C228" s="2">
        <v>28</v>
      </c>
      <c r="D228" s="103">
        <v>15.3</v>
      </c>
      <c r="E228" s="4">
        <v>0.26</v>
      </c>
      <c r="F228" s="2">
        <v>281</v>
      </c>
      <c r="G228" s="4">
        <v>0.66100000000000003</v>
      </c>
      <c r="H228" s="2">
        <v>13</v>
      </c>
      <c r="I228" s="4">
        <v>3.1E-2</v>
      </c>
      <c r="J228" s="2">
        <v>68</v>
      </c>
      <c r="K228" s="4">
        <v>0.16</v>
      </c>
      <c r="L228" s="2">
        <v>23</v>
      </c>
      <c r="M228" s="4">
        <v>5.3999999999999999E-2</v>
      </c>
      <c r="N228" s="2">
        <v>1</v>
      </c>
      <c r="O228" s="4">
        <v>2E-3</v>
      </c>
      <c r="P228" s="2">
        <v>1</v>
      </c>
      <c r="Q228" s="4">
        <v>2E-3</v>
      </c>
      <c r="R228" s="2">
        <v>39</v>
      </c>
      <c r="S228" s="790">
        <v>9.1999999999999998E-2</v>
      </c>
    </row>
    <row r="229" spans="1:19" ht="15" thickBot="1" x14ac:dyDescent="0.35">
      <c r="A229" s="785" t="s">
        <v>256</v>
      </c>
      <c r="B229" s="5">
        <v>380</v>
      </c>
      <c r="C229" s="5">
        <v>26</v>
      </c>
      <c r="D229" s="24">
        <v>14.3</v>
      </c>
      <c r="E229" s="7">
        <v>0.51</v>
      </c>
      <c r="F229" s="5">
        <v>126</v>
      </c>
      <c r="G229" s="7">
        <v>0.33200000000000002</v>
      </c>
      <c r="H229" s="5">
        <v>3</v>
      </c>
      <c r="I229" s="7">
        <v>8.0000000000000002E-3</v>
      </c>
      <c r="J229" s="5">
        <v>241</v>
      </c>
      <c r="K229" s="7">
        <v>0.63400000000000001</v>
      </c>
      <c r="L229" s="5">
        <v>1</v>
      </c>
      <c r="M229" s="7">
        <v>3.0000000000000001E-3</v>
      </c>
      <c r="N229" s="5">
        <v>0</v>
      </c>
      <c r="O229" s="7">
        <v>0</v>
      </c>
      <c r="P229" s="5">
        <v>0</v>
      </c>
      <c r="Q229" s="7">
        <v>0</v>
      </c>
      <c r="R229" s="5">
        <v>9</v>
      </c>
      <c r="S229" s="790">
        <v>2.4E-2</v>
      </c>
    </row>
    <row r="230" spans="1:19" ht="15" thickBot="1" x14ac:dyDescent="0.35">
      <c r="A230" s="785" t="s">
        <v>257</v>
      </c>
      <c r="B230" s="2">
        <v>438</v>
      </c>
      <c r="C230" s="2">
        <v>23</v>
      </c>
      <c r="D230" s="104">
        <v>19.3</v>
      </c>
      <c r="E230" s="4">
        <v>0.75</v>
      </c>
      <c r="F230" s="2">
        <v>50</v>
      </c>
      <c r="G230" s="4">
        <v>0.114</v>
      </c>
      <c r="H230" s="2">
        <v>3</v>
      </c>
      <c r="I230" s="4">
        <v>7.0000000000000001E-3</v>
      </c>
      <c r="J230" s="2">
        <v>372</v>
      </c>
      <c r="K230" s="4">
        <v>0.84899999999999998</v>
      </c>
      <c r="L230" s="2">
        <v>1</v>
      </c>
      <c r="M230" s="4">
        <v>2E-3</v>
      </c>
      <c r="N230" s="2">
        <v>2</v>
      </c>
      <c r="O230" s="4">
        <v>5.0000000000000001E-3</v>
      </c>
      <c r="P230" s="2">
        <v>1</v>
      </c>
      <c r="Q230" s="4">
        <v>2E-3</v>
      </c>
      <c r="R230" s="2">
        <v>10</v>
      </c>
      <c r="S230" s="790">
        <v>2.3E-2</v>
      </c>
    </row>
    <row r="231" spans="1:19" ht="15" thickBot="1" x14ac:dyDescent="0.35">
      <c r="A231" s="785" t="s">
        <v>258</v>
      </c>
      <c r="B231" s="5">
        <v>320</v>
      </c>
      <c r="C231" s="5">
        <v>23</v>
      </c>
      <c r="D231" s="34">
        <v>14</v>
      </c>
      <c r="E231" s="7">
        <v>0.96</v>
      </c>
      <c r="F231" s="5">
        <v>15</v>
      </c>
      <c r="G231" s="7">
        <v>4.7E-2</v>
      </c>
      <c r="H231" s="5">
        <v>30</v>
      </c>
      <c r="I231" s="7">
        <v>9.4E-2</v>
      </c>
      <c r="J231" s="5">
        <v>268</v>
      </c>
      <c r="K231" s="7">
        <v>0.83799999999999997</v>
      </c>
      <c r="L231" s="5">
        <v>2</v>
      </c>
      <c r="M231" s="7">
        <v>6.0000000000000001E-3</v>
      </c>
      <c r="N231" s="5">
        <v>1</v>
      </c>
      <c r="O231" s="7">
        <v>3.0000000000000001E-3</v>
      </c>
      <c r="P231" s="5">
        <v>3</v>
      </c>
      <c r="Q231" s="7">
        <v>8.9999999999999993E-3</v>
      </c>
      <c r="R231" s="5">
        <v>1</v>
      </c>
      <c r="S231" s="790">
        <v>3.0000000000000001E-3</v>
      </c>
    </row>
    <row r="232" spans="1:19" ht="15" thickBot="1" x14ac:dyDescent="0.35">
      <c r="A232" s="785" t="s">
        <v>259</v>
      </c>
      <c r="B232" s="2">
        <v>316</v>
      </c>
      <c r="C232" s="2">
        <v>18</v>
      </c>
      <c r="D232" s="72">
        <v>17.5</v>
      </c>
      <c r="E232" s="4">
        <v>0.71</v>
      </c>
      <c r="F232" s="2">
        <v>17</v>
      </c>
      <c r="G232" s="4">
        <v>5.3999999999999999E-2</v>
      </c>
      <c r="H232" s="2">
        <v>77</v>
      </c>
      <c r="I232" s="4">
        <v>0.24399999999999999</v>
      </c>
      <c r="J232" s="2">
        <v>210</v>
      </c>
      <c r="K232" s="4">
        <v>0.66500000000000004</v>
      </c>
      <c r="L232" s="2">
        <v>3</v>
      </c>
      <c r="M232" s="4">
        <v>8.9999999999999993E-3</v>
      </c>
      <c r="N232" s="2">
        <v>2</v>
      </c>
      <c r="O232" s="4">
        <v>6.0000000000000001E-3</v>
      </c>
      <c r="P232" s="2">
        <v>1</v>
      </c>
      <c r="Q232" s="4">
        <v>3.0000000000000001E-3</v>
      </c>
      <c r="R232" s="2">
        <v>6</v>
      </c>
      <c r="S232" s="790">
        <v>1.9E-2</v>
      </c>
    </row>
    <row r="233" spans="1:19" ht="15" thickBot="1" x14ac:dyDescent="0.35">
      <c r="A233" s="785" t="s">
        <v>260</v>
      </c>
      <c r="B233" s="5">
        <v>653</v>
      </c>
      <c r="C233" s="5">
        <v>55</v>
      </c>
      <c r="D233" s="91">
        <v>11.9</v>
      </c>
      <c r="E233" s="7">
        <v>0.93</v>
      </c>
      <c r="F233" s="5">
        <v>27</v>
      </c>
      <c r="G233" s="7">
        <v>4.1000000000000002E-2</v>
      </c>
      <c r="H233" s="5">
        <v>56</v>
      </c>
      <c r="I233" s="7">
        <v>8.5999999999999993E-2</v>
      </c>
      <c r="J233" s="5">
        <v>544</v>
      </c>
      <c r="K233" s="7">
        <v>0.83299999999999996</v>
      </c>
      <c r="L233" s="5">
        <v>5</v>
      </c>
      <c r="M233" s="7">
        <v>8.0000000000000002E-3</v>
      </c>
      <c r="N233" s="5">
        <v>14</v>
      </c>
      <c r="O233" s="7">
        <v>2.1000000000000001E-2</v>
      </c>
      <c r="P233" s="5">
        <v>0</v>
      </c>
      <c r="Q233" s="7">
        <v>0</v>
      </c>
      <c r="R233" s="5">
        <v>7</v>
      </c>
      <c r="S233" s="790">
        <v>1.0999999999999999E-2</v>
      </c>
    </row>
    <row r="234" spans="1:19" ht="15" thickBot="1" x14ac:dyDescent="0.35">
      <c r="A234" s="785" t="s">
        <v>261</v>
      </c>
      <c r="B234" s="2">
        <v>685</v>
      </c>
      <c r="C234" s="2">
        <v>48</v>
      </c>
      <c r="D234" s="73">
        <v>14.1</v>
      </c>
      <c r="E234" s="4">
        <v>0.95</v>
      </c>
      <c r="F234" s="2">
        <v>30</v>
      </c>
      <c r="G234" s="4">
        <v>4.3999999999999997E-2</v>
      </c>
      <c r="H234" s="2">
        <v>28</v>
      </c>
      <c r="I234" s="4">
        <v>4.1000000000000002E-2</v>
      </c>
      <c r="J234" s="2">
        <v>610</v>
      </c>
      <c r="K234" s="4">
        <v>0.89100000000000001</v>
      </c>
      <c r="L234" s="2">
        <v>7</v>
      </c>
      <c r="M234" s="4">
        <v>0.01</v>
      </c>
      <c r="N234" s="2">
        <v>4</v>
      </c>
      <c r="O234" s="4">
        <v>6.0000000000000001E-3</v>
      </c>
      <c r="P234" s="2">
        <v>1</v>
      </c>
      <c r="Q234" s="4">
        <v>1E-3</v>
      </c>
      <c r="R234" s="2">
        <v>5</v>
      </c>
      <c r="S234" s="790">
        <v>7.0000000000000001E-3</v>
      </c>
    </row>
    <row r="235" spans="1:19" ht="15" thickBot="1" x14ac:dyDescent="0.35">
      <c r="A235" s="785" t="s">
        <v>262</v>
      </c>
      <c r="B235" s="5">
        <v>717</v>
      </c>
      <c r="C235" s="5">
        <v>43</v>
      </c>
      <c r="D235" s="35">
        <v>16.5</v>
      </c>
      <c r="E235" s="7">
        <v>0.13</v>
      </c>
      <c r="F235" s="5">
        <v>503</v>
      </c>
      <c r="G235" s="7">
        <v>0.70199999999999996</v>
      </c>
      <c r="H235" s="5">
        <v>45</v>
      </c>
      <c r="I235" s="7">
        <v>6.3E-2</v>
      </c>
      <c r="J235" s="5">
        <v>83</v>
      </c>
      <c r="K235" s="7">
        <v>0.11600000000000001</v>
      </c>
      <c r="L235" s="5">
        <v>25</v>
      </c>
      <c r="M235" s="7">
        <v>3.5000000000000003E-2</v>
      </c>
      <c r="N235" s="5">
        <v>3</v>
      </c>
      <c r="O235" s="7">
        <v>4.0000000000000001E-3</v>
      </c>
      <c r="P235" s="5">
        <v>1</v>
      </c>
      <c r="Q235" s="7">
        <v>1E-3</v>
      </c>
      <c r="R235" s="5">
        <v>57</v>
      </c>
      <c r="S235" s="790">
        <v>7.9000000000000001E-2</v>
      </c>
    </row>
    <row r="236" spans="1:19" ht="15" thickBot="1" x14ac:dyDescent="0.35">
      <c r="A236" s="785" t="s">
        <v>263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9" ht="15" thickBot="1" x14ac:dyDescent="0.35">
      <c r="A237" s="785" t="s">
        <v>264</v>
      </c>
      <c r="B237" s="5">
        <v>278</v>
      </c>
      <c r="C237" s="5">
        <v>22</v>
      </c>
      <c r="D237" s="47">
        <v>12.6</v>
      </c>
      <c r="E237" s="7">
        <v>0.91</v>
      </c>
      <c r="F237" s="5">
        <v>8</v>
      </c>
      <c r="G237" s="7">
        <v>2.9000000000000001E-2</v>
      </c>
      <c r="H237" s="5">
        <v>142</v>
      </c>
      <c r="I237" s="7">
        <v>0.51100000000000001</v>
      </c>
      <c r="J237" s="5">
        <v>102</v>
      </c>
      <c r="K237" s="7">
        <v>0.36699999999999999</v>
      </c>
      <c r="L237" s="5">
        <v>4</v>
      </c>
      <c r="M237" s="7">
        <v>1.4E-2</v>
      </c>
      <c r="N237" s="5">
        <v>2</v>
      </c>
      <c r="O237" s="7">
        <v>7.0000000000000001E-3</v>
      </c>
      <c r="P237" s="5">
        <v>1</v>
      </c>
      <c r="Q237" s="7">
        <v>4.0000000000000001E-3</v>
      </c>
      <c r="R237" s="5">
        <v>19</v>
      </c>
      <c r="S237" s="790">
        <v>6.8000000000000005E-2</v>
      </c>
    </row>
    <row r="238" spans="1:19" ht="15" thickBot="1" x14ac:dyDescent="0.35">
      <c r="A238" s="785" t="s">
        <v>265</v>
      </c>
      <c r="B238" s="2">
        <v>930</v>
      </c>
      <c r="C238" s="2">
        <v>48</v>
      </c>
      <c r="D238" s="104">
        <v>19.3</v>
      </c>
      <c r="E238" s="4">
        <v>0.17</v>
      </c>
      <c r="F238" s="2">
        <v>627</v>
      </c>
      <c r="G238" s="4">
        <v>0.67400000000000004</v>
      </c>
      <c r="H238" s="2">
        <v>113</v>
      </c>
      <c r="I238" s="4">
        <v>0.122</v>
      </c>
      <c r="J238" s="2">
        <v>105</v>
      </c>
      <c r="K238" s="4">
        <v>0.113</v>
      </c>
      <c r="L238" s="2">
        <v>18</v>
      </c>
      <c r="M238" s="4">
        <v>1.9E-2</v>
      </c>
      <c r="N238" s="2">
        <v>1</v>
      </c>
      <c r="O238" s="4">
        <v>1E-3</v>
      </c>
      <c r="P238" s="2">
        <v>0</v>
      </c>
      <c r="Q238" s="4">
        <v>0</v>
      </c>
      <c r="R238" s="2">
        <v>66</v>
      </c>
      <c r="S238" s="790">
        <v>7.0999999999999994E-2</v>
      </c>
    </row>
    <row r="239" spans="1:19" ht="15" thickBot="1" x14ac:dyDescent="0.35">
      <c r="A239" s="785" t="s">
        <v>266</v>
      </c>
      <c r="B239" s="5">
        <v>177</v>
      </c>
      <c r="C239" s="5">
        <v>13</v>
      </c>
      <c r="D239" s="22">
        <v>13.7</v>
      </c>
      <c r="E239" s="5"/>
      <c r="F239" s="5">
        <v>10</v>
      </c>
      <c r="G239" s="7">
        <v>5.6000000000000001E-2</v>
      </c>
      <c r="H239" s="5">
        <v>18</v>
      </c>
      <c r="I239" s="7">
        <v>0.10199999999999999</v>
      </c>
      <c r="J239" s="5">
        <v>141</v>
      </c>
      <c r="K239" s="7">
        <v>0.79700000000000004</v>
      </c>
      <c r="L239" s="5">
        <v>0</v>
      </c>
      <c r="M239" s="7">
        <v>0</v>
      </c>
      <c r="N239" s="5">
        <v>0</v>
      </c>
      <c r="O239" s="7">
        <v>0</v>
      </c>
      <c r="P239" s="5">
        <v>0</v>
      </c>
      <c r="Q239" s="7">
        <v>0</v>
      </c>
      <c r="R239" s="5">
        <v>8</v>
      </c>
      <c r="S239" s="790">
        <v>4.4999999999999998E-2</v>
      </c>
    </row>
    <row r="240" spans="1:19" ht="15" thickBot="1" x14ac:dyDescent="0.35">
      <c r="A240" s="785" t="s">
        <v>267</v>
      </c>
      <c r="B240" s="2">
        <v>381</v>
      </c>
      <c r="C240" s="2">
        <v>23</v>
      </c>
      <c r="D240" s="86">
        <v>16.7</v>
      </c>
      <c r="E240" s="2"/>
      <c r="F240" s="2">
        <v>13</v>
      </c>
      <c r="G240" s="4">
        <v>3.4000000000000002E-2</v>
      </c>
      <c r="H240" s="2">
        <v>4</v>
      </c>
      <c r="I240" s="4">
        <v>0.01</v>
      </c>
      <c r="J240" s="2">
        <v>341</v>
      </c>
      <c r="K240" s="4">
        <v>0.89500000000000002</v>
      </c>
      <c r="L240" s="2">
        <v>8</v>
      </c>
      <c r="M240" s="4">
        <v>2.1000000000000001E-2</v>
      </c>
      <c r="N240" s="2">
        <v>1</v>
      </c>
      <c r="O240" s="4">
        <v>3.0000000000000001E-3</v>
      </c>
      <c r="P240" s="2">
        <v>0</v>
      </c>
      <c r="Q240" s="4">
        <v>0</v>
      </c>
      <c r="R240" s="2">
        <v>14</v>
      </c>
      <c r="S240" s="790">
        <v>3.6999999999999998E-2</v>
      </c>
    </row>
    <row r="241" spans="1:19" ht="15" thickBot="1" x14ac:dyDescent="0.35">
      <c r="A241" s="785" t="s">
        <v>268</v>
      </c>
      <c r="B241" s="5">
        <v>167</v>
      </c>
      <c r="C241" s="5">
        <v>12</v>
      </c>
      <c r="D241" s="12">
        <v>13.1</v>
      </c>
      <c r="E241" s="5"/>
      <c r="F241" s="5">
        <v>34</v>
      </c>
      <c r="G241" s="7">
        <v>0.20399999999999999</v>
      </c>
      <c r="H241" s="5">
        <v>0</v>
      </c>
      <c r="I241" s="7">
        <v>0</v>
      </c>
      <c r="J241" s="5">
        <v>111</v>
      </c>
      <c r="K241" s="7">
        <v>0.66500000000000004</v>
      </c>
      <c r="L241" s="5">
        <v>5</v>
      </c>
      <c r="M241" s="7">
        <v>0.03</v>
      </c>
      <c r="N241" s="5">
        <v>0</v>
      </c>
      <c r="O241" s="7">
        <v>0</v>
      </c>
      <c r="P241" s="5">
        <v>0</v>
      </c>
      <c r="Q241" s="7">
        <v>0</v>
      </c>
      <c r="R241" s="5">
        <v>2</v>
      </c>
      <c r="S241" s="790">
        <v>1.2E-2</v>
      </c>
    </row>
    <row r="242" spans="1:19" ht="15" thickBot="1" x14ac:dyDescent="0.35">
      <c r="A242" s="785" t="s">
        <v>269</v>
      </c>
      <c r="B242" s="2">
        <v>252</v>
      </c>
      <c r="C242" s="2">
        <v>13</v>
      </c>
      <c r="D242" s="69">
        <v>15.8</v>
      </c>
      <c r="E242" s="2"/>
      <c r="F242" s="2">
        <v>145</v>
      </c>
      <c r="G242" s="4">
        <v>0.57499999999999996</v>
      </c>
      <c r="H242" s="2">
        <v>11</v>
      </c>
      <c r="I242" s="4">
        <v>4.3999999999999997E-2</v>
      </c>
      <c r="J242" s="2">
        <v>25</v>
      </c>
      <c r="K242" s="4">
        <v>9.9000000000000005E-2</v>
      </c>
      <c r="L242" s="2">
        <v>8</v>
      </c>
      <c r="M242" s="4">
        <v>3.2000000000000001E-2</v>
      </c>
      <c r="N242" s="2">
        <v>2</v>
      </c>
      <c r="O242" s="4">
        <v>8.0000000000000002E-3</v>
      </c>
      <c r="P242" s="2">
        <v>0</v>
      </c>
      <c r="Q242" s="4">
        <v>0</v>
      </c>
      <c r="R242" s="2">
        <v>17</v>
      </c>
      <c r="S242" s="790">
        <v>6.7000000000000004E-2</v>
      </c>
    </row>
    <row r="243" spans="1:19" ht="15" thickBot="1" x14ac:dyDescent="0.35">
      <c r="A243" s="785" t="s">
        <v>270</v>
      </c>
      <c r="B243" s="5">
        <v>192</v>
      </c>
      <c r="C243" s="5">
        <v>12</v>
      </c>
      <c r="D243" s="20">
        <v>14.4</v>
      </c>
      <c r="E243" s="5"/>
      <c r="F243" s="5">
        <v>11</v>
      </c>
      <c r="G243" s="7">
        <v>5.7000000000000002E-2</v>
      </c>
      <c r="H243" s="5">
        <v>0</v>
      </c>
      <c r="I243" s="7">
        <v>0</v>
      </c>
      <c r="J243" s="5">
        <v>162</v>
      </c>
      <c r="K243" s="7">
        <v>0.84399999999999997</v>
      </c>
      <c r="L243" s="5">
        <v>0</v>
      </c>
      <c r="M243" s="7">
        <v>0</v>
      </c>
      <c r="N243" s="5">
        <v>0</v>
      </c>
      <c r="O243" s="7">
        <v>0</v>
      </c>
      <c r="P243" s="5">
        <v>0</v>
      </c>
      <c r="Q243" s="7">
        <v>0</v>
      </c>
      <c r="R243" s="5">
        <v>0</v>
      </c>
      <c r="S243" s="790">
        <v>0</v>
      </c>
    </row>
    <row r="244" spans="1:19" ht="15" thickBot="1" x14ac:dyDescent="0.35">
      <c r="A244" s="785" t="s">
        <v>272</v>
      </c>
      <c r="B244" s="2">
        <v>457</v>
      </c>
      <c r="C244" s="2">
        <v>26</v>
      </c>
      <c r="D244" s="19">
        <v>15</v>
      </c>
      <c r="E244" s="2"/>
      <c r="F244" s="2">
        <v>329</v>
      </c>
      <c r="G244" s="4">
        <v>0.72</v>
      </c>
      <c r="H244" s="2">
        <v>2</v>
      </c>
      <c r="I244" s="4">
        <v>4.0000000000000001E-3</v>
      </c>
      <c r="J244" s="2">
        <v>34</v>
      </c>
      <c r="K244" s="4">
        <v>7.3999999999999996E-2</v>
      </c>
      <c r="L244" s="2">
        <v>7</v>
      </c>
      <c r="M244" s="4">
        <v>1.4999999999999999E-2</v>
      </c>
      <c r="N244" s="2">
        <v>0</v>
      </c>
      <c r="O244" s="4">
        <v>0</v>
      </c>
      <c r="P244" s="2">
        <v>0</v>
      </c>
      <c r="Q244" s="4">
        <v>0</v>
      </c>
      <c r="R244" s="2">
        <v>12</v>
      </c>
      <c r="S244" s="790">
        <v>2.5999999999999999E-2</v>
      </c>
    </row>
    <row r="245" spans="1:19" ht="15" thickBot="1" x14ac:dyDescent="0.35">
      <c r="A245" s="785" t="s">
        <v>273</v>
      </c>
      <c r="B245" s="5">
        <v>329</v>
      </c>
      <c r="C245" s="5">
        <v>22</v>
      </c>
      <c r="D245" s="103">
        <v>15.3</v>
      </c>
      <c r="E245" s="5"/>
      <c r="F245" s="5">
        <v>297</v>
      </c>
      <c r="G245" s="7">
        <v>0.90300000000000002</v>
      </c>
      <c r="H245" s="5">
        <v>2</v>
      </c>
      <c r="I245" s="7">
        <v>6.0000000000000001E-3</v>
      </c>
      <c r="J245" s="5">
        <v>22</v>
      </c>
      <c r="K245" s="7">
        <v>6.7000000000000004E-2</v>
      </c>
      <c r="L245" s="5">
        <v>3</v>
      </c>
      <c r="M245" s="7">
        <v>8.9999999999999993E-3</v>
      </c>
      <c r="N245" s="5">
        <v>0</v>
      </c>
      <c r="O245" s="7">
        <v>0</v>
      </c>
      <c r="P245" s="5">
        <v>0</v>
      </c>
      <c r="Q245" s="7">
        <v>0</v>
      </c>
      <c r="R245" s="5">
        <v>5</v>
      </c>
      <c r="S245" s="790">
        <v>1.4999999999999999E-2</v>
      </c>
    </row>
    <row r="246" spans="1:19" ht="15" thickBot="1" x14ac:dyDescent="0.35">
      <c r="A246" s="785" t="s">
        <v>274</v>
      </c>
      <c r="B246" s="2">
        <v>854</v>
      </c>
      <c r="C246" s="2">
        <v>58</v>
      </c>
      <c r="D246" s="27">
        <v>14.7</v>
      </c>
      <c r="E246" s="2"/>
      <c r="F246" s="2">
        <v>631</v>
      </c>
      <c r="G246" s="4">
        <v>0.73899999999999999</v>
      </c>
      <c r="H246" s="2">
        <v>29</v>
      </c>
      <c r="I246" s="4">
        <v>3.4000000000000002E-2</v>
      </c>
      <c r="J246" s="2">
        <v>112</v>
      </c>
      <c r="K246" s="4">
        <v>0.13100000000000001</v>
      </c>
      <c r="L246" s="2">
        <v>39</v>
      </c>
      <c r="M246" s="4">
        <v>4.5999999999999999E-2</v>
      </c>
      <c r="N246" s="2">
        <v>8</v>
      </c>
      <c r="O246" s="4">
        <v>8.9999999999999993E-3</v>
      </c>
      <c r="P246" s="2">
        <v>2</v>
      </c>
      <c r="Q246" s="4">
        <v>2E-3</v>
      </c>
      <c r="R246" s="2">
        <v>33</v>
      </c>
      <c r="S246" s="790">
        <v>3.9E-2</v>
      </c>
    </row>
    <row r="247" spans="1:19" ht="15" thickBot="1" x14ac:dyDescent="0.35">
      <c r="A247" s="785" t="s">
        <v>275</v>
      </c>
      <c r="B247" s="5">
        <v>264</v>
      </c>
      <c r="C247" s="5">
        <v>19</v>
      </c>
      <c r="D247" s="105">
        <v>11.5</v>
      </c>
      <c r="E247" s="5"/>
      <c r="F247" s="5">
        <v>48</v>
      </c>
      <c r="G247" s="7">
        <v>0.182</v>
      </c>
      <c r="H247" s="5">
        <v>0</v>
      </c>
      <c r="I247" s="7">
        <v>0</v>
      </c>
      <c r="J247" s="5">
        <v>94</v>
      </c>
      <c r="K247" s="7">
        <v>0.35599999999999998</v>
      </c>
      <c r="L247" s="5">
        <v>48</v>
      </c>
      <c r="M247" s="7">
        <v>0.182</v>
      </c>
      <c r="N247" s="5">
        <v>0</v>
      </c>
      <c r="O247" s="7">
        <v>0</v>
      </c>
      <c r="P247" s="5">
        <v>0</v>
      </c>
      <c r="Q247" s="7">
        <v>0</v>
      </c>
      <c r="R247" s="5">
        <v>25</v>
      </c>
      <c r="S247" s="790">
        <v>9.5000000000000001E-2</v>
      </c>
    </row>
    <row r="248" spans="1:19" ht="15" thickBot="1" x14ac:dyDescent="0.35">
      <c r="A248" s="785" t="s">
        <v>276</v>
      </c>
      <c r="B248" s="2">
        <v>179</v>
      </c>
      <c r="C248" s="2">
        <v>12</v>
      </c>
      <c r="D248" s="26">
        <v>12.8</v>
      </c>
      <c r="E248" s="2"/>
      <c r="F248" s="2">
        <v>31</v>
      </c>
      <c r="G248" s="4">
        <v>0.17299999999999999</v>
      </c>
      <c r="H248" s="2">
        <v>1</v>
      </c>
      <c r="I248" s="4">
        <v>6.0000000000000001E-3</v>
      </c>
      <c r="J248" s="2">
        <v>122</v>
      </c>
      <c r="K248" s="4">
        <v>0.68200000000000005</v>
      </c>
      <c r="L248" s="2">
        <v>0</v>
      </c>
      <c r="M248" s="4">
        <v>0</v>
      </c>
      <c r="N248" s="2">
        <v>0</v>
      </c>
      <c r="O248" s="4">
        <v>0</v>
      </c>
      <c r="P248" s="2">
        <v>0</v>
      </c>
      <c r="Q248" s="4">
        <v>0</v>
      </c>
      <c r="R248" s="2">
        <v>0</v>
      </c>
      <c r="S248" s="790">
        <v>0</v>
      </c>
    </row>
    <row r="249" spans="1:19" ht="15" thickBot="1" x14ac:dyDescent="0.35">
      <c r="A249" s="785" t="s">
        <v>277</v>
      </c>
      <c r="B249" s="5">
        <v>258</v>
      </c>
      <c r="C249" s="5">
        <v>12</v>
      </c>
      <c r="D249" s="15">
        <v>19.100000000000001</v>
      </c>
      <c r="E249" s="5"/>
      <c r="F249" s="5">
        <v>4</v>
      </c>
      <c r="G249" s="7">
        <v>1.6E-2</v>
      </c>
      <c r="H249" s="5">
        <v>1</v>
      </c>
      <c r="I249" s="7">
        <v>4.0000000000000001E-3</v>
      </c>
      <c r="J249" s="5">
        <v>223</v>
      </c>
      <c r="K249" s="7">
        <v>0.86399999999999999</v>
      </c>
      <c r="L249" s="5">
        <v>0</v>
      </c>
      <c r="M249" s="7">
        <v>0</v>
      </c>
      <c r="N249" s="5">
        <v>0</v>
      </c>
      <c r="O249" s="7">
        <v>0</v>
      </c>
      <c r="P249" s="5">
        <v>0</v>
      </c>
      <c r="Q249" s="7">
        <v>0</v>
      </c>
      <c r="R249" s="5">
        <v>4</v>
      </c>
      <c r="S249" s="790">
        <v>1.6E-2</v>
      </c>
    </row>
    <row r="250" spans="1:19" ht="15" thickBot="1" x14ac:dyDescent="0.35">
      <c r="A250" s="785" t="s">
        <v>278</v>
      </c>
      <c r="B250" s="2">
        <v>407</v>
      </c>
      <c r="C250" s="2">
        <v>28</v>
      </c>
      <c r="D250" s="29">
        <v>12.9</v>
      </c>
      <c r="E250" s="2"/>
      <c r="F250" s="2">
        <v>323</v>
      </c>
      <c r="G250" s="4">
        <v>0.79400000000000004</v>
      </c>
      <c r="H250" s="2">
        <v>2</v>
      </c>
      <c r="I250" s="4">
        <v>5.0000000000000001E-3</v>
      </c>
      <c r="J250" s="2">
        <v>4</v>
      </c>
      <c r="K250" s="4">
        <v>0.01</v>
      </c>
      <c r="L250" s="2">
        <v>9</v>
      </c>
      <c r="M250" s="4">
        <v>2.1999999999999999E-2</v>
      </c>
      <c r="N250" s="2">
        <v>0</v>
      </c>
      <c r="O250" s="4">
        <v>0</v>
      </c>
      <c r="P250" s="2">
        <v>0</v>
      </c>
      <c r="Q250" s="4">
        <v>0</v>
      </c>
      <c r="R250" s="2">
        <v>20</v>
      </c>
      <c r="S250" s="790">
        <v>4.9000000000000002E-2</v>
      </c>
    </row>
    <row r="251" spans="1:19" ht="15" thickBot="1" x14ac:dyDescent="0.35">
      <c r="A251" s="785" t="s">
        <v>279</v>
      </c>
      <c r="B251" s="5">
        <v>49</v>
      </c>
      <c r="C251" s="5">
        <v>9</v>
      </c>
      <c r="D251" s="106">
        <v>5.2</v>
      </c>
      <c r="E251" s="5"/>
      <c r="F251" s="5">
        <v>40</v>
      </c>
      <c r="G251" s="7">
        <v>0.81599999999999995</v>
      </c>
      <c r="H251" s="5">
        <v>0</v>
      </c>
      <c r="I251" s="7">
        <v>0</v>
      </c>
      <c r="J251" s="5">
        <v>0</v>
      </c>
      <c r="K251" s="7">
        <v>0</v>
      </c>
      <c r="L251" s="5">
        <v>8</v>
      </c>
      <c r="M251" s="7">
        <v>0.16300000000000001</v>
      </c>
      <c r="N251" s="5">
        <v>0</v>
      </c>
      <c r="O251" s="7">
        <v>0</v>
      </c>
      <c r="P251" s="5">
        <v>1</v>
      </c>
      <c r="Q251" s="7">
        <v>0.02</v>
      </c>
      <c r="R251" s="5">
        <v>0</v>
      </c>
      <c r="S251" s="790">
        <v>0</v>
      </c>
    </row>
    <row r="252" spans="1:19" ht="15" thickBot="1" x14ac:dyDescent="0.35">
      <c r="A252" s="785" t="s">
        <v>280</v>
      </c>
      <c r="B252" s="2">
        <v>437</v>
      </c>
      <c r="C252" s="2">
        <v>1</v>
      </c>
      <c r="D252" s="107">
        <v>230</v>
      </c>
      <c r="E252" s="2"/>
      <c r="F252" s="2">
        <v>81</v>
      </c>
      <c r="G252" s="4">
        <v>0.185</v>
      </c>
      <c r="H252" s="2">
        <v>81</v>
      </c>
      <c r="I252" s="4">
        <v>0.185</v>
      </c>
      <c r="J252" s="2">
        <v>23</v>
      </c>
      <c r="K252" s="4">
        <v>5.2999999999999999E-2</v>
      </c>
      <c r="L252" s="2">
        <v>0</v>
      </c>
      <c r="M252" s="4">
        <v>0</v>
      </c>
      <c r="N252" s="2">
        <v>0</v>
      </c>
      <c r="O252" s="4">
        <v>0</v>
      </c>
      <c r="P252" s="2">
        <v>45</v>
      </c>
      <c r="Q252" s="4">
        <v>0.10299999999999999</v>
      </c>
      <c r="R252" s="2">
        <v>0</v>
      </c>
      <c r="S252" s="790">
        <v>0</v>
      </c>
    </row>
    <row r="253" spans="1:19" ht="15" thickBot="1" x14ac:dyDescent="0.35">
      <c r="A253" s="785" t="s">
        <v>281</v>
      </c>
      <c r="B253" s="5">
        <v>49</v>
      </c>
      <c r="C253" s="5">
        <v>10</v>
      </c>
      <c r="D253" s="108">
        <v>4.9000000000000004</v>
      </c>
      <c r="E253" s="5"/>
      <c r="F253" s="5">
        <v>25</v>
      </c>
      <c r="G253" s="7">
        <v>0.51</v>
      </c>
      <c r="H253" s="5">
        <v>7</v>
      </c>
      <c r="I253" s="7">
        <v>0.14299999999999999</v>
      </c>
      <c r="J253" s="5">
        <v>13</v>
      </c>
      <c r="K253" s="7">
        <v>0.26500000000000001</v>
      </c>
      <c r="L253" s="5">
        <v>1</v>
      </c>
      <c r="M253" s="7">
        <v>0.02</v>
      </c>
      <c r="N253" s="5">
        <v>2</v>
      </c>
      <c r="O253" s="7">
        <v>4.1000000000000002E-2</v>
      </c>
      <c r="P253" s="5">
        <v>1</v>
      </c>
      <c r="Q253" s="7">
        <v>0.02</v>
      </c>
      <c r="R253" s="5">
        <v>0</v>
      </c>
      <c r="S253" s="790">
        <v>0</v>
      </c>
    </row>
    <row r="254" spans="1:19" ht="15" thickBot="1" x14ac:dyDescent="0.35">
      <c r="A254" s="785" t="s">
        <v>282</v>
      </c>
      <c r="B254" s="2">
        <v>25</v>
      </c>
      <c r="C254" s="2">
        <v>2</v>
      </c>
      <c r="D254" s="109">
        <v>1</v>
      </c>
      <c r="E254" s="2"/>
      <c r="F254" s="2">
        <v>2</v>
      </c>
      <c r="G254" s="4">
        <v>0.08</v>
      </c>
      <c r="H254" s="2">
        <v>0</v>
      </c>
      <c r="I254" s="4">
        <v>0</v>
      </c>
      <c r="J254" s="2">
        <v>0</v>
      </c>
      <c r="K254" s="4">
        <v>0</v>
      </c>
      <c r="L254" s="2">
        <v>0</v>
      </c>
      <c r="M254" s="4">
        <v>0</v>
      </c>
      <c r="N254" s="2">
        <v>0</v>
      </c>
      <c r="O254" s="4">
        <v>0</v>
      </c>
      <c r="P254" s="2">
        <v>0</v>
      </c>
      <c r="Q254" s="4">
        <v>0</v>
      </c>
      <c r="R254" s="2">
        <v>0</v>
      </c>
      <c r="S254" s="790">
        <v>0</v>
      </c>
    </row>
    <row r="255" spans="1:19" ht="15" thickBot="1" x14ac:dyDescent="0.35">
      <c r="A255" s="785" t="s">
        <v>283</v>
      </c>
      <c r="B255" s="5">
        <v>956</v>
      </c>
      <c r="C255" s="5">
        <v>120</v>
      </c>
      <c r="D255" s="5"/>
      <c r="E255" s="5"/>
      <c r="F255" s="5">
        <v>0</v>
      </c>
      <c r="G255" s="7">
        <v>0</v>
      </c>
      <c r="H255" s="5">
        <v>0</v>
      </c>
      <c r="I255" s="7">
        <v>0</v>
      </c>
      <c r="J255" s="5">
        <v>0</v>
      </c>
      <c r="K255" s="7">
        <v>0</v>
      </c>
      <c r="L255" s="5">
        <v>0</v>
      </c>
      <c r="M255" s="7">
        <v>0</v>
      </c>
      <c r="N255" s="5">
        <v>0</v>
      </c>
      <c r="O255" s="7">
        <v>0</v>
      </c>
      <c r="P255" s="5">
        <v>0</v>
      </c>
      <c r="Q255" s="7">
        <v>0</v>
      </c>
      <c r="R255" s="5">
        <v>0</v>
      </c>
      <c r="S255" s="790">
        <v>0</v>
      </c>
    </row>
    <row r="256" spans="1:19" ht="15" thickBot="1" x14ac:dyDescent="0.35">
      <c r="A256" s="785" t="s">
        <v>285</v>
      </c>
      <c r="B256" s="2">
        <v>13</v>
      </c>
      <c r="C256" s="2">
        <v>10</v>
      </c>
      <c r="D256" s="110">
        <v>0.9</v>
      </c>
      <c r="E256" s="2"/>
      <c r="F256" s="2">
        <v>5</v>
      </c>
      <c r="G256" s="4">
        <v>0.38500000000000001</v>
      </c>
      <c r="H256" s="2">
        <v>1</v>
      </c>
      <c r="I256" s="4">
        <v>7.6999999999999999E-2</v>
      </c>
      <c r="J256" s="2">
        <v>2</v>
      </c>
      <c r="K256" s="4">
        <v>0.154</v>
      </c>
      <c r="L256" s="2">
        <v>0</v>
      </c>
      <c r="M256" s="4">
        <v>0</v>
      </c>
      <c r="N256" s="2">
        <v>0</v>
      </c>
      <c r="O256" s="4">
        <v>0</v>
      </c>
      <c r="P256" s="2">
        <v>0</v>
      </c>
      <c r="Q256" s="4">
        <v>0</v>
      </c>
      <c r="R256" s="2">
        <v>1</v>
      </c>
      <c r="S256" s="790">
        <v>7.6999999999999999E-2</v>
      </c>
    </row>
    <row r="257" spans="1:19" ht="15" thickBot="1" x14ac:dyDescent="0.35">
      <c r="A257" s="785" t="s">
        <v>286</v>
      </c>
      <c r="B257" s="5">
        <v>348</v>
      </c>
      <c r="C257" s="5">
        <v>25</v>
      </c>
      <c r="D257" s="33">
        <v>11.7</v>
      </c>
      <c r="E257" s="5"/>
      <c r="F257" s="5">
        <v>224</v>
      </c>
      <c r="G257" s="7">
        <v>0.64400000000000002</v>
      </c>
      <c r="H257" s="5">
        <v>2</v>
      </c>
      <c r="I257" s="7">
        <v>6.0000000000000001E-3</v>
      </c>
      <c r="J257" s="5">
        <v>12</v>
      </c>
      <c r="K257" s="7">
        <v>3.4000000000000002E-2</v>
      </c>
      <c r="L257" s="5">
        <v>6</v>
      </c>
      <c r="M257" s="7">
        <v>1.7000000000000001E-2</v>
      </c>
      <c r="N257" s="5">
        <v>1</v>
      </c>
      <c r="O257" s="7">
        <v>3.0000000000000001E-3</v>
      </c>
      <c r="P257" s="5">
        <v>2</v>
      </c>
      <c r="Q257" s="7">
        <v>6.0000000000000001E-3</v>
      </c>
      <c r="R257" s="5">
        <v>51</v>
      </c>
      <c r="S257" s="790">
        <v>0.14699999999999999</v>
      </c>
    </row>
    <row r="258" spans="1:19" ht="15" thickBot="1" x14ac:dyDescent="0.35">
      <c r="A258" s="785" t="s">
        <v>287</v>
      </c>
      <c r="B258" s="2">
        <v>33</v>
      </c>
      <c r="C258" s="2">
        <v>7</v>
      </c>
      <c r="D258" s="111">
        <v>0.1</v>
      </c>
      <c r="E258" s="2"/>
      <c r="F258" s="2">
        <v>0</v>
      </c>
      <c r="G258" s="4">
        <v>0</v>
      </c>
      <c r="H258" s="2">
        <v>0</v>
      </c>
      <c r="I258" s="4">
        <v>0</v>
      </c>
      <c r="J258" s="2">
        <v>0</v>
      </c>
      <c r="K258" s="4">
        <v>0</v>
      </c>
      <c r="L258" s="2">
        <v>1</v>
      </c>
      <c r="M258" s="4">
        <v>0.03</v>
      </c>
      <c r="N258" s="2">
        <v>0</v>
      </c>
      <c r="O258" s="4">
        <v>0</v>
      </c>
      <c r="P258" s="2">
        <v>0</v>
      </c>
      <c r="Q258" s="4">
        <v>0</v>
      </c>
      <c r="R258" s="2">
        <v>0</v>
      </c>
      <c r="S258" s="790">
        <v>0</v>
      </c>
    </row>
    <row r="259" spans="1:19" ht="15" thickBot="1" x14ac:dyDescent="0.35">
      <c r="A259" s="785" t="s">
        <v>288</v>
      </c>
      <c r="B259" s="5">
        <v>154</v>
      </c>
      <c r="C259" s="5">
        <v>1</v>
      </c>
      <c r="D259" s="112">
        <v>3</v>
      </c>
      <c r="E259" s="5"/>
      <c r="F259" s="5">
        <v>0</v>
      </c>
      <c r="G259" s="7">
        <v>0</v>
      </c>
      <c r="H259" s="5">
        <v>2</v>
      </c>
      <c r="I259" s="7">
        <v>1.2999999999999999E-2</v>
      </c>
      <c r="J259" s="5">
        <v>1</v>
      </c>
      <c r="K259" s="7">
        <v>6.0000000000000001E-3</v>
      </c>
      <c r="L259" s="5">
        <v>0</v>
      </c>
      <c r="M259" s="7">
        <v>0</v>
      </c>
      <c r="N259" s="5">
        <v>0</v>
      </c>
      <c r="O259" s="7">
        <v>0</v>
      </c>
      <c r="P259" s="5">
        <v>0</v>
      </c>
      <c r="Q259" s="7">
        <v>0</v>
      </c>
      <c r="R259" s="5">
        <v>0</v>
      </c>
      <c r="S259" s="790">
        <v>0</v>
      </c>
    </row>
    <row r="260" spans="1:19" ht="15" thickBot="1" x14ac:dyDescent="0.35">
      <c r="A260" s="785" t="s">
        <v>289</v>
      </c>
      <c r="B260" s="2">
        <v>82</v>
      </c>
      <c r="C260" s="2">
        <v>1</v>
      </c>
      <c r="D260" s="49">
        <v>10</v>
      </c>
      <c r="E260" s="2"/>
      <c r="F260" s="2">
        <v>9</v>
      </c>
      <c r="G260" s="4">
        <v>0.11</v>
      </c>
      <c r="H260" s="2">
        <v>1</v>
      </c>
      <c r="I260" s="4">
        <v>1.2E-2</v>
      </c>
      <c r="J260" s="2">
        <v>0</v>
      </c>
      <c r="K260" s="4">
        <v>0</v>
      </c>
      <c r="L260" s="2">
        <v>0</v>
      </c>
      <c r="M260" s="4">
        <v>0</v>
      </c>
      <c r="N260" s="2">
        <v>0</v>
      </c>
      <c r="O260" s="4">
        <v>0</v>
      </c>
      <c r="P260" s="2">
        <v>0</v>
      </c>
      <c r="Q260" s="4">
        <v>0</v>
      </c>
      <c r="R260" s="2">
        <v>0</v>
      </c>
      <c r="S260" s="790">
        <v>0</v>
      </c>
    </row>
    <row r="261" spans="1:19" ht="15" thickBot="1" x14ac:dyDescent="0.35">
      <c r="A261" s="785" t="s">
        <v>290</v>
      </c>
      <c r="B261" s="5">
        <v>27</v>
      </c>
      <c r="C261" s="5">
        <v>4</v>
      </c>
      <c r="D261" s="113">
        <v>6.7</v>
      </c>
      <c r="E261" s="5"/>
      <c r="F261" s="5">
        <v>0</v>
      </c>
      <c r="G261" s="7">
        <v>0</v>
      </c>
      <c r="H261" s="5">
        <v>0</v>
      </c>
      <c r="I261" s="7">
        <v>0</v>
      </c>
      <c r="J261" s="5">
        <v>26</v>
      </c>
      <c r="K261" s="7">
        <v>0.96299999999999997</v>
      </c>
      <c r="L261" s="5">
        <v>0</v>
      </c>
      <c r="M261" s="7">
        <v>0</v>
      </c>
      <c r="N261" s="5">
        <v>0</v>
      </c>
      <c r="O261" s="7">
        <v>0</v>
      </c>
      <c r="P261" s="5">
        <v>0</v>
      </c>
      <c r="Q261" s="7">
        <v>0</v>
      </c>
      <c r="R261" s="5">
        <v>1</v>
      </c>
      <c r="S261" s="790">
        <v>3.6999999999999998E-2</v>
      </c>
    </row>
    <row r="262" spans="1:19" ht="15" thickBot="1" x14ac:dyDescent="0.35">
      <c r="A262" s="785" t="s">
        <v>291</v>
      </c>
      <c r="B262" s="2">
        <v>92</v>
      </c>
      <c r="C262" s="2">
        <v>8</v>
      </c>
      <c r="D262" s="114">
        <v>7.7</v>
      </c>
      <c r="E262" s="2"/>
      <c r="F262" s="2">
        <v>45</v>
      </c>
      <c r="G262" s="4">
        <v>0.48899999999999999</v>
      </c>
      <c r="H262" s="2">
        <v>5</v>
      </c>
      <c r="I262" s="4">
        <v>5.3999999999999999E-2</v>
      </c>
      <c r="J262" s="2">
        <v>7</v>
      </c>
      <c r="K262" s="4">
        <v>7.5999999999999998E-2</v>
      </c>
      <c r="L262" s="2">
        <v>3</v>
      </c>
      <c r="M262" s="4">
        <v>3.3000000000000002E-2</v>
      </c>
      <c r="N262" s="2">
        <v>0</v>
      </c>
      <c r="O262" s="4">
        <v>0</v>
      </c>
      <c r="P262" s="2">
        <v>0</v>
      </c>
      <c r="Q262" s="4">
        <v>0</v>
      </c>
      <c r="R262" s="2">
        <v>2</v>
      </c>
      <c r="S262" s="790">
        <v>2.1999999999999999E-2</v>
      </c>
    </row>
    <row r="263" spans="1:19" ht="15" thickBot="1" x14ac:dyDescent="0.35">
      <c r="A263" s="785" t="s">
        <v>292</v>
      </c>
      <c r="B263" s="5">
        <v>71</v>
      </c>
      <c r="C263" s="5">
        <v>2</v>
      </c>
      <c r="D263" s="112">
        <v>3</v>
      </c>
      <c r="E263" s="5"/>
      <c r="F263" s="5">
        <v>5</v>
      </c>
      <c r="G263" s="7">
        <v>7.0000000000000007E-2</v>
      </c>
      <c r="H263" s="5">
        <v>0</v>
      </c>
      <c r="I263" s="7">
        <v>0</v>
      </c>
      <c r="J263" s="5">
        <v>0</v>
      </c>
      <c r="K263" s="7">
        <v>0</v>
      </c>
      <c r="L263" s="5">
        <v>1</v>
      </c>
      <c r="M263" s="7">
        <v>1.4E-2</v>
      </c>
      <c r="N263" s="5">
        <v>0</v>
      </c>
      <c r="O263" s="7">
        <v>0</v>
      </c>
      <c r="P263" s="5">
        <v>0</v>
      </c>
      <c r="Q263" s="7">
        <v>0</v>
      </c>
      <c r="R263" s="5">
        <v>0</v>
      </c>
      <c r="S263" s="790">
        <v>0</v>
      </c>
    </row>
    <row r="264" spans="1:19" ht="15" thickBot="1" x14ac:dyDescent="0.35">
      <c r="A264" s="785" t="s">
        <v>293</v>
      </c>
      <c r="B264" s="2">
        <v>195</v>
      </c>
      <c r="C264" s="2">
        <v>2</v>
      </c>
      <c r="D264" s="115">
        <v>8.5</v>
      </c>
      <c r="E264" s="2"/>
      <c r="F264" s="2">
        <v>15</v>
      </c>
      <c r="G264" s="4">
        <v>7.6999999999999999E-2</v>
      </c>
      <c r="H264" s="2">
        <v>1</v>
      </c>
      <c r="I264" s="4">
        <v>5.0000000000000001E-3</v>
      </c>
      <c r="J264" s="2">
        <v>0</v>
      </c>
      <c r="K264" s="4">
        <v>0</v>
      </c>
      <c r="L264" s="2">
        <v>0</v>
      </c>
      <c r="M264" s="4">
        <v>0</v>
      </c>
      <c r="N264" s="2">
        <v>1</v>
      </c>
      <c r="O264" s="4">
        <v>5.0000000000000001E-3</v>
      </c>
      <c r="P264" s="2">
        <v>0</v>
      </c>
      <c r="Q264" s="4">
        <v>0</v>
      </c>
      <c r="R264" s="2">
        <v>0</v>
      </c>
      <c r="S264" s="790">
        <v>0</v>
      </c>
    </row>
    <row r="265" spans="1:19" ht="15" thickBot="1" x14ac:dyDescent="0.35">
      <c r="A265" s="785" t="s">
        <v>294</v>
      </c>
      <c r="B265" s="5">
        <v>249</v>
      </c>
      <c r="C265" s="5">
        <v>2</v>
      </c>
      <c r="D265" s="116">
        <v>7</v>
      </c>
      <c r="E265" s="5"/>
      <c r="F265" s="5">
        <v>12</v>
      </c>
      <c r="G265" s="7">
        <v>4.8000000000000001E-2</v>
      </c>
      <c r="H265" s="5">
        <v>0</v>
      </c>
      <c r="I265" s="7">
        <v>0</v>
      </c>
      <c r="J265" s="5">
        <v>0</v>
      </c>
      <c r="K265" s="7">
        <v>0</v>
      </c>
      <c r="L265" s="5">
        <v>0</v>
      </c>
      <c r="M265" s="7">
        <v>0</v>
      </c>
      <c r="N265" s="5">
        <v>0</v>
      </c>
      <c r="O265" s="7">
        <v>0</v>
      </c>
      <c r="P265" s="5">
        <v>0</v>
      </c>
      <c r="Q265" s="7">
        <v>0</v>
      </c>
      <c r="R265" s="5">
        <v>2</v>
      </c>
      <c r="S265" s="790">
        <v>8.0000000000000002E-3</v>
      </c>
    </row>
    <row r="266" spans="1:19" ht="15" thickBot="1" x14ac:dyDescent="0.35">
      <c r="A266" s="785" t="s">
        <v>295</v>
      </c>
      <c r="B266" s="2">
        <v>22</v>
      </c>
      <c r="C266" s="2">
        <v>3</v>
      </c>
      <c r="D266" s="117">
        <v>0.6</v>
      </c>
      <c r="E266" s="2"/>
      <c r="F266" s="2">
        <v>2</v>
      </c>
      <c r="G266" s="4">
        <v>9.0999999999999998E-2</v>
      </c>
      <c r="H266" s="2">
        <v>0</v>
      </c>
      <c r="I266" s="4">
        <v>0</v>
      </c>
      <c r="J266" s="2">
        <v>0</v>
      </c>
      <c r="K266" s="4">
        <v>0</v>
      </c>
      <c r="L266" s="2">
        <v>0</v>
      </c>
      <c r="M266" s="4">
        <v>0</v>
      </c>
      <c r="N266" s="2">
        <v>0</v>
      </c>
      <c r="O266" s="4">
        <v>0</v>
      </c>
      <c r="P266" s="2">
        <v>0</v>
      </c>
      <c r="Q266" s="4">
        <v>0</v>
      </c>
      <c r="R266" s="2">
        <v>0</v>
      </c>
      <c r="S266" s="790">
        <v>0</v>
      </c>
    </row>
    <row r="267" spans="1:19" ht="15" thickBot="1" x14ac:dyDescent="0.35">
      <c r="A267" s="785" t="s">
        <v>296</v>
      </c>
      <c r="B267" s="5">
        <v>68</v>
      </c>
      <c r="C267" s="5">
        <v>3</v>
      </c>
      <c r="D267" s="118">
        <v>6.8</v>
      </c>
      <c r="E267" s="5"/>
      <c r="F267" s="5">
        <v>17</v>
      </c>
      <c r="G267" s="7">
        <v>0.25</v>
      </c>
      <c r="H267" s="5">
        <v>3</v>
      </c>
      <c r="I267" s="7">
        <v>4.3999999999999997E-2</v>
      </c>
      <c r="J267" s="5">
        <v>0</v>
      </c>
      <c r="K267" s="7">
        <v>0</v>
      </c>
      <c r="L267" s="5">
        <v>0</v>
      </c>
      <c r="M267" s="7">
        <v>0</v>
      </c>
      <c r="N267" s="5">
        <v>0</v>
      </c>
      <c r="O267" s="7">
        <v>0</v>
      </c>
      <c r="P267" s="5">
        <v>0</v>
      </c>
      <c r="Q267" s="7">
        <v>0</v>
      </c>
      <c r="R267" s="5">
        <v>0</v>
      </c>
      <c r="S267" s="790">
        <v>0</v>
      </c>
    </row>
    <row r="268" spans="1:19" ht="15" thickBot="1" x14ac:dyDescent="0.35">
      <c r="A268" s="785" t="s">
        <v>297</v>
      </c>
      <c r="B268" s="2">
        <v>177</v>
      </c>
      <c r="C268" s="2">
        <v>42</v>
      </c>
      <c r="D268" s="119">
        <v>3.6</v>
      </c>
      <c r="E268" s="2"/>
      <c r="F268" s="2">
        <v>136</v>
      </c>
      <c r="G268" s="4">
        <v>0.76800000000000002</v>
      </c>
      <c r="H268" s="2">
        <v>4</v>
      </c>
      <c r="I268" s="4">
        <v>2.3E-2</v>
      </c>
      <c r="J268" s="2">
        <v>7</v>
      </c>
      <c r="K268" s="4">
        <v>0.04</v>
      </c>
      <c r="L268" s="2">
        <v>4</v>
      </c>
      <c r="M268" s="4">
        <v>2.3E-2</v>
      </c>
      <c r="N268" s="2">
        <v>0</v>
      </c>
      <c r="O268" s="4">
        <v>0</v>
      </c>
      <c r="P268" s="2">
        <v>0</v>
      </c>
      <c r="Q268" s="4">
        <v>0</v>
      </c>
      <c r="R268" s="2">
        <v>2</v>
      </c>
      <c r="S268" s="790">
        <v>1.0999999999999999E-2</v>
      </c>
    </row>
    <row r="269" spans="1:19" ht="15" thickBot="1" x14ac:dyDescent="0.35">
      <c r="A269" s="785" t="s">
        <v>298</v>
      </c>
      <c r="B269" s="5">
        <v>16</v>
      </c>
      <c r="C269" s="5">
        <v>2</v>
      </c>
      <c r="D269" s="120">
        <v>8</v>
      </c>
      <c r="E269" s="5"/>
      <c r="F269" s="5">
        <v>7</v>
      </c>
      <c r="G269" s="7">
        <v>0.438</v>
      </c>
      <c r="H269" s="5">
        <v>2</v>
      </c>
      <c r="I269" s="7">
        <v>0.125</v>
      </c>
      <c r="J269" s="5">
        <v>5</v>
      </c>
      <c r="K269" s="7">
        <v>0.313</v>
      </c>
      <c r="L269" s="5">
        <v>1</v>
      </c>
      <c r="M269" s="7">
        <v>6.3E-2</v>
      </c>
      <c r="N269" s="5">
        <v>1</v>
      </c>
      <c r="O269" s="7">
        <v>6.3E-2</v>
      </c>
      <c r="P269" s="5">
        <v>0</v>
      </c>
      <c r="Q269" s="7">
        <v>0</v>
      </c>
      <c r="R269" s="5">
        <v>0</v>
      </c>
      <c r="S269" s="790">
        <v>0</v>
      </c>
    </row>
    <row r="270" spans="1:19" ht="15" thickBot="1" x14ac:dyDescent="0.35">
      <c r="A270" s="785" t="s">
        <v>299</v>
      </c>
      <c r="B270" s="2">
        <v>448</v>
      </c>
      <c r="C270" s="2">
        <v>57</v>
      </c>
      <c r="D270" s="53">
        <v>7.9</v>
      </c>
      <c r="E270" s="2"/>
      <c r="F270" s="2">
        <v>364</v>
      </c>
      <c r="G270" s="4">
        <v>0.81299999999999994</v>
      </c>
      <c r="H270" s="2">
        <v>29</v>
      </c>
      <c r="I270" s="4">
        <v>6.5000000000000002E-2</v>
      </c>
      <c r="J270" s="2">
        <v>27</v>
      </c>
      <c r="K270" s="4">
        <v>0.06</v>
      </c>
      <c r="L270" s="2">
        <v>5</v>
      </c>
      <c r="M270" s="4">
        <v>1.0999999999999999E-2</v>
      </c>
      <c r="N270" s="2">
        <v>0</v>
      </c>
      <c r="O270" s="4">
        <v>0</v>
      </c>
      <c r="P270" s="2">
        <v>0</v>
      </c>
      <c r="Q270" s="4">
        <v>0</v>
      </c>
      <c r="R270" s="2">
        <v>23</v>
      </c>
      <c r="S270" s="790">
        <v>5.0999999999999997E-2</v>
      </c>
    </row>
    <row r="271" spans="1:19" ht="15" thickBot="1" x14ac:dyDescent="0.35">
      <c r="A271" s="785" t="s">
        <v>300</v>
      </c>
      <c r="B271" s="5">
        <v>77</v>
      </c>
      <c r="C271" s="5">
        <v>14</v>
      </c>
      <c r="D271" s="121">
        <v>5.5</v>
      </c>
      <c r="E271" s="5"/>
      <c r="F271" s="5">
        <v>37</v>
      </c>
      <c r="G271" s="7">
        <v>0.48099999999999998</v>
      </c>
      <c r="H271" s="5">
        <v>29</v>
      </c>
      <c r="I271" s="7">
        <v>0.377</v>
      </c>
      <c r="J271" s="5">
        <v>9</v>
      </c>
      <c r="K271" s="7">
        <v>0.11700000000000001</v>
      </c>
      <c r="L271" s="5">
        <v>0</v>
      </c>
      <c r="M271" s="7">
        <v>0</v>
      </c>
      <c r="N271" s="5">
        <v>0</v>
      </c>
      <c r="O271" s="7">
        <v>0</v>
      </c>
      <c r="P271" s="5">
        <v>0</v>
      </c>
      <c r="Q271" s="7">
        <v>0</v>
      </c>
      <c r="R271" s="5">
        <v>2</v>
      </c>
      <c r="S271" s="790">
        <v>2.5999999999999999E-2</v>
      </c>
    </row>
    <row r="272" spans="1:19" ht="15" thickBot="1" x14ac:dyDescent="0.35">
      <c r="A272" s="785" t="s">
        <v>301</v>
      </c>
      <c r="B272" s="2">
        <v>70</v>
      </c>
      <c r="C272" s="2">
        <v>3</v>
      </c>
      <c r="D272" s="122">
        <v>4.3</v>
      </c>
      <c r="E272" s="2"/>
      <c r="F272" s="2">
        <v>0</v>
      </c>
      <c r="G272" s="4">
        <v>0</v>
      </c>
      <c r="H272" s="2">
        <v>0</v>
      </c>
      <c r="I272" s="4">
        <v>0</v>
      </c>
      <c r="J272" s="2">
        <v>12</v>
      </c>
      <c r="K272" s="4">
        <v>0.17100000000000001</v>
      </c>
      <c r="L272" s="2">
        <v>0</v>
      </c>
      <c r="M272" s="4">
        <v>0</v>
      </c>
      <c r="N272" s="2">
        <v>0</v>
      </c>
      <c r="O272" s="4">
        <v>0</v>
      </c>
      <c r="P272" s="2">
        <v>1</v>
      </c>
      <c r="Q272" s="4">
        <v>1.4E-2</v>
      </c>
      <c r="R272" s="2">
        <v>0</v>
      </c>
      <c r="S272" s="790">
        <v>0</v>
      </c>
    </row>
    <row r="273" spans="1:19" ht="15" thickBot="1" x14ac:dyDescent="0.35">
      <c r="A273" s="785" t="s">
        <v>302</v>
      </c>
      <c r="B273" s="5">
        <v>145</v>
      </c>
      <c r="C273" s="5">
        <v>13</v>
      </c>
      <c r="D273" s="123">
        <v>1.1000000000000001</v>
      </c>
      <c r="E273" s="5"/>
      <c r="F273" s="5">
        <v>8</v>
      </c>
      <c r="G273" s="7">
        <v>5.5E-2</v>
      </c>
      <c r="H273" s="5">
        <v>4</v>
      </c>
      <c r="I273" s="7">
        <v>2.8000000000000001E-2</v>
      </c>
      <c r="J273" s="5">
        <v>3</v>
      </c>
      <c r="K273" s="7">
        <v>2.1000000000000001E-2</v>
      </c>
      <c r="L273" s="5">
        <v>0</v>
      </c>
      <c r="M273" s="7">
        <v>0</v>
      </c>
      <c r="N273" s="5">
        <v>0</v>
      </c>
      <c r="O273" s="7">
        <v>0</v>
      </c>
      <c r="P273" s="5">
        <v>0</v>
      </c>
      <c r="Q273" s="7">
        <v>0</v>
      </c>
      <c r="R273" s="5">
        <v>0</v>
      </c>
      <c r="S273" s="790">
        <v>0</v>
      </c>
    </row>
    <row r="274" spans="1:19" ht="15" thickBot="1" x14ac:dyDescent="0.35">
      <c r="A274" s="785" t="s">
        <v>303</v>
      </c>
      <c r="B274" s="2">
        <v>241</v>
      </c>
      <c r="C274" s="2">
        <v>44</v>
      </c>
      <c r="D274" s="121">
        <v>5.5</v>
      </c>
      <c r="E274" s="2"/>
      <c r="F274" s="2">
        <v>181</v>
      </c>
      <c r="G274" s="4">
        <v>0.751</v>
      </c>
      <c r="H274" s="2">
        <v>5</v>
      </c>
      <c r="I274" s="4">
        <v>2.1000000000000001E-2</v>
      </c>
      <c r="J274" s="2">
        <v>0</v>
      </c>
      <c r="K274" s="4">
        <v>0</v>
      </c>
      <c r="L274" s="2">
        <v>3</v>
      </c>
      <c r="M274" s="4">
        <v>1.2E-2</v>
      </c>
      <c r="N274" s="2">
        <v>0</v>
      </c>
      <c r="O274" s="4">
        <v>0</v>
      </c>
      <c r="P274" s="2">
        <v>0</v>
      </c>
      <c r="Q274" s="4">
        <v>0</v>
      </c>
      <c r="R274" s="2">
        <v>52</v>
      </c>
      <c r="S274" s="790">
        <v>0.216</v>
      </c>
    </row>
    <row r="275" spans="1:19" ht="15" thickBot="1" x14ac:dyDescent="0.35">
      <c r="A275" s="785" t="s">
        <v>304</v>
      </c>
      <c r="B275" s="5">
        <v>316</v>
      </c>
      <c r="C275" s="5">
        <v>19</v>
      </c>
      <c r="D275" s="52">
        <v>10.3</v>
      </c>
      <c r="E275" s="5"/>
      <c r="F275" s="5">
        <v>163</v>
      </c>
      <c r="G275" s="7">
        <v>0.51600000000000001</v>
      </c>
      <c r="H275" s="5">
        <v>10</v>
      </c>
      <c r="I275" s="7">
        <v>3.2000000000000001E-2</v>
      </c>
      <c r="J275" s="5">
        <v>16</v>
      </c>
      <c r="K275" s="7">
        <v>5.0999999999999997E-2</v>
      </c>
      <c r="L275" s="5">
        <v>3</v>
      </c>
      <c r="M275" s="7">
        <v>8.9999999999999993E-3</v>
      </c>
      <c r="N275" s="5">
        <v>0</v>
      </c>
      <c r="O275" s="7">
        <v>0</v>
      </c>
      <c r="P275" s="5">
        <v>0</v>
      </c>
      <c r="Q275" s="7">
        <v>0</v>
      </c>
      <c r="R275" s="5">
        <v>1</v>
      </c>
      <c r="S275" s="790">
        <v>3.0000000000000001E-3</v>
      </c>
    </row>
    <row r="276" spans="1:19" ht="15" thickBot="1" x14ac:dyDescent="0.35">
      <c r="A276" s="785" t="s">
        <v>305</v>
      </c>
      <c r="B276" s="2">
        <v>85</v>
      </c>
      <c r="C276" s="2">
        <v>8</v>
      </c>
      <c r="D276" s="116">
        <v>7</v>
      </c>
      <c r="E276" s="2"/>
      <c r="F276" s="2">
        <v>36</v>
      </c>
      <c r="G276" s="4">
        <v>0.42399999999999999</v>
      </c>
      <c r="H276" s="2">
        <v>7</v>
      </c>
      <c r="I276" s="4">
        <v>8.2000000000000003E-2</v>
      </c>
      <c r="J276" s="2">
        <v>10</v>
      </c>
      <c r="K276" s="4">
        <v>0.11799999999999999</v>
      </c>
      <c r="L276" s="2">
        <v>0</v>
      </c>
      <c r="M276" s="4">
        <v>0</v>
      </c>
      <c r="N276" s="2">
        <v>0</v>
      </c>
      <c r="O276" s="4">
        <v>0</v>
      </c>
      <c r="P276" s="2">
        <v>0</v>
      </c>
      <c r="Q276" s="4">
        <v>0</v>
      </c>
      <c r="R276" s="2">
        <v>2</v>
      </c>
      <c r="S276" s="790">
        <v>2.4E-2</v>
      </c>
    </row>
    <row r="277" spans="1:19" ht="15" thickBot="1" x14ac:dyDescent="0.35">
      <c r="A277" s="785" t="s">
        <v>306</v>
      </c>
      <c r="B277" s="5">
        <v>45</v>
      </c>
      <c r="C277" s="5">
        <v>11</v>
      </c>
      <c r="D277" s="124">
        <v>4.2</v>
      </c>
      <c r="E277" s="5"/>
      <c r="F277" s="5">
        <v>41</v>
      </c>
      <c r="G277" s="7">
        <v>0.91100000000000003</v>
      </c>
      <c r="H277" s="5">
        <v>0</v>
      </c>
      <c r="I277" s="7">
        <v>0</v>
      </c>
      <c r="J277" s="5">
        <v>4</v>
      </c>
      <c r="K277" s="7">
        <v>8.8999999999999996E-2</v>
      </c>
      <c r="L277" s="5">
        <v>0</v>
      </c>
      <c r="M277" s="7">
        <v>0</v>
      </c>
      <c r="N277" s="5">
        <v>0</v>
      </c>
      <c r="O277" s="7">
        <v>0</v>
      </c>
      <c r="P277" s="5">
        <v>0</v>
      </c>
      <c r="Q277" s="7">
        <v>0</v>
      </c>
      <c r="R277" s="5">
        <v>0</v>
      </c>
      <c r="S277" s="790">
        <v>0</v>
      </c>
    </row>
    <row r="278" spans="1:19" ht="15" thickBot="1" x14ac:dyDescent="0.35">
      <c r="A278" s="785" t="s">
        <v>307</v>
      </c>
      <c r="B278" s="2">
        <v>37</v>
      </c>
      <c r="C278" s="2">
        <v>7</v>
      </c>
      <c r="D278" s="125">
        <v>5.6</v>
      </c>
      <c r="E278" s="2"/>
      <c r="F278" s="2">
        <v>37</v>
      </c>
      <c r="G278" s="4">
        <v>1</v>
      </c>
      <c r="H278" s="2">
        <v>0</v>
      </c>
      <c r="I278" s="4">
        <v>0</v>
      </c>
      <c r="J278" s="2">
        <v>0</v>
      </c>
      <c r="K278" s="4">
        <v>0</v>
      </c>
      <c r="L278" s="2">
        <v>0</v>
      </c>
      <c r="M278" s="4">
        <v>0</v>
      </c>
      <c r="N278" s="2">
        <v>0</v>
      </c>
      <c r="O278" s="4">
        <v>0</v>
      </c>
      <c r="P278" s="2">
        <v>0</v>
      </c>
      <c r="Q278" s="4">
        <v>0</v>
      </c>
      <c r="R278" s="2">
        <v>0</v>
      </c>
      <c r="S278" s="790">
        <v>0</v>
      </c>
    </row>
    <row r="279" spans="1:19" ht="15" thickBot="1" x14ac:dyDescent="0.35">
      <c r="A279" s="785" t="s">
        <v>308</v>
      </c>
      <c r="B279" s="5">
        <v>188</v>
      </c>
      <c r="C279" s="5">
        <v>26</v>
      </c>
      <c r="D279" s="126">
        <v>7.2</v>
      </c>
      <c r="E279" s="5"/>
      <c r="F279" s="5">
        <v>183</v>
      </c>
      <c r="G279" s="7">
        <v>0.97299999999999998</v>
      </c>
      <c r="H279" s="5">
        <v>3</v>
      </c>
      <c r="I279" s="7">
        <v>1.6E-2</v>
      </c>
      <c r="J279" s="5">
        <v>1</v>
      </c>
      <c r="K279" s="7">
        <v>5.0000000000000001E-3</v>
      </c>
      <c r="L279" s="5">
        <v>0</v>
      </c>
      <c r="M279" s="7">
        <v>0</v>
      </c>
      <c r="N279" s="5">
        <v>0</v>
      </c>
      <c r="O279" s="7">
        <v>0</v>
      </c>
      <c r="P279" s="5">
        <v>0</v>
      </c>
      <c r="Q279" s="7">
        <v>0</v>
      </c>
      <c r="R279" s="5">
        <v>1</v>
      </c>
      <c r="S279" s="790">
        <v>5.0000000000000001E-3</v>
      </c>
    </row>
    <row r="280" spans="1:19" ht="15" thickBot="1" x14ac:dyDescent="0.35">
      <c r="A280" s="785" t="s">
        <v>309</v>
      </c>
      <c r="B280" s="2">
        <v>356</v>
      </c>
      <c r="C280" s="2">
        <v>66</v>
      </c>
      <c r="D280" s="127">
        <v>5.4</v>
      </c>
      <c r="E280" s="2"/>
      <c r="F280" s="2">
        <v>351</v>
      </c>
      <c r="G280" s="4">
        <v>0.98599999999999999</v>
      </c>
      <c r="H280" s="2">
        <v>2</v>
      </c>
      <c r="I280" s="4">
        <v>6.0000000000000001E-3</v>
      </c>
      <c r="J280" s="2">
        <v>1</v>
      </c>
      <c r="K280" s="4">
        <v>3.0000000000000001E-3</v>
      </c>
      <c r="L280" s="2">
        <v>2</v>
      </c>
      <c r="M280" s="4">
        <v>6.0000000000000001E-3</v>
      </c>
      <c r="N280" s="2">
        <v>0</v>
      </c>
      <c r="O280" s="4">
        <v>0</v>
      </c>
      <c r="P280" s="2">
        <v>0</v>
      </c>
      <c r="Q280" s="4">
        <v>0</v>
      </c>
      <c r="R280" s="2">
        <v>0</v>
      </c>
      <c r="S280" s="790">
        <v>0</v>
      </c>
    </row>
    <row r="281" spans="1:19" ht="15" thickBot="1" x14ac:dyDescent="0.35">
      <c r="A281" s="785" t="s">
        <v>310</v>
      </c>
      <c r="B281" s="5">
        <v>239</v>
      </c>
      <c r="C281" s="5">
        <v>20</v>
      </c>
      <c r="D281" s="97">
        <v>11.8</v>
      </c>
      <c r="E281" s="5"/>
      <c r="F281" s="5">
        <v>239</v>
      </c>
      <c r="G281" s="7">
        <v>1</v>
      </c>
      <c r="H281" s="5">
        <v>0</v>
      </c>
      <c r="I281" s="7">
        <v>0</v>
      </c>
      <c r="J281" s="5">
        <v>0</v>
      </c>
      <c r="K281" s="7">
        <v>0</v>
      </c>
      <c r="L281" s="5">
        <v>0</v>
      </c>
      <c r="M281" s="7">
        <v>0</v>
      </c>
      <c r="N281" s="5">
        <v>0</v>
      </c>
      <c r="O281" s="7">
        <v>0</v>
      </c>
      <c r="P281" s="5">
        <v>0</v>
      </c>
      <c r="Q281" s="7">
        <v>0</v>
      </c>
      <c r="R281" s="5">
        <v>0</v>
      </c>
      <c r="S281" s="790">
        <v>0</v>
      </c>
    </row>
    <row r="282" spans="1:19" ht="15" thickBot="1" x14ac:dyDescent="0.35">
      <c r="A282" s="785" t="s">
        <v>311</v>
      </c>
      <c r="B282" s="2">
        <v>138</v>
      </c>
      <c r="C282" s="2">
        <v>20</v>
      </c>
      <c r="D282" s="128">
        <v>6.9</v>
      </c>
      <c r="E282" s="2"/>
      <c r="F282" s="2">
        <v>73</v>
      </c>
      <c r="G282" s="4">
        <v>0.52900000000000003</v>
      </c>
      <c r="H282" s="2">
        <v>33</v>
      </c>
      <c r="I282" s="4">
        <v>0.23899999999999999</v>
      </c>
      <c r="J282" s="2">
        <v>20</v>
      </c>
      <c r="K282" s="4">
        <v>0.14499999999999999</v>
      </c>
      <c r="L282" s="2">
        <v>1</v>
      </c>
      <c r="M282" s="4">
        <v>7.0000000000000001E-3</v>
      </c>
      <c r="N282" s="2">
        <v>0</v>
      </c>
      <c r="O282" s="4">
        <v>0</v>
      </c>
      <c r="P282" s="2">
        <v>0</v>
      </c>
      <c r="Q282" s="4">
        <v>0</v>
      </c>
      <c r="R282" s="2">
        <v>11</v>
      </c>
      <c r="S282" s="790">
        <v>0.08</v>
      </c>
    </row>
    <row r="283" spans="1:19" ht="15" thickBot="1" x14ac:dyDescent="0.35">
      <c r="A283" s="785" t="s">
        <v>312</v>
      </c>
      <c r="B283" s="5">
        <v>50</v>
      </c>
      <c r="C283" s="5">
        <v>5</v>
      </c>
      <c r="D283" s="129">
        <v>8.4</v>
      </c>
      <c r="E283" s="5"/>
      <c r="F283" s="5">
        <v>4</v>
      </c>
      <c r="G283" s="7">
        <v>0.08</v>
      </c>
      <c r="H283" s="5">
        <v>28</v>
      </c>
      <c r="I283" s="7">
        <v>0.56000000000000005</v>
      </c>
      <c r="J283" s="5">
        <v>7</v>
      </c>
      <c r="K283" s="7">
        <v>0.14000000000000001</v>
      </c>
      <c r="L283" s="5">
        <v>0</v>
      </c>
      <c r="M283" s="7">
        <v>0</v>
      </c>
      <c r="N283" s="5">
        <v>0</v>
      </c>
      <c r="O283" s="7">
        <v>0</v>
      </c>
      <c r="P283" s="5">
        <v>0</v>
      </c>
      <c r="Q283" s="7">
        <v>0</v>
      </c>
      <c r="R283" s="5">
        <v>3</v>
      </c>
      <c r="S283" s="790">
        <v>0.06</v>
      </c>
    </row>
    <row r="284" spans="1:19" ht="15" thickBot="1" x14ac:dyDescent="0.35">
      <c r="A284" s="785" t="s">
        <v>313</v>
      </c>
      <c r="B284" s="131">
        <v>13</v>
      </c>
      <c r="C284" s="131">
        <v>3</v>
      </c>
      <c r="D284" s="132">
        <v>4.3</v>
      </c>
      <c r="E284" s="131"/>
      <c r="F284" s="131">
        <v>4</v>
      </c>
      <c r="G284" s="789">
        <v>0.308</v>
      </c>
      <c r="H284" s="131">
        <v>0</v>
      </c>
      <c r="I284" s="789">
        <v>0</v>
      </c>
      <c r="J284" s="131">
        <v>6</v>
      </c>
      <c r="K284" s="789">
        <v>0.46200000000000002</v>
      </c>
      <c r="L284" s="131">
        <v>3</v>
      </c>
      <c r="M284" s="789">
        <v>0.23100000000000001</v>
      </c>
      <c r="N284" s="131">
        <v>0</v>
      </c>
      <c r="O284" s="789">
        <v>0</v>
      </c>
      <c r="P284" s="131">
        <v>0</v>
      </c>
      <c r="Q284" s="789">
        <v>0</v>
      </c>
      <c r="R284" s="131">
        <v>0</v>
      </c>
      <c r="S284" s="79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E48A-2390-4CE0-BE6C-F7FC7A2FFF9C}">
  <sheetPr codeName="Sheet1"/>
  <dimension ref="A1:Y287"/>
  <sheetViews>
    <sheetView topLeftCell="D234" workbookViewId="0">
      <selection activeCell="Y157" sqref="Y157"/>
    </sheetView>
  </sheetViews>
  <sheetFormatPr defaultRowHeight="14.4" x14ac:dyDescent="0.3"/>
  <cols>
    <col min="1" max="1" width="38.77734375" customWidth="1"/>
  </cols>
  <sheetData>
    <row r="1" spans="1:25" ht="70.2" thickBot="1" x14ac:dyDescent="0.35">
      <c r="A1" s="781" t="s">
        <v>0</v>
      </c>
      <c r="B1" s="782" t="s">
        <v>1086</v>
      </c>
      <c r="C1" s="782" t="s">
        <v>1087</v>
      </c>
      <c r="D1" s="782" t="s">
        <v>1088</v>
      </c>
      <c r="E1" s="782" t="s">
        <v>1089</v>
      </c>
      <c r="F1" s="782" t="s">
        <v>1090</v>
      </c>
      <c r="G1" s="782" t="s">
        <v>1091</v>
      </c>
      <c r="H1" s="793" t="s">
        <v>1092</v>
      </c>
      <c r="I1" s="794"/>
      <c r="J1" s="794"/>
      <c r="K1" s="794"/>
      <c r="L1" s="794"/>
      <c r="M1" s="794"/>
      <c r="N1" s="795"/>
      <c r="O1" s="793" t="s">
        <v>1093</v>
      </c>
      <c r="P1" s="794"/>
      <c r="Q1" s="794"/>
      <c r="R1" s="794"/>
      <c r="S1" s="794"/>
      <c r="T1" s="794"/>
      <c r="U1" s="795"/>
      <c r="V1" s="793" t="s">
        <v>1094</v>
      </c>
      <c r="W1" s="794"/>
      <c r="X1" s="794"/>
      <c r="Y1" s="795"/>
    </row>
    <row r="2" spans="1:25" x14ac:dyDescent="0.3">
      <c r="A2" s="796" t="s">
        <v>1</v>
      </c>
      <c r="B2" s="450" t="s">
        <v>1095</v>
      </c>
      <c r="C2" s="450" t="s">
        <v>1095</v>
      </c>
      <c r="D2" s="450" t="s">
        <v>1097</v>
      </c>
      <c r="E2" s="450" t="s">
        <v>1097</v>
      </c>
      <c r="F2" s="450" t="s">
        <v>1098</v>
      </c>
      <c r="G2" s="450" t="s">
        <v>1098</v>
      </c>
      <c r="H2" s="450" t="s">
        <v>1099</v>
      </c>
      <c r="I2" s="450" t="s">
        <v>1100</v>
      </c>
      <c r="J2" s="450" t="s">
        <v>1101</v>
      </c>
      <c r="K2" s="450" t="s">
        <v>1102</v>
      </c>
      <c r="L2" s="450" t="s">
        <v>1103</v>
      </c>
      <c r="M2" s="450" t="s">
        <v>1104</v>
      </c>
      <c r="N2" s="450" t="s">
        <v>1105</v>
      </c>
      <c r="O2" s="450" t="s">
        <v>1099</v>
      </c>
      <c r="P2" s="450" t="s">
        <v>1100</v>
      </c>
      <c r="Q2" s="450" t="s">
        <v>1101</v>
      </c>
      <c r="R2" s="450" t="s">
        <v>1102</v>
      </c>
      <c r="S2" s="450" t="s">
        <v>1103</v>
      </c>
      <c r="T2" s="450" t="s">
        <v>1104</v>
      </c>
      <c r="U2" s="450" t="s">
        <v>1105</v>
      </c>
      <c r="V2" s="450" t="s">
        <v>1101</v>
      </c>
      <c r="W2" s="450" t="s">
        <v>1104</v>
      </c>
      <c r="X2" s="450" t="s">
        <v>1106</v>
      </c>
      <c r="Y2" s="450" t="s">
        <v>1105</v>
      </c>
    </row>
    <row r="3" spans="1:25" x14ac:dyDescent="0.3">
      <c r="A3" s="797"/>
      <c r="B3" s="451" t="s">
        <v>1096</v>
      </c>
      <c r="C3" s="451" t="s">
        <v>1096</v>
      </c>
      <c r="D3" s="451" t="s">
        <v>1096</v>
      </c>
      <c r="E3" s="451" t="s">
        <v>1096</v>
      </c>
      <c r="F3" s="451" t="s">
        <v>1096</v>
      </c>
      <c r="G3" s="451" t="s">
        <v>1096</v>
      </c>
      <c r="H3" s="451" t="s">
        <v>1096</v>
      </c>
      <c r="I3" s="451" t="s">
        <v>1096</v>
      </c>
      <c r="J3" s="451" t="s">
        <v>1096</v>
      </c>
      <c r="K3" s="451" t="s">
        <v>1096</v>
      </c>
      <c r="L3" s="451" t="s">
        <v>1096</v>
      </c>
      <c r="M3" s="451" t="s">
        <v>1096</v>
      </c>
      <c r="N3" s="451" t="s">
        <v>3</v>
      </c>
      <c r="O3" s="451" t="s">
        <v>1096</v>
      </c>
      <c r="P3" s="451" t="s">
        <v>1096</v>
      </c>
      <c r="Q3" s="451" t="s">
        <v>1096</v>
      </c>
      <c r="R3" s="451" t="s">
        <v>1096</v>
      </c>
      <c r="S3" s="451" t="s">
        <v>1096</v>
      </c>
      <c r="T3" s="451" t="s">
        <v>1096</v>
      </c>
      <c r="U3" s="451" t="s">
        <v>3</v>
      </c>
      <c r="V3" s="451" t="s">
        <v>1096</v>
      </c>
      <c r="W3" s="451" t="s">
        <v>1096</v>
      </c>
      <c r="X3" s="451" t="s">
        <v>1107</v>
      </c>
      <c r="Y3" s="451" t="s">
        <v>3</v>
      </c>
    </row>
    <row r="4" spans="1:25" ht="15" thickBot="1" x14ac:dyDescent="0.35">
      <c r="A4" s="798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49"/>
      <c r="X4" s="449" t="s">
        <v>1108</v>
      </c>
      <c r="Y4" s="449"/>
    </row>
    <row r="5" spans="1:25" ht="15" thickBot="1" x14ac:dyDescent="0.35">
      <c r="A5" s="785" t="s">
        <v>6</v>
      </c>
      <c r="B5" s="452"/>
      <c r="C5" s="452"/>
      <c r="D5" s="452"/>
      <c r="E5" s="452"/>
      <c r="F5" s="452"/>
      <c r="G5" s="452"/>
      <c r="H5" s="453">
        <v>22.2</v>
      </c>
      <c r="I5" s="454">
        <v>50</v>
      </c>
      <c r="J5" s="455">
        <v>16.7</v>
      </c>
      <c r="K5" s="456">
        <v>27.5</v>
      </c>
      <c r="L5" s="452"/>
      <c r="M5" s="452"/>
      <c r="N5" s="457">
        <v>28.6</v>
      </c>
      <c r="O5" s="458">
        <v>35.9</v>
      </c>
      <c r="P5" s="459">
        <v>27.5</v>
      </c>
      <c r="Q5" s="460">
        <v>5.6</v>
      </c>
      <c r="R5" s="461">
        <v>16.7</v>
      </c>
      <c r="S5" s="452"/>
      <c r="T5" s="452"/>
      <c r="U5" s="462">
        <v>20</v>
      </c>
      <c r="V5" s="452"/>
      <c r="W5" s="452"/>
      <c r="X5" s="452"/>
      <c r="Y5" s="452"/>
    </row>
    <row r="6" spans="1:25" ht="15" thickBot="1" x14ac:dyDescent="0.35">
      <c r="A6" s="785" t="s">
        <v>9</v>
      </c>
      <c r="B6" s="463"/>
      <c r="C6" s="463"/>
      <c r="D6" s="463"/>
      <c r="E6" s="463"/>
      <c r="F6" s="463"/>
      <c r="G6" s="463"/>
      <c r="H6" s="463"/>
      <c r="I6" s="464">
        <v>86.9</v>
      </c>
      <c r="J6" s="465">
        <v>81.7</v>
      </c>
      <c r="K6" s="466">
        <v>86.2</v>
      </c>
      <c r="L6" s="467">
        <v>93</v>
      </c>
      <c r="M6" s="463"/>
      <c r="N6" s="468">
        <v>87.8</v>
      </c>
      <c r="O6" s="467">
        <v>93.1</v>
      </c>
      <c r="P6" s="469">
        <v>91.8</v>
      </c>
      <c r="Q6" s="470">
        <v>75.3</v>
      </c>
      <c r="R6" s="467">
        <v>83.3</v>
      </c>
      <c r="S6" s="466">
        <v>78.900000000000006</v>
      </c>
      <c r="T6" s="467">
        <v>92.9</v>
      </c>
      <c r="U6" s="471">
        <v>85.2</v>
      </c>
      <c r="V6" s="472">
        <v>69.400000000000006</v>
      </c>
      <c r="W6" s="467">
        <v>78.8</v>
      </c>
      <c r="X6" s="463"/>
      <c r="Y6" s="464">
        <v>73.400000000000006</v>
      </c>
    </row>
    <row r="7" spans="1:25" ht="15" thickBot="1" x14ac:dyDescent="0.35">
      <c r="A7" s="785" t="s">
        <v>12</v>
      </c>
      <c r="B7" s="473">
        <v>498</v>
      </c>
      <c r="C7" s="474">
        <v>454</v>
      </c>
      <c r="D7" s="475">
        <v>445</v>
      </c>
      <c r="E7" s="459">
        <v>418</v>
      </c>
      <c r="F7" s="476">
        <v>575</v>
      </c>
      <c r="G7" s="477">
        <v>538</v>
      </c>
      <c r="H7" s="452"/>
      <c r="I7" s="452"/>
      <c r="J7" s="452"/>
      <c r="K7" s="478">
        <v>27.7</v>
      </c>
      <c r="L7" s="479">
        <v>24.5</v>
      </c>
      <c r="M7" s="480">
        <v>48.1</v>
      </c>
      <c r="N7" s="481">
        <v>33.200000000000003</v>
      </c>
      <c r="O7" s="452"/>
      <c r="P7" s="452"/>
      <c r="Q7" s="452"/>
      <c r="R7" s="482">
        <v>17.899999999999999</v>
      </c>
      <c r="S7" s="483">
        <v>15.3</v>
      </c>
      <c r="T7" s="479">
        <v>17.3</v>
      </c>
      <c r="U7" s="484">
        <v>16.899999999999999</v>
      </c>
      <c r="V7" s="452"/>
      <c r="W7" s="485">
        <v>21.9</v>
      </c>
      <c r="X7" s="486">
        <v>47.1</v>
      </c>
      <c r="Y7" s="721">
        <v>31.8</v>
      </c>
    </row>
    <row r="8" spans="1:25" ht="15" thickBot="1" x14ac:dyDescent="0.35">
      <c r="A8" s="785" t="s">
        <v>14</v>
      </c>
      <c r="B8" s="463"/>
      <c r="C8" s="463"/>
      <c r="D8" s="463"/>
      <c r="E8" s="463"/>
      <c r="F8" s="463"/>
      <c r="G8" s="463"/>
      <c r="H8" s="463"/>
      <c r="I8" s="487">
        <v>10.3</v>
      </c>
      <c r="J8" s="488">
        <v>16</v>
      </c>
      <c r="K8" s="463"/>
      <c r="L8" s="489">
        <v>23.3</v>
      </c>
      <c r="M8" s="487">
        <v>6.8</v>
      </c>
      <c r="N8" s="490">
        <v>10.9</v>
      </c>
      <c r="O8" s="460">
        <v>9.1</v>
      </c>
      <c r="P8" s="460">
        <v>7.1</v>
      </c>
      <c r="Q8" s="491">
        <v>13.3</v>
      </c>
      <c r="R8" s="463"/>
      <c r="S8" s="492">
        <v>14.4</v>
      </c>
      <c r="T8" s="463"/>
      <c r="U8" s="493">
        <v>8.6</v>
      </c>
      <c r="V8" s="463"/>
      <c r="W8" s="463"/>
      <c r="X8" s="463"/>
      <c r="Y8" s="529">
        <v>4.5999999999999996</v>
      </c>
    </row>
    <row r="9" spans="1:25" ht="15" thickBot="1" x14ac:dyDescent="0.35">
      <c r="A9" s="785" t="s">
        <v>15</v>
      </c>
      <c r="B9" s="452"/>
      <c r="C9" s="452"/>
      <c r="D9" s="452"/>
      <c r="E9" s="452"/>
      <c r="F9" s="452"/>
      <c r="G9" s="452"/>
      <c r="H9" s="494">
        <v>21.6</v>
      </c>
      <c r="I9" s="459">
        <v>40.4</v>
      </c>
      <c r="J9" s="495">
        <v>44.2</v>
      </c>
      <c r="K9" s="496">
        <v>17.100000000000001</v>
      </c>
      <c r="L9" s="497">
        <v>22.2</v>
      </c>
      <c r="M9" s="498">
        <v>32.6</v>
      </c>
      <c r="N9" s="499">
        <v>30.3</v>
      </c>
      <c r="O9" s="500">
        <v>18.899999999999999</v>
      </c>
      <c r="P9" s="501">
        <v>21.3</v>
      </c>
      <c r="Q9" s="502">
        <v>18.899999999999999</v>
      </c>
      <c r="R9" s="503">
        <v>14</v>
      </c>
      <c r="S9" s="479">
        <v>13</v>
      </c>
      <c r="T9" s="504">
        <v>30.2</v>
      </c>
      <c r="U9" s="498">
        <v>19.100000000000001</v>
      </c>
      <c r="V9" s="485">
        <v>18.899999999999999</v>
      </c>
      <c r="W9" s="505">
        <v>23.3</v>
      </c>
      <c r="X9" s="452"/>
      <c r="Y9" s="645">
        <v>20.8</v>
      </c>
    </row>
    <row r="10" spans="1:25" ht="15" thickBot="1" x14ac:dyDescent="0.35">
      <c r="A10" s="785" t="s">
        <v>17</v>
      </c>
      <c r="B10" s="463"/>
      <c r="C10" s="463"/>
      <c r="D10" s="463"/>
      <c r="E10" s="463"/>
      <c r="F10" s="463"/>
      <c r="G10" s="463"/>
      <c r="H10" s="506">
        <v>29</v>
      </c>
      <c r="I10" s="507">
        <v>38.1</v>
      </c>
      <c r="J10" s="508">
        <v>29.2</v>
      </c>
      <c r="K10" s="509">
        <v>42.3</v>
      </c>
      <c r="L10" s="463"/>
      <c r="M10" s="463"/>
      <c r="N10" s="510">
        <v>34.299999999999997</v>
      </c>
      <c r="O10" s="511">
        <v>50</v>
      </c>
      <c r="P10" s="512">
        <v>42.9</v>
      </c>
      <c r="Q10" s="513">
        <v>20.8</v>
      </c>
      <c r="R10" s="485">
        <v>19.2</v>
      </c>
      <c r="S10" s="463"/>
      <c r="T10" s="463"/>
      <c r="U10" s="514">
        <v>33.700000000000003</v>
      </c>
      <c r="V10" s="463"/>
      <c r="W10" s="463"/>
      <c r="X10" s="463"/>
      <c r="Y10" s="463"/>
    </row>
    <row r="11" spans="1:25" ht="15" thickBot="1" x14ac:dyDescent="0.35">
      <c r="A11" s="785" t="s">
        <v>18</v>
      </c>
      <c r="B11" s="515">
        <v>545</v>
      </c>
      <c r="C11" s="516">
        <v>576</v>
      </c>
      <c r="D11" s="515">
        <v>497</v>
      </c>
      <c r="E11" s="515">
        <v>515</v>
      </c>
      <c r="F11" s="517">
        <v>598</v>
      </c>
      <c r="G11" s="516">
        <v>625</v>
      </c>
      <c r="H11" s="452"/>
      <c r="I11" s="452"/>
      <c r="J11" s="452"/>
      <c r="K11" s="452"/>
      <c r="L11" s="452"/>
      <c r="M11" s="452"/>
      <c r="N11" s="452"/>
      <c r="O11" s="452"/>
      <c r="P11" s="452"/>
      <c r="Q11" s="452"/>
      <c r="R11" s="452"/>
      <c r="S11" s="452"/>
      <c r="T11" s="452"/>
      <c r="U11" s="452"/>
      <c r="V11" s="452"/>
      <c r="W11" s="452"/>
      <c r="X11" s="467">
        <v>68.099999999999994</v>
      </c>
      <c r="Y11" s="556">
        <v>68.099999999999994</v>
      </c>
    </row>
    <row r="12" spans="1:25" ht="15" thickBot="1" x14ac:dyDescent="0.35">
      <c r="A12" s="785" t="s">
        <v>19</v>
      </c>
      <c r="B12" s="518">
        <v>516</v>
      </c>
      <c r="C12" s="515">
        <v>546</v>
      </c>
      <c r="D12" s="519">
        <v>470</v>
      </c>
      <c r="E12" s="520">
        <v>481</v>
      </c>
      <c r="F12" s="463"/>
      <c r="G12" s="463"/>
      <c r="H12" s="463"/>
      <c r="I12" s="463"/>
      <c r="J12" s="463"/>
      <c r="K12" s="463"/>
      <c r="L12" s="463"/>
      <c r="M12" s="463"/>
      <c r="N12" s="463"/>
      <c r="O12" s="463"/>
      <c r="P12" s="463"/>
      <c r="Q12" s="463"/>
      <c r="R12" s="463"/>
      <c r="S12" s="463"/>
      <c r="T12" s="463"/>
      <c r="U12" s="463"/>
      <c r="V12" s="463"/>
      <c r="W12" s="463"/>
      <c r="X12" s="463"/>
      <c r="Y12" s="463"/>
    </row>
    <row r="13" spans="1:25" ht="15" thickBot="1" x14ac:dyDescent="0.35">
      <c r="A13" s="785" t="s">
        <v>20</v>
      </c>
      <c r="B13" s="459">
        <v>442</v>
      </c>
      <c r="C13" s="521">
        <v>449</v>
      </c>
      <c r="D13" s="495">
        <v>429</v>
      </c>
      <c r="E13" s="522">
        <v>413</v>
      </c>
      <c r="F13" s="523">
        <v>480</v>
      </c>
      <c r="G13" s="524">
        <v>490</v>
      </c>
      <c r="H13" s="452"/>
      <c r="I13" s="452"/>
      <c r="J13" s="452"/>
      <c r="K13" s="452"/>
      <c r="L13" s="452"/>
      <c r="M13" s="452"/>
      <c r="N13" s="452"/>
      <c r="O13" s="452"/>
      <c r="P13" s="452"/>
      <c r="Q13" s="452"/>
      <c r="R13" s="452"/>
      <c r="S13" s="452"/>
      <c r="T13" s="452"/>
      <c r="U13" s="452"/>
      <c r="V13" s="452"/>
      <c r="W13" s="452"/>
      <c r="X13" s="525">
        <v>10.8</v>
      </c>
      <c r="Y13" s="678">
        <v>10.8</v>
      </c>
    </row>
    <row r="14" spans="1:25" ht="15" thickBot="1" x14ac:dyDescent="0.35">
      <c r="A14" s="785" t="s">
        <v>21</v>
      </c>
      <c r="B14" s="463"/>
      <c r="C14" s="463"/>
      <c r="D14" s="526">
        <v>393</v>
      </c>
      <c r="E14" s="527">
        <v>368</v>
      </c>
      <c r="F14" s="463"/>
      <c r="G14" s="463"/>
      <c r="H14" s="463"/>
      <c r="I14" s="463"/>
      <c r="J14" s="463"/>
      <c r="K14" s="463"/>
      <c r="L14" s="463"/>
      <c r="M14" s="463"/>
      <c r="N14" s="463"/>
      <c r="O14" s="463"/>
      <c r="P14" s="463"/>
      <c r="Q14" s="463"/>
      <c r="R14" s="463"/>
      <c r="S14" s="463"/>
      <c r="T14" s="463"/>
      <c r="U14" s="463"/>
      <c r="V14" s="463"/>
      <c r="W14" s="463"/>
      <c r="X14" s="463"/>
      <c r="Y14" s="463"/>
    </row>
    <row r="15" spans="1:25" ht="15" thickBot="1" x14ac:dyDescent="0.35">
      <c r="A15" s="785" t="s">
        <v>22</v>
      </c>
      <c r="B15" s="452"/>
      <c r="C15" s="452"/>
      <c r="D15" s="452"/>
      <c r="E15" s="452"/>
      <c r="F15" s="452"/>
      <c r="G15" s="452"/>
      <c r="H15" s="452"/>
      <c r="I15" s="454">
        <v>50</v>
      </c>
      <c r="J15" s="452"/>
      <c r="K15" s="452"/>
      <c r="L15" s="452"/>
      <c r="M15" s="452"/>
      <c r="N15" s="528">
        <v>23.8</v>
      </c>
      <c r="O15" s="452"/>
      <c r="P15" s="452"/>
      <c r="Q15" s="452"/>
      <c r="R15" s="452"/>
      <c r="S15" s="452"/>
      <c r="T15" s="452"/>
      <c r="U15" s="529">
        <v>7.9</v>
      </c>
      <c r="V15" s="453">
        <v>11.1</v>
      </c>
      <c r="W15" s="452"/>
      <c r="X15" s="452"/>
      <c r="Y15" s="513">
        <v>11.1</v>
      </c>
    </row>
    <row r="16" spans="1:25" ht="15" thickBot="1" x14ac:dyDescent="0.35">
      <c r="A16" s="785" t="s">
        <v>24</v>
      </c>
      <c r="B16" s="530">
        <v>374</v>
      </c>
      <c r="C16" s="531">
        <v>393</v>
      </c>
      <c r="D16" s="532">
        <v>372</v>
      </c>
      <c r="E16" s="533">
        <v>356</v>
      </c>
      <c r="F16" s="530">
        <v>402</v>
      </c>
      <c r="G16" s="534">
        <v>384</v>
      </c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3"/>
      <c r="S16" s="463"/>
      <c r="T16" s="463"/>
      <c r="U16" s="463"/>
      <c r="V16" s="463"/>
      <c r="W16" s="463"/>
      <c r="X16" s="463"/>
      <c r="Y16" s="463"/>
    </row>
    <row r="17" spans="1:25" ht="15" thickBot="1" x14ac:dyDescent="0.35">
      <c r="A17" s="785" t="s">
        <v>25</v>
      </c>
      <c r="B17" s="535">
        <v>360</v>
      </c>
      <c r="C17" s="487">
        <v>352</v>
      </c>
      <c r="D17" s="536">
        <v>350</v>
      </c>
      <c r="E17" s="536">
        <v>334</v>
      </c>
      <c r="F17" s="537">
        <v>415</v>
      </c>
      <c r="G17" s="538">
        <v>376</v>
      </c>
      <c r="H17" s="452"/>
      <c r="I17" s="452"/>
      <c r="J17" s="452"/>
      <c r="K17" s="452"/>
      <c r="L17" s="452"/>
      <c r="M17" s="452"/>
      <c r="N17" s="452"/>
      <c r="O17" s="452"/>
      <c r="P17" s="452"/>
      <c r="Q17" s="452"/>
      <c r="R17" s="452"/>
      <c r="S17" s="452"/>
      <c r="T17" s="452"/>
      <c r="U17" s="452"/>
      <c r="V17" s="452"/>
      <c r="W17" s="452"/>
      <c r="X17" s="452"/>
      <c r="Y17" s="452"/>
    </row>
    <row r="18" spans="1:25" ht="15" thickBot="1" x14ac:dyDescent="0.35">
      <c r="A18" s="785" t="s">
        <v>26</v>
      </c>
      <c r="B18" s="536">
        <v>356</v>
      </c>
      <c r="C18" s="539">
        <v>367</v>
      </c>
      <c r="D18" s="487">
        <v>338</v>
      </c>
      <c r="E18" s="487">
        <v>308</v>
      </c>
      <c r="F18" s="540">
        <v>382</v>
      </c>
      <c r="G18" s="530">
        <v>388</v>
      </c>
      <c r="H18" s="463"/>
      <c r="I18" s="463"/>
      <c r="J18" s="463"/>
      <c r="K18" s="463"/>
      <c r="L18" s="463"/>
      <c r="M18" s="463"/>
      <c r="N18" s="463"/>
      <c r="O18" s="463"/>
      <c r="P18" s="463"/>
      <c r="Q18" s="463"/>
      <c r="R18" s="463"/>
      <c r="S18" s="463"/>
      <c r="T18" s="463"/>
      <c r="U18" s="463"/>
      <c r="V18" s="463"/>
      <c r="W18" s="463"/>
      <c r="X18" s="463"/>
      <c r="Y18" s="463"/>
    </row>
    <row r="19" spans="1:25" ht="15" thickBot="1" x14ac:dyDescent="0.35">
      <c r="A19" s="785" t="s">
        <v>27</v>
      </c>
      <c r="B19" s="452"/>
      <c r="C19" s="452"/>
      <c r="D19" s="452"/>
      <c r="E19" s="452"/>
      <c r="F19" s="452"/>
      <c r="G19" s="452"/>
      <c r="H19" s="452"/>
      <c r="I19" s="452"/>
      <c r="J19" s="452"/>
      <c r="K19" s="541">
        <v>10.5</v>
      </c>
      <c r="L19" s="493">
        <v>17.3</v>
      </c>
      <c r="M19" s="533">
        <v>19.600000000000001</v>
      </c>
      <c r="N19" s="538">
        <v>16.100000000000001</v>
      </c>
      <c r="O19" s="452"/>
      <c r="P19" s="452"/>
      <c r="Q19" s="452"/>
      <c r="R19" s="542">
        <v>5.6</v>
      </c>
      <c r="S19" s="543">
        <v>4.7</v>
      </c>
      <c r="T19" s="544">
        <v>7.8</v>
      </c>
      <c r="U19" s="540">
        <v>6</v>
      </c>
      <c r="V19" s="452"/>
      <c r="W19" s="545">
        <v>4</v>
      </c>
      <c r="X19" s="452"/>
      <c r="Y19" s="766">
        <v>4</v>
      </c>
    </row>
    <row r="20" spans="1:25" ht="15" thickBot="1" x14ac:dyDescent="0.35">
      <c r="A20" s="785" t="s">
        <v>28</v>
      </c>
      <c r="B20" s="463"/>
      <c r="C20" s="463"/>
      <c r="D20" s="463"/>
      <c r="E20" s="463"/>
      <c r="F20" s="546">
        <v>410</v>
      </c>
      <c r="G20" s="547">
        <v>385</v>
      </c>
      <c r="H20" s="463"/>
      <c r="I20" s="463"/>
      <c r="J20" s="463"/>
      <c r="K20" s="463"/>
      <c r="L20" s="463"/>
      <c r="M20" s="463"/>
      <c r="N20" s="463"/>
      <c r="O20" s="463"/>
      <c r="P20" s="463"/>
      <c r="Q20" s="463"/>
      <c r="R20" s="463"/>
      <c r="S20" s="463"/>
      <c r="T20" s="463"/>
      <c r="U20" s="463"/>
      <c r="V20" s="463"/>
      <c r="W20" s="463"/>
      <c r="X20" s="463"/>
      <c r="Y20" s="463"/>
    </row>
    <row r="21" spans="1:25" ht="15" thickBot="1" x14ac:dyDescent="0.35">
      <c r="A21" s="785" t="s">
        <v>29</v>
      </c>
      <c r="B21" s="452"/>
      <c r="C21" s="452"/>
      <c r="D21" s="452"/>
      <c r="E21" s="452"/>
      <c r="F21" s="452"/>
      <c r="G21" s="452"/>
      <c r="H21" s="548">
        <v>49</v>
      </c>
      <c r="I21" s="549">
        <v>61.8</v>
      </c>
      <c r="J21" s="550">
        <v>64.900000000000006</v>
      </c>
      <c r="K21" s="551">
        <v>55.1</v>
      </c>
      <c r="L21" s="552">
        <v>76.900000000000006</v>
      </c>
      <c r="M21" s="553">
        <v>77.8</v>
      </c>
      <c r="N21" s="554">
        <v>62.7</v>
      </c>
      <c r="O21" s="555">
        <v>72.8</v>
      </c>
      <c r="P21" s="556">
        <v>73.5</v>
      </c>
      <c r="Q21" s="556">
        <v>77.7</v>
      </c>
      <c r="R21" s="557">
        <v>49.3</v>
      </c>
      <c r="S21" s="473">
        <v>55.4</v>
      </c>
      <c r="T21" s="558">
        <v>70.400000000000006</v>
      </c>
      <c r="U21" s="518">
        <v>67.5</v>
      </c>
      <c r="V21" s="559">
        <v>69.099999999999994</v>
      </c>
      <c r="W21" s="560">
        <v>48.1</v>
      </c>
      <c r="X21" s="452"/>
      <c r="Y21" s="571">
        <v>61.5</v>
      </c>
    </row>
    <row r="22" spans="1:25" ht="15" thickBot="1" x14ac:dyDescent="0.35">
      <c r="A22" s="785" t="s">
        <v>30</v>
      </c>
      <c r="B22" s="463"/>
      <c r="C22" s="463"/>
      <c r="D22" s="463"/>
      <c r="E22" s="463"/>
      <c r="F22" s="463"/>
      <c r="G22" s="463"/>
      <c r="H22" s="560">
        <v>57.4</v>
      </c>
      <c r="I22" s="548">
        <v>52.6</v>
      </c>
      <c r="J22" s="561">
        <v>63.7</v>
      </c>
      <c r="K22" s="463"/>
      <c r="L22" s="463"/>
      <c r="M22" s="463"/>
      <c r="N22" s="562">
        <v>58.1</v>
      </c>
      <c r="O22" s="563">
        <v>35.200000000000003</v>
      </c>
      <c r="P22" s="564">
        <v>19.7</v>
      </c>
      <c r="Q22" s="524">
        <v>46.3</v>
      </c>
      <c r="R22" s="463"/>
      <c r="S22" s="463"/>
      <c r="T22" s="463"/>
      <c r="U22" s="565">
        <v>33.799999999999997</v>
      </c>
      <c r="V22" s="566">
        <v>42.5</v>
      </c>
      <c r="W22" s="463"/>
      <c r="X22" s="463"/>
      <c r="Y22" s="560">
        <v>42.5</v>
      </c>
    </row>
    <row r="23" spans="1:25" ht="15" thickBot="1" x14ac:dyDescent="0.35">
      <c r="A23" s="785" t="s">
        <v>32</v>
      </c>
      <c r="B23" s="452"/>
      <c r="C23" s="452"/>
      <c r="D23" s="452"/>
      <c r="E23" s="452"/>
      <c r="F23" s="452"/>
      <c r="G23" s="452"/>
      <c r="H23" s="452"/>
      <c r="I23" s="452"/>
      <c r="J23" s="452"/>
      <c r="K23" s="567">
        <v>56.5</v>
      </c>
      <c r="L23" s="452"/>
      <c r="M23" s="452"/>
      <c r="N23" s="568">
        <v>56.5</v>
      </c>
      <c r="O23" s="452"/>
      <c r="P23" s="452"/>
      <c r="Q23" s="452"/>
      <c r="R23" s="554">
        <v>48.1</v>
      </c>
      <c r="S23" s="452"/>
      <c r="T23" s="452"/>
      <c r="U23" s="569">
        <v>48.1</v>
      </c>
      <c r="V23" s="452"/>
      <c r="W23" s="452"/>
      <c r="X23" s="452"/>
      <c r="Y23" s="452"/>
    </row>
    <row r="24" spans="1:25" ht="15" thickBot="1" x14ac:dyDescent="0.35">
      <c r="A24" s="785" t="s">
        <v>33</v>
      </c>
      <c r="B24" s="463"/>
      <c r="C24" s="463"/>
      <c r="D24" s="463"/>
      <c r="E24" s="463"/>
      <c r="F24" s="463"/>
      <c r="G24" s="463"/>
      <c r="H24" s="463"/>
      <c r="I24" s="463"/>
      <c r="J24" s="463"/>
      <c r="K24" s="477">
        <v>70.3</v>
      </c>
      <c r="L24" s="570">
        <v>84.7</v>
      </c>
      <c r="M24" s="470">
        <v>77.599999999999994</v>
      </c>
      <c r="N24" s="476">
        <v>77.7</v>
      </c>
      <c r="O24" s="463"/>
      <c r="P24" s="463"/>
      <c r="Q24" s="463"/>
      <c r="R24" s="520">
        <v>56.1</v>
      </c>
      <c r="S24" s="472">
        <v>69.8</v>
      </c>
      <c r="T24" s="552">
        <v>68.5</v>
      </c>
      <c r="U24" s="571">
        <v>64.900000000000006</v>
      </c>
      <c r="V24" s="463"/>
      <c r="W24" s="572">
        <v>62.3</v>
      </c>
      <c r="X24" s="463"/>
      <c r="Y24" s="470">
        <v>62.3</v>
      </c>
    </row>
    <row r="25" spans="1:25" ht="15" thickBot="1" x14ac:dyDescent="0.35">
      <c r="A25" s="785" t="s">
        <v>34</v>
      </c>
      <c r="B25" s="573">
        <v>434</v>
      </c>
      <c r="C25" s="574">
        <v>460</v>
      </c>
      <c r="D25" s="459">
        <v>428</v>
      </c>
      <c r="E25" s="495">
        <v>419</v>
      </c>
      <c r="F25" s="575">
        <v>485</v>
      </c>
      <c r="G25" s="576">
        <v>529</v>
      </c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548">
        <v>30.3</v>
      </c>
      <c r="Y25" s="613">
        <v>30.3</v>
      </c>
    </row>
    <row r="26" spans="1:25" ht="15" thickBot="1" x14ac:dyDescent="0.35">
      <c r="A26" s="785" t="s">
        <v>35</v>
      </c>
      <c r="B26" s="463"/>
      <c r="C26" s="463"/>
      <c r="D26" s="463"/>
      <c r="E26" s="463"/>
      <c r="F26" s="463"/>
      <c r="G26" s="463"/>
      <c r="H26" s="463"/>
      <c r="I26" s="463"/>
      <c r="J26" s="463"/>
      <c r="K26" s="513">
        <v>25.4</v>
      </c>
      <c r="L26" s="577">
        <v>19</v>
      </c>
      <c r="M26" s="578">
        <v>29.8</v>
      </c>
      <c r="N26" s="492">
        <v>24.7</v>
      </c>
      <c r="O26" s="463"/>
      <c r="P26" s="463"/>
      <c r="Q26" s="463"/>
      <c r="R26" s="546">
        <v>9.8000000000000007</v>
      </c>
      <c r="S26" s="487">
        <v>2.5</v>
      </c>
      <c r="T26" s="579">
        <v>17.2</v>
      </c>
      <c r="U26" s="580">
        <v>9.9</v>
      </c>
      <c r="V26" s="463"/>
      <c r="W26" s="581">
        <v>7.4</v>
      </c>
      <c r="X26" s="463"/>
      <c r="Y26" s="684">
        <v>7.4</v>
      </c>
    </row>
    <row r="27" spans="1:25" ht="15" thickBot="1" x14ac:dyDescent="0.35">
      <c r="A27" s="785" t="s">
        <v>36</v>
      </c>
      <c r="B27" s="521">
        <v>450</v>
      </c>
      <c r="C27" s="582">
        <v>481</v>
      </c>
      <c r="D27" s="495">
        <v>429</v>
      </c>
      <c r="E27" s="574">
        <v>439</v>
      </c>
      <c r="F27" s="521">
        <v>477</v>
      </c>
      <c r="G27" s="511">
        <v>493</v>
      </c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  <c r="V27" s="452"/>
      <c r="W27" s="452"/>
      <c r="X27" s="480">
        <v>25.6</v>
      </c>
      <c r="Y27" s="588">
        <v>25.6</v>
      </c>
    </row>
    <row r="28" spans="1:25" ht="15" thickBot="1" x14ac:dyDescent="0.35">
      <c r="A28" s="785" t="s">
        <v>37</v>
      </c>
      <c r="B28" s="463"/>
      <c r="C28" s="463"/>
      <c r="D28" s="463"/>
      <c r="E28" s="463"/>
      <c r="F28" s="463"/>
      <c r="G28" s="463"/>
      <c r="H28" s="463"/>
      <c r="I28" s="463"/>
      <c r="J28" s="463"/>
      <c r="K28" s="583">
        <v>39.200000000000003</v>
      </c>
      <c r="L28" s="584">
        <v>37.1</v>
      </c>
      <c r="M28" s="585">
        <v>46</v>
      </c>
      <c r="N28" s="586">
        <v>40.700000000000003</v>
      </c>
      <c r="O28" s="463"/>
      <c r="P28" s="463"/>
      <c r="Q28" s="463"/>
      <c r="R28" s="587">
        <v>28.8</v>
      </c>
      <c r="S28" s="588">
        <v>25</v>
      </c>
      <c r="T28" s="589">
        <v>45.5</v>
      </c>
      <c r="U28" s="590">
        <v>32.799999999999997</v>
      </c>
      <c r="V28" s="463"/>
      <c r="W28" s="591">
        <v>26.3</v>
      </c>
      <c r="X28" s="463"/>
      <c r="Y28" s="458">
        <v>26.3</v>
      </c>
    </row>
    <row r="29" spans="1:25" ht="15" thickBot="1" x14ac:dyDescent="0.35">
      <c r="A29" s="785" t="s">
        <v>38</v>
      </c>
      <c r="B29" s="452"/>
      <c r="C29" s="452"/>
      <c r="D29" s="452"/>
      <c r="E29" s="452"/>
      <c r="F29" s="452"/>
      <c r="G29" s="452"/>
      <c r="H29" s="452"/>
      <c r="I29" s="452"/>
      <c r="J29" s="452"/>
      <c r="K29" s="511">
        <v>53.5</v>
      </c>
      <c r="L29" s="474">
        <v>53.9</v>
      </c>
      <c r="M29" s="563">
        <v>46.9</v>
      </c>
      <c r="N29" s="592">
        <v>51.5</v>
      </c>
      <c r="O29" s="452"/>
      <c r="P29" s="452"/>
      <c r="Q29" s="452"/>
      <c r="R29" s="593">
        <v>32.9</v>
      </c>
      <c r="S29" s="594">
        <v>29.1</v>
      </c>
      <c r="T29" s="595">
        <v>38.4</v>
      </c>
      <c r="U29" s="523">
        <v>33.4</v>
      </c>
      <c r="V29" s="452"/>
      <c r="W29" s="596">
        <v>25.9</v>
      </c>
      <c r="X29" s="452"/>
      <c r="Y29" s="563">
        <v>25.9</v>
      </c>
    </row>
    <row r="30" spans="1:25" ht="15" thickBot="1" x14ac:dyDescent="0.35">
      <c r="A30" s="785" t="s">
        <v>39</v>
      </c>
      <c r="B30" s="474">
        <v>477</v>
      </c>
      <c r="C30" s="473">
        <v>511</v>
      </c>
      <c r="D30" s="597">
        <v>440</v>
      </c>
      <c r="E30" s="473">
        <v>478</v>
      </c>
      <c r="F30" s="598">
        <v>514</v>
      </c>
      <c r="G30" s="599">
        <v>561</v>
      </c>
      <c r="H30" s="463"/>
      <c r="I30" s="463"/>
      <c r="J30" s="463"/>
      <c r="K30" s="463"/>
      <c r="L30" s="463"/>
      <c r="M30" s="463"/>
      <c r="N30" s="463"/>
      <c r="O30" s="463"/>
      <c r="P30" s="463"/>
      <c r="Q30" s="463"/>
      <c r="R30" s="463"/>
      <c r="S30" s="463"/>
      <c r="T30" s="463"/>
      <c r="U30" s="463"/>
      <c r="V30" s="463"/>
      <c r="W30" s="463"/>
      <c r="X30" s="563">
        <v>23</v>
      </c>
      <c r="Y30" s="642">
        <v>23</v>
      </c>
    </row>
    <row r="31" spans="1:25" ht="15" thickBot="1" x14ac:dyDescent="0.35">
      <c r="A31" s="785" t="s">
        <v>40</v>
      </c>
      <c r="B31" s="452"/>
      <c r="C31" s="452"/>
      <c r="D31" s="452"/>
      <c r="E31" s="452"/>
      <c r="F31" s="452"/>
      <c r="G31" s="452"/>
      <c r="H31" s="452"/>
      <c r="I31" s="452"/>
      <c r="J31" s="452"/>
      <c r="K31" s="600">
        <v>35.299999999999997</v>
      </c>
      <c r="L31" s="594">
        <v>49.7</v>
      </c>
      <c r="M31" s="548">
        <v>55.8</v>
      </c>
      <c r="N31" s="601">
        <v>47.2</v>
      </c>
      <c r="O31" s="452"/>
      <c r="P31" s="452"/>
      <c r="Q31" s="452"/>
      <c r="R31" s="602">
        <v>29.8</v>
      </c>
      <c r="S31" s="603">
        <v>35.5</v>
      </c>
      <c r="T31" s="521">
        <v>41.2</v>
      </c>
      <c r="U31" s="474">
        <v>35.700000000000003</v>
      </c>
      <c r="V31" s="452"/>
      <c r="W31" s="602">
        <v>34.799999999999997</v>
      </c>
      <c r="X31" s="452"/>
      <c r="Y31" s="548">
        <v>34.799999999999997</v>
      </c>
    </row>
    <row r="32" spans="1:25" ht="15" thickBot="1" x14ac:dyDescent="0.35">
      <c r="A32" s="785" t="s">
        <v>41</v>
      </c>
      <c r="B32" s="463"/>
      <c r="C32" s="463"/>
      <c r="D32" s="463"/>
      <c r="E32" s="463"/>
      <c r="F32" s="463"/>
      <c r="G32" s="463"/>
      <c r="H32" s="463"/>
      <c r="I32" s="463"/>
      <c r="J32" s="463"/>
      <c r="K32" s="604">
        <v>16.899999999999999</v>
      </c>
      <c r="L32" s="522">
        <v>43</v>
      </c>
      <c r="M32" s="499">
        <v>35.4</v>
      </c>
      <c r="N32" s="596">
        <v>32.799999999999997</v>
      </c>
      <c r="O32" s="463"/>
      <c r="P32" s="463"/>
      <c r="Q32" s="463"/>
      <c r="R32" s="605">
        <v>9.6</v>
      </c>
      <c r="S32" s="594">
        <v>29.1</v>
      </c>
      <c r="T32" s="606">
        <v>25.3</v>
      </c>
      <c r="U32" s="607">
        <v>22</v>
      </c>
      <c r="V32" s="463"/>
      <c r="W32" s="608">
        <v>20.2</v>
      </c>
      <c r="X32" s="463"/>
      <c r="Y32" s="783">
        <v>20.2</v>
      </c>
    </row>
    <row r="33" spans="1:25" ht="15" thickBot="1" x14ac:dyDescent="0.35">
      <c r="A33" s="785" t="s">
        <v>42</v>
      </c>
      <c r="B33" s="519">
        <v>497</v>
      </c>
      <c r="C33" s="518">
        <v>518</v>
      </c>
      <c r="D33" s="473">
        <v>471</v>
      </c>
      <c r="E33" s="555">
        <v>495</v>
      </c>
      <c r="F33" s="571">
        <v>558</v>
      </c>
      <c r="G33" s="517">
        <v>600</v>
      </c>
      <c r="H33" s="452"/>
      <c r="I33" s="452"/>
      <c r="J33" s="452"/>
      <c r="K33" s="452"/>
      <c r="L33" s="452"/>
      <c r="M33" s="452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520">
        <v>55.1</v>
      </c>
      <c r="Y33" s="552">
        <v>55.1</v>
      </c>
    </row>
    <row r="34" spans="1:25" ht="15" thickBot="1" x14ac:dyDescent="0.35">
      <c r="A34" s="785" t="s">
        <v>43</v>
      </c>
      <c r="B34" s="463"/>
      <c r="C34" s="463"/>
      <c r="D34" s="463"/>
      <c r="E34" s="463"/>
      <c r="F34" s="463"/>
      <c r="G34" s="463"/>
      <c r="H34" s="463"/>
      <c r="I34" s="463"/>
      <c r="J34" s="463"/>
      <c r="K34" s="548">
        <v>51.3</v>
      </c>
      <c r="L34" s="568">
        <v>57.5</v>
      </c>
      <c r="M34" s="597">
        <v>53.6</v>
      </c>
      <c r="N34" s="609">
        <v>54.2</v>
      </c>
      <c r="O34" s="463"/>
      <c r="P34" s="463"/>
      <c r="Q34" s="463"/>
      <c r="R34" s="610">
        <v>34.9</v>
      </c>
      <c r="S34" s="454">
        <v>33.799999999999997</v>
      </c>
      <c r="T34" s="548">
        <v>45.7</v>
      </c>
      <c r="U34" s="611">
        <v>38.1</v>
      </c>
      <c r="V34" s="463"/>
      <c r="W34" s="612">
        <v>40.799999999999997</v>
      </c>
      <c r="X34" s="463"/>
      <c r="Y34" s="610">
        <v>40.799999999999997</v>
      </c>
    </row>
    <row r="35" spans="1:25" ht="15" thickBot="1" x14ac:dyDescent="0.35">
      <c r="A35" s="785" t="s">
        <v>44</v>
      </c>
      <c r="B35" s="452"/>
      <c r="C35" s="452"/>
      <c r="D35" s="563">
        <v>424</v>
      </c>
      <c r="E35" s="475">
        <v>454</v>
      </c>
      <c r="F35" s="452"/>
      <c r="G35" s="452"/>
      <c r="H35" s="452"/>
      <c r="I35" s="452"/>
      <c r="J35" s="452"/>
      <c r="K35" s="452"/>
      <c r="L35" s="452"/>
      <c r="M35" s="452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</row>
    <row r="36" spans="1:25" ht="15" thickBot="1" x14ac:dyDescent="0.35">
      <c r="A36" s="785" t="s">
        <v>45</v>
      </c>
      <c r="B36" s="613">
        <v>455</v>
      </c>
      <c r="C36" s="614">
        <v>423</v>
      </c>
      <c r="D36" s="597">
        <v>440</v>
      </c>
      <c r="E36" s="474">
        <v>432</v>
      </c>
      <c r="F36" s="495">
        <v>471</v>
      </c>
      <c r="G36" s="615">
        <v>438</v>
      </c>
      <c r="H36" s="463"/>
      <c r="I36" s="463"/>
      <c r="J36" s="463"/>
      <c r="K36" s="463"/>
      <c r="L36" s="463"/>
      <c r="M36" s="463"/>
      <c r="N36" s="463"/>
      <c r="O36" s="463"/>
      <c r="P36" s="463"/>
      <c r="Q36" s="463"/>
      <c r="R36" s="463"/>
      <c r="S36" s="463"/>
      <c r="T36" s="463"/>
      <c r="U36" s="463"/>
      <c r="V36" s="463"/>
      <c r="W36" s="463"/>
      <c r="X36" s="616">
        <v>12.5</v>
      </c>
      <c r="Y36" s="498">
        <v>12.5</v>
      </c>
    </row>
    <row r="37" spans="1:25" ht="15" thickBot="1" x14ac:dyDescent="0.35">
      <c r="A37" s="785" t="s">
        <v>46</v>
      </c>
      <c r="B37" s="452"/>
      <c r="C37" s="452"/>
      <c r="D37" s="452"/>
      <c r="E37" s="452"/>
      <c r="F37" s="452"/>
      <c r="G37" s="452"/>
      <c r="H37" s="452"/>
      <c r="I37" s="452"/>
      <c r="J37" s="452"/>
      <c r="K37" s="617">
        <v>64.599999999999994</v>
      </c>
      <c r="L37" s="574">
        <v>54.9</v>
      </c>
      <c r="M37" s="618">
        <v>64.5</v>
      </c>
      <c r="N37" s="567">
        <v>61.2</v>
      </c>
      <c r="O37" s="452"/>
      <c r="P37" s="452"/>
      <c r="Q37" s="452"/>
      <c r="R37" s="589">
        <v>31</v>
      </c>
      <c r="S37" s="619">
        <v>26.5</v>
      </c>
      <c r="T37" s="554">
        <v>56.5</v>
      </c>
      <c r="U37" s="574">
        <v>37.4</v>
      </c>
      <c r="V37" s="452"/>
      <c r="W37" s="592">
        <v>42.7</v>
      </c>
      <c r="X37" s="452"/>
      <c r="Y37" s="567">
        <v>42.7</v>
      </c>
    </row>
    <row r="38" spans="1:25" ht="15" thickBot="1" x14ac:dyDescent="0.35">
      <c r="A38" s="785" t="s">
        <v>47</v>
      </c>
      <c r="B38" s="463"/>
      <c r="C38" s="463"/>
      <c r="D38" s="463"/>
      <c r="E38" s="463"/>
      <c r="F38" s="463"/>
      <c r="G38" s="463"/>
      <c r="H38" s="607">
        <v>26.2</v>
      </c>
      <c r="I38" s="484">
        <v>26.3</v>
      </c>
      <c r="J38" s="620">
        <v>36.5</v>
      </c>
      <c r="K38" s="463"/>
      <c r="L38" s="463"/>
      <c r="M38" s="463"/>
      <c r="N38" s="478">
        <v>28.7</v>
      </c>
      <c r="O38" s="621">
        <v>25</v>
      </c>
      <c r="P38" s="622">
        <v>16</v>
      </c>
      <c r="Q38" s="623">
        <v>28.3</v>
      </c>
      <c r="R38" s="463"/>
      <c r="S38" s="463"/>
      <c r="T38" s="463"/>
      <c r="U38" s="624">
        <v>22.5</v>
      </c>
      <c r="V38" s="533">
        <v>7.5</v>
      </c>
      <c r="W38" s="463"/>
      <c r="X38" s="463"/>
      <c r="Y38" s="666">
        <v>7.5</v>
      </c>
    </row>
    <row r="39" spans="1:25" ht="15" thickBot="1" x14ac:dyDescent="0.35">
      <c r="A39" s="785" t="s">
        <v>48</v>
      </c>
      <c r="B39" s="452"/>
      <c r="C39" s="452"/>
      <c r="D39" s="452"/>
      <c r="E39" s="452"/>
      <c r="F39" s="452"/>
      <c r="G39" s="452"/>
      <c r="H39" s="625">
        <v>69.599999999999994</v>
      </c>
      <c r="I39" s="626">
        <v>70.900000000000006</v>
      </c>
      <c r="J39" s="602">
        <v>48.1</v>
      </c>
      <c r="K39" s="627">
        <v>65.8</v>
      </c>
      <c r="L39" s="486">
        <v>74.099999999999994</v>
      </c>
      <c r="M39" s="486">
        <v>69</v>
      </c>
      <c r="N39" s="486">
        <v>66.5</v>
      </c>
      <c r="O39" s="558">
        <v>69.599999999999994</v>
      </c>
      <c r="P39" s="609">
        <v>47.3</v>
      </c>
      <c r="Q39" s="459">
        <v>34.6</v>
      </c>
      <c r="R39" s="628">
        <v>49.4</v>
      </c>
      <c r="S39" s="550">
        <v>48.3</v>
      </c>
      <c r="T39" s="602">
        <v>43.1</v>
      </c>
      <c r="U39" s="629">
        <v>48.9</v>
      </c>
      <c r="V39" s="630">
        <v>30.8</v>
      </c>
      <c r="W39" s="523">
        <v>34.5</v>
      </c>
      <c r="X39" s="452"/>
      <c r="Y39" s="778">
        <v>32.700000000000003</v>
      </c>
    </row>
    <row r="40" spans="1:25" ht="15" thickBot="1" x14ac:dyDescent="0.35">
      <c r="A40" s="785" t="s">
        <v>49</v>
      </c>
      <c r="B40" s="597">
        <v>463</v>
      </c>
      <c r="C40" s="495">
        <v>447</v>
      </c>
      <c r="D40" s="614">
        <v>414</v>
      </c>
      <c r="E40" s="631">
        <v>410</v>
      </c>
      <c r="F40" s="593">
        <v>487</v>
      </c>
      <c r="G40" s="565">
        <v>485</v>
      </c>
      <c r="H40" s="463"/>
      <c r="I40" s="463"/>
      <c r="J40" s="463"/>
      <c r="K40" s="463"/>
      <c r="L40" s="463"/>
      <c r="M40" s="463"/>
      <c r="N40" s="463"/>
      <c r="O40" s="463"/>
      <c r="P40" s="463"/>
      <c r="Q40" s="463"/>
      <c r="R40" s="463"/>
      <c r="S40" s="463"/>
      <c r="T40" s="463"/>
      <c r="U40" s="463"/>
      <c r="V40" s="463"/>
      <c r="W40" s="463"/>
      <c r="X40" s="478">
        <v>18.2</v>
      </c>
      <c r="Y40" s="485">
        <v>18.2</v>
      </c>
    </row>
    <row r="41" spans="1:25" ht="15" thickBot="1" x14ac:dyDescent="0.35">
      <c r="A41" s="785" t="s">
        <v>50</v>
      </c>
      <c r="B41" s="495">
        <v>448</v>
      </c>
      <c r="C41" s="521">
        <v>449</v>
      </c>
      <c r="D41" s="631">
        <v>415</v>
      </c>
      <c r="E41" s="522">
        <v>413</v>
      </c>
      <c r="F41" s="511">
        <v>497</v>
      </c>
      <c r="G41" s="610">
        <v>503</v>
      </c>
      <c r="H41" s="452"/>
      <c r="I41" s="452"/>
      <c r="J41" s="452"/>
      <c r="K41" s="452"/>
      <c r="L41" s="452"/>
      <c r="M41" s="452"/>
      <c r="N41" s="452"/>
      <c r="O41" s="452"/>
      <c r="P41" s="452"/>
      <c r="Q41" s="452"/>
      <c r="R41" s="452"/>
      <c r="S41" s="452"/>
      <c r="T41" s="452"/>
      <c r="U41" s="452"/>
      <c r="V41" s="452"/>
      <c r="W41" s="452"/>
      <c r="X41" s="632">
        <v>18.5</v>
      </c>
      <c r="Y41" s="584">
        <v>18.5</v>
      </c>
    </row>
    <row r="42" spans="1:25" ht="15" thickBot="1" x14ac:dyDescent="0.35">
      <c r="A42" s="785" t="s">
        <v>51</v>
      </c>
      <c r="B42" s="463"/>
      <c r="C42" s="463"/>
      <c r="D42" s="463"/>
      <c r="E42" s="463"/>
      <c r="F42" s="463"/>
      <c r="G42" s="463"/>
      <c r="H42" s="463"/>
      <c r="I42" s="463"/>
      <c r="J42" s="633">
        <v>30.4</v>
      </c>
      <c r="K42" s="634">
        <v>29.4</v>
      </c>
      <c r="L42" s="481">
        <v>39.799999999999997</v>
      </c>
      <c r="M42" s="478">
        <v>33.6</v>
      </c>
      <c r="N42" s="631">
        <v>33.700000000000003</v>
      </c>
      <c r="O42" s="463"/>
      <c r="P42" s="463"/>
      <c r="Q42" s="635">
        <v>28.2</v>
      </c>
      <c r="R42" s="584">
        <v>20.2</v>
      </c>
      <c r="S42" s="513">
        <v>14.8</v>
      </c>
      <c r="T42" s="633">
        <v>24.2</v>
      </c>
      <c r="U42" s="636">
        <v>21.2</v>
      </c>
      <c r="V42" s="637">
        <v>20.8</v>
      </c>
      <c r="W42" s="513">
        <v>16</v>
      </c>
      <c r="X42" s="463"/>
      <c r="Y42" s="501">
        <v>17.8</v>
      </c>
    </row>
    <row r="43" spans="1:25" ht="15" thickBot="1" x14ac:dyDescent="0.35">
      <c r="A43" s="785" t="s">
        <v>52</v>
      </c>
      <c r="B43" s="452"/>
      <c r="C43" s="452"/>
      <c r="D43" s="452"/>
      <c r="E43" s="452"/>
      <c r="F43" s="452"/>
      <c r="G43" s="452"/>
      <c r="H43" s="461">
        <v>23.8</v>
      </c>
      <c r="I43" s="638">
        <v>40.5</v>
      </c>
      <c r="J43" s="452"/>
      <c r="K43" s="452"/>
      <c r="L43" s="452"/>
      <c r="M43" s="452"/>
      <c r="N43" s="505">
        <v>32.1</v>
      </c>
      <c r="O43" s="639">
        <v>57.1</v>
      </c>
      <c r="P43" s="589">
        <v>36.9</v>
      </c>
      <c r="Q43" s="452"/>
      <c r="R43" s="452"/>
      <c r="S43" s="452"/>
      <c r="T43" s="452"/>
      <c r="U43" s="640">
        <v>47</v>
      </c>
      <c r="V43" s="452"/>
      <c r="W43" s="452"/>
      <c r="X43" s="452"/>
      <c r="Y43" s="452"/>
    </row>
    <row r="44" spans="1:25" ht="15" thickBot="1" x14ac:dyDescent="0.35">
      <c r="A44" s="785" t="s">
        <v>54</v>
      </c>
      <c r="B44" s="463"/>
      <c r="C44" s="463"/>
      <c r="D44" s="463"/>
      <c r="E44" s="463"/>
      <c r="F44" s="463"/>
      <c r="G44" s="463"/>
      <c r="H44" s="463"/>
      <c r="I44" s="463"/>
      <c r="J44" s="522">
        <v>37</v>
      </c>
      <c r="K44" s="632">
        <v>31</v>
      </c>
      <c r="L44" s="458">
        <v>46.9</v>
      </c>
      <c r="M44" s="641">
        <v>45.6</v>
      </c>
      <c r="N44" s="480">
        <v>40.4</v>
      </c>
      <c r="O44" s="463"/>
      <c r="P44" s="463"/>
      <c r="Q44" s="504">
        <v>27.2</v>
      </c>
      <c r="R44" s="642">
        <v>24.8</v>
      </c>
      <c r="S44" s="510">
        <v>24.8</v>
      </c>
      <c r="T44" s="495">
        <v>38.6</v>
      </c>
      <c r="U44" s="643">
        <v>29</v>
      </c>
      <c r="V44" s="644">
        <v>4.9000000000000004</v>
      </c>
      <c r="W44" s="580">
        <v>6.1</v>
      </c>
      <c r="X44" s="463"/>
      <c r="Y44" s="493">
        <v>5.6</v>
      </c>
    </row>
    <row r="45" spans="1:25" ht="15" thickBot="1" x14ac:dyDescent="0.35">
      <c r="A45" s="785" t="s">
        <v>55</v>
      </c>
      <c r="B45" s="452"/>
      <c r="C45" s="452"/>
      <c r="D45" s="452"/>
      <c r="E45" s="452"/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</row>
    <row r="46" spans="1:25" ht="15" thickBot="1" x14ac:dyDescent="0.35">
      <c r="A46" s="785" t="s">
        <v>57</v>
      </c>
      <c r="B46" s="463"/>
      <c r="C46" s="463"/>
      <c r="D46" s="463"/>
      <c r="E46" s="463"/>
      <c r="F46" s="463"/>
      <c r="G46" s="463"/>
      <c r="H46" s="526">
        <v>23.5</v>
      </c>
      <c r="I46" s="645">
        <v>34.5</v>
      </c>
      <c r="J46" s="646">
        <v>26.8</v>
      </c>
      <c r="K46" s="463"/>
      <c r="L46" s="463"/>
      <c r="M46" s="463"/>
      <c r="N46" s="456">
        <v>27.9</v>
      </c>
      <c r="O46" s="647">
        <v>20.6</v>
      </c>
      <c r="P46" s="493">
        <v>10.3</v>
      </c>
      <c r="Q46" s="543">
        <v>7.3</v>
      </c>
      <c r="R46" s="463"/>
      <c r="S46" s="463"/>
      <c r="T46" s="463"/>
      <c r="U46" s="527">
        <v>12.5</v>
      </c>
      <c r="V46" s="525">
        <v>12.2</v>
      </c>
      <c r="W46" s="463"/>
      <c r="X46" s="463"/>
      <c r="Y46" s="503">
        <v>12.2</v>
      </c>
    </row>
    <row r="47" spans="1:25" ht="15" thickBot="1" x14ac:dyDescent="0.35">
      <c r="A47" s="785" t="s">
        <v>58</v>
      </c>
      <c r="B47" s="533">
        <v>364</v>
      </c>
      <c r="C47" s="532">
        <v>378</v>
      </c>
      <c r="D47" s="452"/>
      <c r="E47" s="452"/>
      <c r="F47" s="487">
        <v>379</v>
      </c>
      <c r="G47" s="487">
        <v>357</v>
      </c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</row>
    <row r="48" spans="1:25" ht="15" thickBot="1" x14ac:dyDescent="0.35">
      <c r="A48" s="785" t="s">
        <v>60</v>
      </c>
      <c r="B48" s="463"/>
      <c r="C48" s="463"/>
      <c r="D48" s="463"/>
      <c r="E48" s="463"/>
      <c r="F48" s="463"/>
      <c r="G48" s="463"/>
      <c r="H48" s="611">
        <v>50</v>
      </c>
      <c r="I48" s="648">
        <v>70.8</v>
      </c>
      <c r="J48" s="576">
        <v>68</v>
      </c>
      <c r="K48" s="558">
        <v>73.099999999999994</v>
      </c>
      <c r="L48" s="649">
        <v>48</v>
      </c>
      <c r="M48" s="467">
        <v>93.8</v>
      </c>
      <c r="N48" s="519">
        <v>65.3</v>
      </c>
      <c r="O48" s="650">
        <v>67.900000000000006</v>
      </c>
      <c r="P48" s="593">
        <v>41.7</v>
      </c>
      <c r="Q48" s="486">
        <v>64</v>
      </c>
      <c r="R48" s="651">
        <v>23.1</v>
      </c>
      <c r="S48" s="512">
        <v>36</v>
      </c>
      <c r="T48" s="650">
        <v>68.8</v>
      </c>
      <c r="U48" s="554">
        <v>49.3</v>
      </c>
      <c r="V48" s="523">
        <v>32</v>
      </c>
      <c r="W48" s="652">
        <v>56.3</v>
      </c>
      <c r="X48" s="463"/>
      <c r="Y48" s="562">
        <v>41.5</v>
      </c>
    </row>
    <row r="49" spans="1:25" ht="15" thickBot="1" x14ac:dyDescent="0.35">
      <c r="A49" s="785" t="s">
        <v>61</v>
      </c>
      <c r="B49" s="452"/>
      <c r="C49" s="452"/>
      <c r="D49" s="452"/>
      <c r="E49" s="452"/>
      <c r="F49" s="452"/>
      <c r="G49" s="452"/>
      <c r="H49" s="481">
        <v>29.9</v>
      </c>
      <c r="I49" s="594">
        <v>42.6</v>
      </c>
      <c r="J49" s="653">
        <v>47.7</v>
      </c>
      <c r="K49" s="623">
        <v>33.700000000000003</v>
      </c>
      <c r="L49" s="620">
        <v>40.200000000000003</v>
      </c>
      <c r="M49" s="462">
        <v>32.9</v>
      </c>
      <c r="N49" s="654">
        <v>38.299999999999997</v>
      </c>
      <c r="O49" s="655">
        <v>30.3</v>
      </c>
      <c r="P49" s="596">
        <v>22.8</v>
      </c>
      <c r="Q49" s="587">
        <v>36.4</v>
      </c>
      <c r="R49" s="526">
        <v>14.5</v>
      </c>
      <c r="S49" s="607">
        <v>19.8</v>
      </c>
      <c r="T49" s="498">
        <v>20.5</v>
      </c>
      <c r="U49" s="506">
        <v>24</v>
      </c>
      <c r="V49" s="456">
        <v>15.9</v>
      </c>
      <c r="W49" s="453">
        <v>12.8</v>
      </c>
      <c r="X49" s="452"/>
      <c r="Y49" s="746">
        <v>14.5</v>
      </c>
    </row>
    <row r="50" spans="1:25" ht="15" thickBot="1" x14ac:dyDescent="0.35">
      <c r="A50" s="785" t="s">
        <v>62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656">
        <v>13.8</v>
      </c>
      <c r="O50" s="463"/>
      <c r="P50" s="463"/>
      <c r="Q50" s="463"/>
      <c r="R50" s="463"/>
      <c r="S50" s="463"/>
      <c r="T50" s="463"/>
      <c r="U50" s="546">
        <v>13.8</v>
      </c>
      <c r="V50" s="463"/>
      <c r="W50" s="463"/>
      <c r="X50" s="463"/>
      <c r="Y50" s="463"/>
    </row>
    <row r="51" spans="1:25" ht="15" thickBot="1" x14ac:dyDescent="0.35">
      <c r="A51" s="785" t="s">
        <v>63</v>
      </c>
      <c r="B51" s="452"/>
      <c r="C51" s="452"/>
      <c r="D51" s="452"/>
      <c r="E51" s="452"/>
      <c r="F51" s="452"/>
      <c r="G51" s="452"/>
      <c r="H51" s="460">
        <v>9.1</v>
      </c>
      <c r="I51" s="657">
        <v>12.5</v>
      </c>
      <c r="J51" s="460">
        <v>8.6</v>
      </c>
      <c r="K51" s="658">
        <v>8.8000000000000007</v>
      </c>
      <c r="L51" s="659">
        <v>22.5</v>
      </c>
      <c r="M51" s="660">
        <v>25</v>
      </c>
      <c r="N51" s="529">
        <v>14.6</v>
      </c>
      <c r="O51" s="452"/>
      <c r="P51" s="452"/>
      <c r="Q51" s="452"/>
      <c r="R51" s="502">
        <v>11.8</v>
      </c>
      <c r="S51" s="631">
        <v>22.5</v>
      </c>
      <c r="T51" s="452"/>
      <c r="U51" s="661">
        <v>8.5</v>
      </c>
      <c r="V51" s="452"/>
      <c r="W51" s="452"/>
      <c r="X51" s="452"/>
      <c r="Y51" s="452"/>
    </row>
    <row r="52" spans="1:25" ht="15" thickBot="1" x14ac:dyDescent="0.35">
      <c r="A52" s="785" t="s">
        <v>64</v>
      </c>
      <c r="B52" s="463"/>
      <c r="C52" s="463"/>
      <c r="D52" s="463"/>
      <c r="E52" s="463"/>
      <c r="F52" s="529">
        <v>388</v>
      </c>
      <c r="G52" s="529">
        <v>369</v>
      </c>
      <c r="H52" s="463"/>
      <c r="I52" s="463"/>
      <c r="J52" s="463"/>
      <c r="K52" s="463"/>
      <c r="L52" s="463"/>
      <c r="M52" s="463"/>
      <c r="N52" s="463"/>
      <c r="O52" s="463"/>
      <c r="P52" s="463"/>
      <c r="Q52" s="463"/>
      <c r="R52" s="463"/>
      <c r="S52" s="463"/>
      <c r="T52" s="463"/>
      <c r="U52" s="463"/>
      <c r="V52" s="463"/>
      <c r="W52" s="463"/>
      <c r="X52" s="463"/>
      <c r="Y52" s="463"/>
    </row>
    <row r="53" spans="1:25" ht="15" thickBot="1" x14ac:dyDescent="0.35">
      <c r="A53" s="785" t="s">
        <v>65</v>
      </c>
      <c r="B53" s="452"/>
      <c r="C53" s="452"/>
      <c r="D53" s="452"/>
      <c r="E53" s="452"/>
      <c r="F53" s="452"/>
      <c r="G53" s="452"/>
      <c r="H53" s="606">
        <v>26.8</v>
      </c>
      <c r="I53" s="452"/>
      <c r="J53" s="452"/>
      <c r="K53" s="452"/>
      <c r="L53" s="452"/>
      <c r="M53" s="452"/>
      <c r="N53" s="584">
        <v>31.3</v>
      </c>
      <c r="O53" s="662">
        <v>35</v>
      </c>
      <c r="P53" s="452"/>
      <c r="Q53" s="452"/>
      <c r="R53" s="452"/>
      <c r="S53" s="452"/>
      <c r="T53" s="452"/>
      <c r="U53" s="495">
        <v>31.6</v>
      </c>
      <c r="V53" s="452"/>
      <c r="W53" s="452"/>
      <c r="X53" s="452"/>
      <c r="Y53" s="452"/>
    </row>
    <row r="54" spans="1:25" ht="15" thickBot="1" x14ac:dyDescent="0.35">
      <c r="A54" s="785" t="s">
        <v>66</v>
      </c>
      <c r="B54" s="463"/>
      <c r="C54" s="463"/>
      <c r="D54" s="463"/>
      <c r="E54" s="463"/>
      <c r="F54" s="463"/>
      <c r="G54" s="463"/>
      <c r="H54" s="663">
        <v>31.6</v>
      </c>
      <c r="I54" s="609">
        <v>60.2</v>
      </c>
      <c r="J54" s="638">
        <v>43.2</v>
      </c>
      <c r="K54" s="463"/>
      <c r="L54" s="463"/>
      <c r="M54" s="463"/>
      <c r="N54" s="653">
        <v>45.5</v>
      </c>
      <c r="O54" s="664">
        <v>49.4</v>
      </c>
      <c r="P54" s="472">
        <v>68.2</v>
      </c>
      <c r="Q54" s="593">
        <v>45.3</v>
      </c>
      <c r="R54" s="463"/>
      <c r="S54" s="463"/>
      <c r="T54" s="463"/>
      <c r="U54" s="519">
        <v>54.9</v>
      </c>
      <c r="V54" s="665">
        <v>29.7</v>
      </c>
      <c r="W54" s="463"/>
      <c r="X54" s="463"/>
      <c r="Y54" s="590">
        <v>29.7</v>
      </c>
    </row>
    <row r="55" spans="1:25" ht="15" thickBot="1" x14ac:dyDescent="0.35">
      <c r="A55" s="785" t="s">
        <v>67</v>
      </c>
      <c r="B55" s="452"/>
      <c r="C55" s="452"/>
      <c r="D55" s="452"/>
      <c r="E55" s="452"/>
      <c r="F55" s="452"/>
      <c r="G55" s="452"/>
      <c r="H55" s="666">
        <v>16.7</v>
      </c>
      <c r="I55" s="667">
        <v>19.600000000000001</v>
      </c>
      <c r="J55" s="452"/>
      <c r="K55" s="452"/>
      <c r="L55" s="452"/>
      <c r="M55" s="452"/>
      <c r="N55" s="668">
        <v>17.899999999999999</v>
      </c>
      <c r="O55" s="485">
        <v>30.9</v>
      </c>
      <c r="P55" s="565">
        <v>35.1</v>
      </c>
      <c r="Q55" s="452"/>
      <c r="R55" s="452"/>
      <c r="S55" s="452"/>
      <c r="T55" s="452"/>
      <c r="U55" s="587">
        <v>32.6</v>
      </c>
      <c r="V55" s="452"/>
      <c r="W55" s="452"/>
      <c r="X55" s="452"/>
      <c r="Y55" s="452"/>
    </row>
    <row r="56" spans="1:25" ht="15" thickBot="1" x14ac:dyDescent="0.35">
      <c r="A56" s="785" t="s">
        <v>68</v>
      </c>
      <c r="B56" s="463"/>
      <c r="C56" s="463"/>
      <c r="D56" s="463"/>
      <c r="E56" s="463"/>
      <c r="F56" s="463"/>
      <c r="G56" s="463"/>
      <c r="H56" s="630">
        <v>36</v>
      </c>
      <c r="I56" s="657">
        <v>12.5</v>
      </c>
      <c r="J56" s="463"/>
      <c r="K56" s="463"/>
      <c r="L56" s="463"/>
      <c r="M56" s="463"/>
      <c r="N56" s="646">
        <v>24.5</v>
      </c>
      <c r="O56" s="463"/>
      <c r="P56" s="463"/>
      <c r="Q56" s="463"/>
      <c r="R56" s="463"/>
      <c r="S56" s="463"/>
      <c r="T56" s="463"/>
      <c r="U56" s="526">
        <v>19.600000000000001</v>
      </c>
      <c r="V56" s="463"/>
      <c r="W56" s="463"/>
      <c r="X56" s="463"/>
      <c r="Y56" s="463"/>
    </row>
    <row r="57" spans="1:25" ht="15" thickBot="1" x14ac:dyDescent="0.35">
      <c r="A57" s="785" t="s">
        <v>70</v>
      </c>
      <c r="B57" s="452"/>
      <c r="C57" s="452"/>
      <c r="D57" s="452"/>
      <c r="E57" s="452"/>
      <c r="F57" s="452"/>
      <c r="G57" s="452"/>
      <c r="H57" s="481">
        <v>29.9</v>
      </c>
      <c r="I57" s="603">
        <v>51.9</v>
      </c>
      <c r="J57" s="669">
        <v>42.5</v>
      </c>
      <c r="K57" s="452"/>
      <c r="L57" s="452"/>
      <c r="M57" s="452"/>
      <c r="N57" s="521">
        <v>41.4</v>
      </c>
      <c r="O57" s="670">
        <v>31.6</v>
      </c>
      <c r="P57" s="671">
        <v>22.1</v>
      </c>
      <c r="Q57" s="461">
        <v>21.9</v>
      </c>
      <c r="R57" s="452"/>
      <c r="S57" s="452"/>
      <c r="T57" s="452"/>
      <c r="U57" s="672">
        <v>25.2</v>
      </c>
      <c r="V57" s="637">
        <v>20.8</v>
      </c>
      <c r="W57" s="452"/>
      <c r="X57" s="452"/>
      <c r="Y57" s="645">
        <v>20.8</v>
      </c>
    </row>
    <row r="58" spans="1:25" ht="15" thickBot="1" x14ac:dyDescent="0.35">
      <c r="A58" s="785" t="s">
        <v>71</v>
      </c>
      <c r="B58" s="614">
        <v>423</v>
      </c>
      <c r="C58" s="573">
        <v>425</v>
      </c>
      <c r="D58" s="530">
        <v>375</v>
      </c>
      <c r="E58" s="673">
        <v>366</v>
      </c>
      <c r="F58" s="619">
        <v>467</v>
      </c>
      <c r="G58" s="523">
        <v>478</v>
      </c>
      <c r="H58" s="463"/>
      <c r="I58" s="463"/>
      <c r="J58" s="463"/>
      <c r="K58" s="463"/>
      <c r="L58" s="463"/>
      <c r="M58" s="463"/>
      <c r="N58" s="463"/>
      <c r="O58" s="463"/>
      <c r="P58" s="463"/>
      <c r="Q58" s="463"/>
      <c r="R58" s="463"/>
      <c r="S58" s="463"/>
      <c r="T58" s="463"/>
      <c r="U58" s="463"/>
      <c r="V58" s="463"/>
      <c r="W58" s="463"/>
      <c r="X58" s="605">
        <v>8</v>
      </c>
      <c r="Y58" s="701">
        <v>8</v>
      </c>
    </row>
    <row r="59" spans="1:25" ht="15" thickBot="1" x14ac:dyDescent="0.35">
      <c r="A59" s="785" t="s">
        <v>72</v>
      </c>
      <c r="B59" s="452"/>
      <c r="C59" s="452"/>
      <c r="D59" s="452"/>
      <c r="E59" s="452"/>
      <c r="F59" s="452"/>
      <c r="G59" s="452"/>
      <c r="H59" s="452"/>
      <c r="I59" s="452"/>
      <c r="J59" s="452"/>
      <c r="K59" s="494">
        <v>19</v>
      </c>
      <c r="L59" s="653">
        <v>50.5</v>
      </c>
      <c r="M59" s="496">
        <v>22.9</v>
      </c>
      <c r="N59" s="674">
        <v>31.2</v>
      </c>
      <c r="O59" s="452"/>
      <c r="P59" s="452"/>
      <c r="Q59" s="452"/>
      <c r="R59" s="579">
        <v>11.4</v>
      </c>
      <c r="S59" s="457">
        <v>17.399999999999999</v>
      </c>
      <c r="T59" s="461">
        <v>22.4</v>
      </c>
      <c r="U59" s="675">
        <v>17</v>
      </c>
      <c r="V59" s="452"/>
      <c r="W59" s="676">
        <v>6.3</v>
      </c>
      <c r="X59" s="452"/>
      <c r="Y59" s="768">
        <v>6.3</v>
      </c>
    </row>
    <row r="60" spans="1:25" ht="15" thickBot="1" x14ac:dyDescent="0.35">
      <c r="A60" s="785" t="s">
        <v>73</v>
      </c>
      <c r="B60" s="463"/>
      <c r="C60" s="463"/>
      <c r="D60" s="463"/>
      <c r="E60" s="463"/>
      <c r="F60" s="463"/>
      <c r="G60" s="463"/>
      <c r="H60" s="463"/>
      <c r="I60" s="463"/>
      <c r="J60" s="463"/>
      <c r="K60" s="621">
        <v>24.2</v>
      </c>
      <c r="L60" s="670">
        <v>37.200000000000003</v>
      </c>
      <c r="M60" s="505">
        <v>42.7</v>
      </c>
      <c r="N60" s="573">
        <v>34.6</v>
      </c>
      <c r="O60" s="463"/>
      <c r="P60" s="463"/>
      <c r="Q60" s="463"/>
      <c r="R60" s="677">
        <v>9.9</v>
      </c>
      <c r="S60" s="678">
        <v>14</v>
      </c>
      <c r="T60" s="616">
        <v>19.5</v>
      </c>
      <c r="U60" s="531">
        <v>14.4</v>
      </c>
      <c r="V60" s="463"/>
      <c r="W60" s="679">
        <v>9.3000000000000007</v>
      </c>
      <c r="X60" s="463"/>
      <c r="Y60" s="537">
        <v>9.3000000000000007</v>
      </c>
    </row>
    <row r="61" spans="1:25" ht="15" thickBot="1" x14ac:dyDescent="0.35">
      <c r="A61" s="785" t="s">
        <v>74</v>
      </c>
      <c r="B61" s="452"/>
      <c r="C61" s="452"/>
      <c r="D61" s="452"/>
      <c r="E61" s="452"/>
      <c r="F61" s="452"/>
      <c r="G61" s="452"/>
      <c r="H61" s="452"/>
      <c r="I61" s="452"/>
      <c r="J61" s="452"/>
      <c r="K61" s="544">
        <v>11.3</v>
      </c>
      <c r="L61" s="680">
        <v>6</v>
      </c>
      <c r="M61" s="543">
        <v>13.1</v>
      </c>
      <c r="N61" s="487">
        <v>10.4</v>
      </c>
      <c r="O61" s="452"/>
      <c r="P61" s="452"/>
      <c r="Q61" s="452"/>
      <c r="R61" s="543">
        <v>5.5</v>
      </c>
      <c r="S61" s="681">
        <v>4.3</v>
      </c>
      <c r="T61" s="604">
        <v>12.6</v>
      </c>
      <c r="U61" s="529">
        <v>7.9</v>
      </c>
      <c r="V61" s="452"/>
      <c r="W61" s="452"/>
      <c r="X61" s="452"/>
      <c r="Y61" s="452"/>
    </row>
    <row r="62" spans="1:25" ht="15" thickBot="1" x14ac:dyDescent="0.35">
      <c r="A62" s="785" t="s">
        <v>75</v>
      </c>
      <c r="B62" s="463"/>
      <c r="C62" s="463"/>
      <c r="D62" s="463"/>
      <c r="E62" s="463"/>
      <c r="F62" s="463"/>
      <c r="G62" s="463"/>
      <c r="H62" s="463"/>
      <c r="I62" s="463"/>
      <c r="J62" s="463"/>
      <c r="K62" s="676">
        <v>16.7</v>
      </c>
      <c r="L62" s="682">
        <v>31.3</v>
      </c>
      <c r="M62" s="668">
        <v>20.6</v>
      </c>
      <c r="N62" s="683">
        <v>22.7</v>
      </c>
      <c r="O62" s="463"/>
      <c r="P62" s="463"/>
      <c r="Q62" s="463"/>
      <c r="R62" s="684">
        <v>8.6999999999999993</v>
      </c>
      <c r="S62" s="585">
        <v>24.2</v>
      </c>
      <c r="T62" s="685">
        <v>16.5</v>
      </c>
      <c r="U62" s="678">
        <v>16.399999999999999</v>
      </c>
      <c r="V62" s="463"/>
      <c r="W62" s="686">
        <v>7.2</v>
      </c>
      <c r="X62" s="463"/>
      <c r="Y62" s="676">
        <v>7.2</v>
      </c>
    </row>
    <row r="63" spans="1:25" ht="15" thickBot="1" x14ac:dyDescent="0.35">
      <c r="A63" s="785" t="s">
        <v>76</v>
      </c>
      <c r="B63" s="452"/>
      <c r="C63" s="452"/>
      <c r="D63" s="452"/>
      <c r="E63" s="452"/>
      <c r="F63" s="452"/>
      <c r="G63" s="452"/>
      <c r="H63" s="452"/>
      <c r="I63" s="452"/>
      <c r="J63" s="452"/>
      <c r="K63" s="647">
        <v>18.600000000000001</v>
      </c>
      <c r="L63" s="687">
        <v>23.5</v>
      </c>
      <c r="M63" s="681">
        <v>12.9</v>
      </c>
      <c r="N63" s="577">
        <v>18.3</v>
      </c>
      <c r="O63" s="452"/>
      <c r="P63" s="452"/>
      <c r="Q63" s="452"/>
      <c r="R63" s="496">
        <v>9.3000000000000007</v>
      </c>
      <c r="S63" s="513">
        <v>14.8</v>
      </c>
      <c r="T63" s="678">
        <v>18.8</v>
      </c>
      <c r="U63" s="687">
        <v>14.3</v>
      </c>
      <c r="V63" s="452"/>
      <c r="W63" s="688">
        <v>5.9</v>
      </c>
      <c r="X63" s="452"/>
      <c r="Y63" s="668">
        <v>5.9</v>
      </c>
    </row>
    <row r="64" spans="1:25" ht="15" thickBot="1" x14ac:dyDescent="0.35">
      <c r="A64" s="785" t="s">
        <v>77</v>
      </c>
      <c r="B64" s="463"/>
      <c r="C64" s="463"/>
      <c r="D64" s="463"/>
      <c r="E64" s="463"/>
      <c r="F64" s="463"/>
      <c r="G64" s="463"/>
      <c r="H64" s="584">
        <v>27.5</v>
      </c>
      <c r="I64" s="587">
        <v>42.4</v>
      </c>
      <c r="J64" s="593">
        <v>50.5</v>
      </c>
      <c r="K64" s="463"/>
      <c r="L64" s="463"/>
      <c r="M64" s="463"/>
      <c r="N64" s="638">
        <v>40.200000000000003</v>
      </c>
      <c r="O64" s="482">
        <v>29.7</v>
      </c>
      <c r="P64" s="594">
        <v>32.6</v>
      </c>
      <c r="Q64" s="609">
        <v>47.3</v>
      </c>
      <c r="R64" s="463"/>
      <c r="S64" s="463"/>
      <c r="T64" s="463"/>
      <c r="U64" s="603">
        <v>36.6</v>
      </c>
      <c r="V64" s="689">
        <v>10.8</v>
      </c>
      <c r="W64" s="463"/>
      <c r="X64" s="463"/>
      <c r="Y64" s="678">
        <v>10.8</v>
      </c>
    </row>
    <row r="65" spans="1:25" ht="15" thickBot="1" x14ac:dyDescent="0.35">
      <c r="A65" s="785" t="s">
        <v>78</v>
      </c>
      <c r="B65" s="608">
        <v>419</v>
      </c>
      <c r="C65" s="563">
        <v>429</v>
      </c>
      <c r="D65" s="508">
        <v>394</v>
      </c>
      <c r="E65" s="526">
        <v>383</v>
      </c>
      <c r="F65" s="615">
        <v>451</v>
      </c>
      <c r="G65" s="495">
        <v>477</v>
      </c>
      <c r="H65" s="452"/>
      <c r="I65" s="452"/>
      <c r="J65" s="452"/>
      <c r="K65" s="452"/>
      <c r="L65" s="452"/>
      <c r="M65" s="452"/>
      <c r="N65" s="452"/>
      <c r="O65" s="452"/>
      <c r="P65" s="452"/>
      <c r="Q65" s="452"/>
      <c r="R65" s="452"/>
      <c r="S65" s="452"/>
      <c r="T65" s="452"/>
      <c r="U65" s="452"/>
      <c r="V65" s="452"/>
      <c r="W65" s="452"/>
      <c r="X65" s="527">
        <v>7.5</v>
      </c>
      <c r="Y65" s="666">
        <v>7.5</v>
      </c>
    </row>
    <row r="66" spans="1:25" ht="15" thickBot="1" x14ac:dyDescent="0.35">
      <c r="A66" s="785" t="s">
        <v>79</v>
      </c>
      <c r="B66" s="463"/>
      <c r="C66" s="463"/>
      <c r="D66" s="463"/>
      <c r="E66" s="463"/>
      <c r="F66" s="463"/>
      <c r="G66" s="463"/>
      <c r="H66" s="463"/>
      <c r="I66" s="463"/>
      <c r="J66" s="463"/>
      <c r="K66" s="531">
        <v>18.100000000000001</v>
      </c>
      <c r="L66" s="564">
        <v>32.5</v>
      </c>
      <c r="M66" s="527">
        <v>22</v>
      </c>
      <c r="N66" s="646">
        <v>24.5</v>
      </c>
      <c r="O66" s="463"/>
      <c r="P66" s="463"/>
      <c r="Q66" s="463"/>
      <c r="R66" s="542">
        <v>5.6</v>
      </c>
      <c r="S66" s="581">
        <v>10.8</v>
      </c>
      <c r="T66" s="668">
        <v>8.5</v>
      </c>
      <c r="U66" s="690">
        <v>8.4</v>
      </c>
      <c r="V66" s="463"/>
      <c r="W66" s="686">
        <v>7.2</v>
      </c>
      <c r="X66" s="463"/>
      <c r="Y66" s="676">
        <v>7.2</v>
      </c>
    </row>
    <row r="67" spans="1:25" ht="15" thickBot="1" x14ac:dyDescent="0.35">
      <c r="A67" s="785" t="s">
        <v>80</v>
      </c>
      <c r="B67" s="452"/>
      <c r="C67" s="452"/>
      <c r="D67" s="452"/>
      <c r="E67" s="452"/>
      <c r="F67" s="452"/>
      <c r="G67" s="452"/>
      <c r="H67" s="452"/>
      <c r="I67" s="452"/>
      <c r="J67" s="452"/>
      <c r="K67" s="688">
        <v>12</v>
      </c>
      <c r="L67" s="690">
        <v>16.8</v>
      </c>
      <c r="M67" s="660">
        <v>25</v>
      </c>
      <c r="N67" s="532">
        <v>18</v>
      </c>
      <c r="O67" s="452"/>
      <c r="P67" s="452"/>
      <c r="Q67" s="452"/>
      <c r="R67" s="681">
        <v>5.3</v>
      </c>
      <c r="S67" s="657">
        <v>4</v>
      </c>
      <c r="T67" s="691">
        <v>12.9</v>
      </c>
      <c r="U67" s="535">
        <v>7.6</v>
      </c>
      <c r="V67" s="452"/>
      <c r="W67" s="692">
        <v>7.6</v>
      </c>
      <c r="X67" s="452"/>
      <c r="Y67" s="491">
        <v>7.6</v>
      </c>
    </row>
    <row r="68" spans="1:25" ht="15" thickBot="1" x14ac:dyDescent="0.35">
      <c r="A68" s="785" t="s">
        <v>81</v>
      </c>
      <c r="B68" s="463"/>
      <c r="C68" s="463"/>
      <c r="D68" s="463"/>
      <c r="E68" s="463"/>
      <c r="F68" s="463"/>
      <c r="G68" s="463"/>
      <c r="H68" s="463"/>
      <c r="I68" s="463"/>
      <c r="J68" s="463"/>
      <c r="K68" s="654">
        <v>40.299999999999997</v>
      </c>
      <c r="L68" s="454">
        <v>52.8</v>
      </c>
      <c r="M68" s="463"/>
      <c r="N68" s="454">
        <v>47</v>
      </c>
      <c r="O68" s="463"/>
      <c r="P68" s="463"/>
      <c r="Q68" s="463"/>
      <c r="R68" s="693">
        <v>25.4</v>
      </c>
      <c r="S68" s="653">
        <v>31.9</v>
      </c>
      <c r="T68" s="463"/>
      <c r="U68" s="662">
        <v>28.9</v>
      </c>
      <c r="V68" s="463"/>
      <c r="W68" s="463"/>
      <c r="X68" s="463"/>
      <c r="Y68" s="463"/>
    </row>
    <row r="69" spans="1:25" ht="15" thickBot="1" x14ac:dyDescent="0.35">
      <c r="A69" s="785" t="s">
        <v>82</v>
      </c>
      <c r="B69" s="452"/>
      <c r="C69" s="452"/>
      <c r="D69" s="452"/>
      <c r="E69" s="452"/>
      <c r="F69" s="452"/>
      <c r="G69" s="452"/>
      <c r="H69" s="643">
        <v>33.299999999999997</v>
      </c>
      <c r="I69" s="613">
        <v>47.6</v>
      </c>
      <c r="J69" s="587">
        <v>44.3</v>
      </c>
      <c r="K69" s="452"/>
      <c r="L69" s="452"/>
      <c r="M69" s="452"/>
      <c r="N69" s="590">
        <v>42</v>
      </c>
      <c r="O69" s="523">
        <v>38.6</v>
      </c>
      <c r="P69" s="643">
        <v>27</v>
      </c>
      <c r="Q69" s="458">
        <v>34.4</v>
      </c>
      <c r="R69" s="452"/>
      <c r="S69" s="452"/>
      <c r="T69" s="452"/>
      <c r="U69" s="694">
        <v>33.1</v>
      </c>
      <c r="V69" s="547">
        <v>8.1999999999999993</v>
      </c>
      <c r="W69" s="452"/>
      <c r="X69" s="452"/>
      <c r="Y69" s="500">
        <v>8.1999999999999993</v>
      </c>
    </row>
    <row r="70" spans="1:25" ht="15" thickBot="1" x14ac:dyDescent="0.35">
      <c r="A70" s="785" t="s">
        <v>83</v>
      </c>
      <c r="B70" s="463"/>
      <c r="C70" s="463"/>
      <c r="D70" s="463"/>
      <c r="E70" s="463"/>
      <c r="F70" s="463"/>
      <c r="G70" s="463"/>
      <c r="H70" s="527">
        <v>17.3</v>
      </c>
      <c r="I70" s="695">
        <v>46.5</v>
      </c>
      <c r="J70" s="619">
        <v>42.2</v>
      </c>
      <c r="K70" s="463"/>
      <c r="L70" s="463"/>
      <c r="M70" s="463"/>
      <c r="N70" s="510">
        <v>34.299999999999997</v>
      </c>
      <c r="O70" s="696">
        <v>34.6</v>
      </c>
      <c r="P70" s="480">
        <v>29.5</v>
      </c>
      <c r="Q70" s="483">
        <v>22.2</v>
      </c>
      <c r="R70" s="463"/>
      <c r="S70" s="463"/>
      <c r="T70" s="463"/>
      <c r="U70" s="619">
        <v>29.1</v>
      </c>
      <c r="V70" s="482">
        <v>17.8</v>
      </c>
      <c r="W70" s="463"/>
      <c r="X70" s="463"/>
      <c r="Y70" s="501">
        <v>17.8</v>
      </c>
    </row>
    <row r="71" spans="1:25" ht="15" thickBot="1" x14ac:dyDescent="0.35">
      <c r="A71" s="785" t="s">
        <v>84</v>
      </c>
      <c r="B71" s="452"/>
      <c r="C71" s="452"/>
      <c r="D71" s="452"/>
      <c r="E71" s="452"/>
      <c r="F71" s="452"/>
      <c r="G71" s="452"/>
      <c r="H71" s="478">
        <v>25</v>
      </c>
      <c r="I71" s="497">
        <v>20.8</v>
      </c>
      <c r="J71" s="502">
        <v>26.2</v>
      </c>
      <c r="K71" s="632">
        <v>31</v>
      </c>
      <c r="L71" s="452"/>
      <c r="M71" s="452"/>
      <c r="N71" s="697">
        <v>26.9</v>
      </c>
      <c r="O71" s="692">
        <v>19.2</v>
      </c>
      <c r="P71" s="698">
        <v>14.6</v>
      </c>
      <c r="Q71" s="546">
        <v>14.3</v>
      </c>
      <c r="R71" s="669">
        <v>26.2</v>
      </c>
      <c r="S71" s="452"/>
      <c r="T71" s="452"/>
      <c r="U71" s="689">
        <v>15.4</v>
      </c>
      <c r="V71" s="452"/>
      <c r="W71" s="452"/>
      <c r="X71" s="452"/>
      <c r="Y71" s="682">
        <v>12.7</v>
      </c>
    </row>
    <row r="72" spans="1:25" ht="15" thickBot="1" x14ac:dyDescent="0.35">
      <c r="A72" s="785" t="s">
        <v>86</v>
      </c>
      <c r="B72" s="463"/>
      <c r="C72" s="463"/>
      <c r="D72" s="463"/>
      <c r="E72" s="463"/>
      <c r="F72" s="463"/>
      <c r="G72" s="463"/>
      <c r="H72" s="658">
        <v>10.7</v>
      </c>
      <c r="I72" s="491">
        <v>20</v>
      </c>
      <c r="J72" s="699">
        <v>36.6</v>
      </c>
      <c r="K72" s="463"/>
      <c r="L72" s="463"/>
      <c r="M72" s="463"/>
      <c r="N72" s="678">
        <v>24.2</v>
      </c>
      <c r="O72" s="527">
        <v>17.2</v>
      </c>
      <c r="P72" s="499">
        <v>21.4</v>
      </c>
      <c r="Q72" s="563">
        <v>34.1</v>
      </c>
      <c r="R72" s="463"/>
      <c r="S72" s="463"/>
      <c r="T72" s="463"/>
      <c r="U72" s="641">
        <v>25.5</v>
      </c>
      <c r="V72" s="692">
        <v>9.8000000000000007</v>
      </c>
      <c r="W72" s="463"/>
      <c r="X72" s="463"/>
      <c r="Y72" s="579">
        <v>9.8000000000000007</v>
      </c>
    </row>
    <row r="73" spans="1:25" ht="15" thickBot="1" x14ac:dyDescent="0.35">
      <c r="A73" s="785" t="s">
        <v>87</v>
      </c>
      <c r="B73" s="635">
        <v>422</v>
      </c>
      <c r="C73" s="678">
        <v>402</v>
      </c>
      <c r="D73" s="635">
        <v>409</v>
      </c>
      <c r="E73" s="635">
        <v>402</v>
      </c>
      <c r="F73" s="699">
        <v>453</v>
      </c>
      <c r="G73" s="700">
        <v>426</v>
      </c>
      <c r="H73" s="621">
        <v>22.7</v>
      </c>
      <c r="I73" s="636">
        <v>31</v>
      </c>
      <c r="J73" s="701">
        <v>20.6</v>
      </c>
      <c r="K73" s="693">
        <v>38.299999999999997</v>
      </c>
      <c r="L73" s="624">
        <v>36.200000000000003</v>
      </c>
      <c r="M73" s="671">
        <v>41.4</v>
      </c>
      <c r="N73" s="699">
        <v>34.1</v>
      </c>
      <c r="O73" s="457">
        <v>27.8</v>
      </c>
      <c r="P73" s="659">
        <v>13.8</v>
      </c>
      <c r="Q73" s="702">
        <v>16.2</v>
      </c>
      <c r="R73" s="600">
        <v>23.3</v>
      </c>
      <c r="S73" s="632">
        <v>21</v>
      </c>
      <c r="T73" s="703">
        <v>31</v>
      </c>
      <c r="U73" s="704">
        <v>22.9</v>
      </c>
      <c r="V73" s="478">
        <v>16.2</v>
      </c>
      <c r="W73" s="531">
        <v>8.6999999999999993</v>
      </c>
      <c r="X73" s="705">
        <v>8.3000000000000007</v>
      </c>
      <c r="Y73" s="502">
        <v>10.7</v>
      </c>
    </row>
    <row r="74" spans="1:25" ht="15" thickBot="1" x14ac:dyDescent="0.35">
      <c r="A74" s="785" t="s">
        <v>89</v>
      </c>
      <c r="B74" s="463"/>
      <c r="C74" s="463"/>
      <c r="D74" s="582">
        <v>469</v>
      </c>
      <c r="E74" s="706">
        <v>464</v>
      </c>
      <c r="F74" s="477">
        <v>554</v>
      </c>
      <c r="G74" s="627">
        <v>532</v>
      </c>
      <c r="H74" s="549">
        <v>54.2</v>
      </c>
      <c r="I74" s="560">
        <v>65.2</v>
      </c>
      <c r="J74" s="594">
        <v>46.2</v>
      </c>
      <c r="K74" s="550">
        <v>63.8</v>
      </c>
      <c r="L74" s="707">
        <v>67.5</v>
      </c>
      <c r="M74" s="708">
        <v>52.2</v>
      </c>
      <c r="N74" s="709">
        <v>58.7</v>
      </c>
      <c r="O74" s="654">
        <v>36</v>
      </c>
      <c r="P74" s="710">
        <v>60.9</v>
      </c>
      <c r="Q74" s="568">
        <v>50</v>
      </c>
      <c r="R74" s="710">
        <v>48.9</v>
      </c>
      <c r="S74" s="562">
        <v>41</v>
      </c>
      <c r="T74" s="664">
        <v>47.8</v>
      </c>
      <c r="U74" s="598">
        <v>47.1</v>
      </c>
      <c r="V74" s="588">
        <v>26.9</v>
      </c>
      <c r="W74" s="561">
        <v>50</v>
      </c>
      <c r="X74" s="709">
        <v>33.299999999999997</v>
      </c>
      <c r="Y74" s="592">
        <v>40</v>
      </c>
    </row>
    <row r="75" spans="1:25" ht="15" thickBot="1" x14ac:dyDescent="0.35">
      <c r="A75" s="785" t="s">
        <v>91</v>
      </c>
      <c r="B75" s="692">
        <v>387</v>
      </c>
      <c r="C75" s="484">
        <v>403</v>
      </c>
      <c r="D75" s="527">
        <v>378</v>
      </c>
      <c r="E75" s="711">
        <v>391</v>
      </c>
      <c r="F75" s="537">
        <v>415</v>
      </c>
      <c r="G75" s="462">
        <v>424</v>
      </c>
      <c r="H75" s="452"/>
      <c r="I75" s="452"/>
      <c r="J75" s="452"/>
      <c r="K75" s="452"/>
      <c r="L75" s="452"/>
      <c r="M75" s="452"/>
      <c r="N75" s="452"/>
      <c r="O75" s="452"/>
      <c r="P75" s="452"/>
      <c r="Q75" s="452"/>
      <c r="R75" s="452"/>
      <c r="S75" s="452"/>
      <c r="T75" s="452"/>
      <c r="U75" s="452"/>
      <c r="V75" s="452"/>
      <c r="W75" s="452"/>
      <c r="X75" s="540">
        <v>1.6</v>
      </c>
      <c r="Y75" s="736">
        <v>1.6</v>
      </c>
    </row>
    <row r="76" spans="1:25" ht="15" thickBot="1" x14ac:dyDescent="0.35">
      <c r="A76" s="785" t="s">
        <v>93</v>
      </c>
      <c r="B76" s="463"/>
      <c r="C76" s="463"/>
      <c r="D76" s="463"/>
      <c r="E76" s="463"/>
      <c r="F76" s="463"/>
      <c r="G76" s="463"/>
      <c r="H76" s="613">
        <v>37</v>
      </c>
      <c r="I76" s="597">
        <v>48.5</v>
      </c>
      <c r="J76" s="511">
        <v>55.3</v>
      </c>
      <c r="K76" s="505">
        <v>31.3</v>
      </c>
      <c r="L76" s="463"/>
      <c r="M76" s="463"/>
      <c r="N76" s="602">
        <v>45.6</v>
      </c>
      <c r="O76" s="685">
        <v>21.4</v>
      </c>
      <c r="P76" s="573">
        <v>25.6</v>
      </c>
      <c r="Q76" s="463"/>
      <c r="R76" s="463"/>
      <c r="S76" s="463"/>
      <c r="T76" s="463"/>
      <c r="U76" s="564">
        <v>20.7</v>
      </c>
      <c r="V76" s="712">
        <v>41</v>
      </c>
      <c r="W76" s="463"/>
      <c r="X76" s="463"/>
      <c r="Y76" s="568">
        <v>41</v>
      </c>
    </row>
    <row r="77" spans="1:25" ht="15" thickBot="1" x14ac:dyDescent="0.35">
      <c r="A77" s="785" t="s">
        <v>94</v>
      </c>
      <c r="B77" s="452"/>
      <c r="C77" s="452"/>
      <c r="D77" s="452"/>
      <c r="E77" s="452"/>
      <c r="F77" s="452"/>
      <c r="G77" s="452"/>
      <c r="H77" s="611">
        <v>50</v>
      </c>
      <c r="I77" s="477">
        <v>73.900000000000006</v>
      </c>
      <c r="J77" s="706">
        <v>63.3</v>
      </c>
      <c r="K77" s="452"/>
      <c r="L77" s="452"/>
      <c r="M77" s="452"/>
      <c r="N77" s="618">
        <v>61.9</v>
      </c>
      <c r="O77" s="566">
        <v>51.9</v>
      </c>
      <c r="P77" s="713">
        <v>67.400000000000006</v>
      </c>
      <c r="Q77" s="575">
        <v>44.9</v>
      </c>
      <c r="R77" s="452"/>
      <c r="S77" s="452"/>
      <c r="T77" s="452"/>
      <c r="U77" s="576">
        <v>54.4</v>
      </c>
      <c r="V77" s="652">
        <v>61.2</v>
      </c>
      <c r="W77" s="452"/>
      <c r="X77" s="452"/>
      <c r="Y77" s="559">
        <v>61.2</v>
      </c>
    </row>
    <row r="78" spans="1:25" ht="15" thickBot="1" x14ac:dyDescent="0.35">
      <c r="A78" s="785" t="s">
        <v>95</v>
      </c>
      <c r="B78" s="463"/>
      <c r="C78" s="463"/>
      <c r="D78" s="463"/>
      <c r="E78" s="463"/>
      <c r="F78" s="463"/>
      <c r="G78" s="463"/>
      <c r="H78" s="503">
        <v>23.3</v>
      </c>
      <c r="I78" s="528">
        <v>25</v>
      </c>
      <c r="J78" s="660">
        <v>23.1</v>
      </c>
      <c r="K78" s="463"/>
      <c r="L78" s="463"/>
      <c r="M78" s="463"/>
      <c r="N78" s="714">
        <v>23.7</v>
      </c>
      <c r="O78" s="498">
        <v>26</v>
      </c>
      <c r="P78" s="463"/>
      <c r="Q78" s="463"/>
      <c r="R78" s="463"/>
      <c r="S78" s="463"/>
      <c r="T78" s="463"/>
      <c r="U78" s="500">
        <v>13.6</v>
      </c>
      <c r="V78" s="463"/>
      <c r="W78" s="463"/>
      <c r="X78" s="463"/>
      <c r="Y78" s="463"/>
    </row>
    <row r="79" spans="1:25" ht="15" thickBot="1" x14ac:dyDescent="0.35">
      <c r="A79" s="785" t="s">
        <v>96</v>
      </c>
      <c r="B79" s="452"/>
      <c r="C79" s="452"/>
      <c r="D79" s="452"/>
      <c r="E79" s="452"/>
      <c r="F79" s="452"/>
      <c r="G79" s="452"/>
      <c r="H79" s="496">
        <v>18.2</v>
      </c>
      <c r="I79" s="698">
        <v>23.8</v>
      </c>
      <c r="J79" s="604">
        <v>19.2</v>
      </c>
      <c r="K79" s="452"/>
      <c r="L79" s="452"/>
      <c r="M79" s="452"/>
      <c r="N79" s="491">
        <v>20.3</v>
      </c>
      <c r="O79" s="596">
        <v>32.9</v>
      </c>
      <c r="P79" s="458">
        <v>27.3</v>
      </c>
      <c r="Q79" s="641">
        <v>29.1</v>
      </c>
      <c r="R79" s="452"/>
      <c r="S79" s="452"/>
      <c r="T79" s="452"/>
      <c r="U79" s="715">
        <v>29.8</v>
      </c>
      <c r="V79" s="452"/>
      <c r="W79" s="452"/>
      <c r="X79" s="452"/>
      <c r="Y79" s="452"/>
    </row>
    <row r="80" spans="1:25" ht="15" thickBot="1" x14ac:dyDescent="0.35">
      <c r="A80" s="785" t="s">
        <v>97</v>
      </c>
      <c r="B80" s="463"/>
      <c r="C80" s="463"/>
      <c r="D80" s="463"/>
      <c r="E80" s="463"/>
      <c r="F80" s="463"/>
      <c r="G80" s="463"/>
      <c r="H80" s="532">
        <v>15</v>
      </c>
      <c r="I80" s="484">
        <v>26.3</v>
      </c>
      <c r="J80" s="577">
        <v>17.100000000000001</v>
      </c>
      <c r="K80" s="463"/>
      <c r="L80" s="463"/>
      <c r="M80" s="463"/>
      <c r="N80" s="673">
        <v>18.899999999999999</v>
      </c>
      <c r="O80" s="701">
        <v>17.899999999999999</v>
      </c>
      <c r="P80" s="704">
        <v>21.9</v>
      </c>
      <c r="Q80" s="488">
        <v>8.6</v>
      </c>
      <c r="R80" s="463"/>
      <c r="S80" s="463"/>
      <c r="T80" s="463"/>
      <c r="U80" s="579">
        <v>15.8</v>
      </c>
      <c r="V80" s="463"/>
      <c r="W80" s="463"/>
      <c r="X80" s="463"/>
      <c r="Y80" s="463"/>
    </row>
    <row r="81" spans="1:25" ht="15" thickBot="1" x14ac:dyDescent="0.35">
      <c r="A81" s="785" t="s">
        <v>98</v>
      </c>
      <c r="B81" s="452"/>
      <c r="C81" s="452"/>
      <c r="D81" s="452"/>
      <c r="E81" s="452"/>
      <c r="F81" s="452"/>
      <c r="G81" s="452"/>
      <c r="H81" s="452"/>
      <c r="I81" s="452"/>
      <c r="J81" s="452"/>
      <c r="K81" s="615">
        <v>34.299999999999997</v>
      </c>
      <c r="L81" s="703">
        <v>38</v>
      </c>
      <c r="M81" s="716">
        <v>54</v>
      </c>
      <c r="N81" s="695">
        <v>42.1</v>
      </c>
      <c r="O81" s="452"/>
      <c r="P81" s="452"/>
      <c r="Q81" s="452"/>
      <c r="R81" s="456">
        <v>17.399999999999999</v>
      </c>
      <c r="S81" s="671">
        <v>21.7</v>
      </c>
      <c r="T81" s="600">
        <v>31.7</v>
      </c>
      <c r="U81" s="670">
        <v>23.6</v>
      </c>
      <c r="V81" s="452"/>
      <c r="W81" s="462">
        <v>17.5</v>
      </c>
      <c r="X81" s="452"/>
      <c r="Y81" s="655">
        <v>17.5</v>
      </c>
    </row>
    <row r="82" spans="1:25" ht="15" thickBot="1" x14ac:dyDescent="0.35">
      <c r="A82" s="785" t="s">
        <v>99</v>
      </c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3"/>
      <c r="S82" s="463"/>
      <c r="T82" s="463"/>
      <c r="U82" s="463"/>
      <c r="V82" s="463"/>
      <c r="W82" s="463"/>
      <c r="X82" s="463"/>
      <c r="Y82" s="463"/>
    </row>
    <row r="83" spans="1:25" ht="15" thickBot="1" x14ac:dyDescent="0.35">
      <c r="A83" s="785" t="s">
        <v>101</v>
      </c>
      <c r="B83" s="527">
        <v>375</v>
      </c>
      <c r="C83" s="527">
        <v>383</v>
      </c>
      <c r="D83" s="581">
        <v>380</v>
      </c>
      <c r="E83" s="581">
        <v>377</v>
      </c>
      <c r="F83" s="462">
        <v>430</v>
      </c>
      <c r="G83" s="484">
        <v>418</v>
      </c>
      <c r="H83" s="452"/>
      <c r="I83" s="452"/>
      <c r="J83" s="452"/>
      <c r="K83" s="452"/>
      <c r="L83" s="452"/>
      <c r="M83" s="452"/>
      <c r="N83" s="452"/>
      <c r="O83" s="452"/>
      <c r="P83" s="452"/>
      <c r="Q83" s="452"/>
      <c r="R83" s="452"/>
      <c r="S83" s="452"/>
      <c r="T83" s="452"/>
      <c r="U83" s="452"/>
      <c r="V83" s="452"/>
      <c r="W83" s="452"/>
      <c r="X83" s="452"/>
      <c r="Y83" s="452"/>
    </row>
    <row r="84" spans="1:25" ht="15" thickBot="1" x14ac:dyDescent="0.35">
      <c r="A84" s="785" t="s">
        <v>102</v>
      </c>
      <c r="B84" s="463"/>
      <c r="C84" s="463"/>
      <c r="D84" s="463"/>
      <c r="E84" s="463"/>
      <c r="F84" s="463"/>
      <c r="G84" s="463"/>
      <c r="H84" s="618">
        <v>57.9</v>
      </c>
      <c r="I84" s="551">
        <v>64.400000000000006</v>
      </c>
      <c r="J84" s="717">
        <v>70.8</v>
      </c>
      <c r="K84" s="463"/>
      <c r="L84" s="463"/>
      <c r="M84" s="463"/>
      <c r="N84" s="576">
        <v>64</v>
      </c>
      <c r="O84" s="486">
        <v>63.6</v>
      </c>
      <c r="P84" s="569">
        <v>56.9</v>
      </c>
      <c r="Q84" s="629">
        <v>53</v>
      </c>
      <c r="R84" s="463"/>
      <c r="S84" s="463"/>
      <c r="T84" s="463"/>
      <c r="U84" s="473">
        <v>58.1</v>
      </c>
      <c r="V84" s="618">
        <v>50</v>
      </c>
      <c r="W84" s="463"/>
      <c r="X84" s="463"/>
      <c r="Y84" s="648">
        <v>50</v>
      </c>
    </row>
    <row r="85" spans="1:25" ht="15" thickBot="1" x14ac:dyDescent="0.35">
      <c r="A85" s="785" t="s">
        <v>103</v>
      </c>
      <c r="B85" s="452"/>
      <c r="C85" s="452"/>
      <c r="D85" s="452"/>
      <c r="E85" s="452"/>
      <c r="F85" s="452"/>
      <c r="G85" s="452"/>
      <c r="H85" s="572">
        <v>72.5</v>
      </c>
      <c r="I85" s="572">
        <v>80</v>
      </c>
      <c r="J85" s="718">
        <v>82.4</v>
      </c>
      <c r="K85" s="452"/>
      <c r="L85" s="452"/>
      <c r="M85" s="452"/>
      <c r="N85" s="570">
        <v>78.2</v>
      </c>
      <c r="O85" s="569">
        <v>54.9</v>
      </c>
      <c r="P85" s="618">
        <v>57.8</v>
      </c>
      <c r="Q85" s="719">
        <v>78.400000000000006</v>
      </c>
      <c r="R85" s="452"/>
      <c r="S85" s="452"/>
      <c r="T85" s="452"/>
      <c r="U85" s="713">
        <v>63.9</v>
      </c>
      <c r="V85" s="465">
        <v>72.5</v>
      </c>
      <c r="W85" s="452"/>
      <c r="X85" s="452"/>
      <c r="Y85" s="466">
        <v>72.5</v>
      </c>
    </row>
    <row r="86" spans="1:25" ht="15" thickBot="1" x14ac:dyDescent="0.35">
      <c r="A86" s="785" t="s">
        <v>104</v>
      </c>
      <c r="B86" s="463"/>
      <c r="C86" s="463"/>
      <c r="D86" s="463"/>
      <c r="E86" s="463"/>
      <c r="F86" s="463"/>
      <c r="G86" s="463"/>
      <c r="H86" s="611">
        <v>50</v>
      </c>
      <c r="I86" s="611">
        <v>55.1</v>
      </c>
      <c r="J86" s="598">
        <v>61.2</v>
      </c>
      <c r="K86" s="463"/>
      <c r="L86" s="463"/>
      <c r="M86" s="463"/>
      <c r="N86" s="720">
        <v>55.2</v>
      </c>
      <c r="O86" s="524">
        <v>44.8</v>
      </c>
      <c r="P86" s="721">
        <v>35.700000000000003</v>
      </c>
      <c r="Q86" s="722">
        <v>49.4</v>
      </c>
      <c r="R86" s="463"/>
      <c r="S86" s="463"/>
      <c r="T86" s="463"/>
      <c r="U86" s="720">
        <v>43</v>
      </c>
      <c r="V86" s="454">
        <v>38.799999999999997</v>
      </c>
      <c r="W86" s="463"/>
      <c r="X86" s="463"/>
      <c r="Y86" s="524">
        <v>38.799999999999997</v>
      </c>
    </row>
    <row r="87" spans="1:25" ht="15" thickBot="1" x14ac:dyDescent="0.35">
      <c r="A87" s="785" t="s">
        <v>105</v>
      </c>
      <c r="B87" s="678">
        <v>402</v>
      </c>
      <c r="C87" s="526">
        <v>404</v>
      </c>
      <c r="D87" s="678">
        <v>390</v>
      </c>
      <c r="E87" s="457">
        <v>390</v>
      </c>
      <c r="F87" s="723">
        <v>425</v>
      </c>
      <c r="G87" s="462">
        <v>424</v>
      </c>
      <c r="H87" s="452"/>
      <c r="I87" s="452"/>
      <c r="J87" s="452"/>
      <c r="K87" s="724">
        <v>12.1</v>
      </c>
      <c r="L87" s="686">
        <v>21.1</v>
      </c>
      <c r="M87" s="616">
        <v>32</v>
      </c>
      <c r="N87" s="660">
        <v>21.9</v>
      </c>
      <c r="O87" s="452"/>
      <c r="P87" s="452"/>
      <c r="Q87" s="452"/>
      <c r="R87" s="487">
        <v>4.3</v>
      </c>
      <c r="S87" s="604">
        <v>9.4</v>
      </c>
      <c r="T87" s="484">
        <v>19</v>
      </c>
      <c r="U87" s="667">
        <v>11</v>
      </c>
      <c r="V87" s="452"/>
      <c r="W87" s="452"/>
      <c r="X87" s="452"/>
      <c r="Y87" s="460">
        <v>2.8</v>
      </c>
    </row>
    <row r="88" spans="1:25" ht="15" thickBot="1" x14ac:dyDescent="0.35">
      <c r="A88" s="785" t="s">
        <v>106</v>
      </c>
      <c r="B88" s="463"/>
      <c r="C88" s="463"/>
      <c r="D88" s="463"/>
      <c r="E88" s="463"/>
      <c r="F88" s="463"/>
      <c r="G88" s="463"/>
      <c r="H88" s="463"/>
      <c r="I88" s="463"/>
      <c r="J88" s="676">
        <v>18.399999999999999</v>
      </c>
      <c r="K88" s="725">
        <v>38.700000000000003</v>
      </c>
      <c r="L88" s="501">
        <v>35.200000000000003</v>
      </c>
      <c r="M88" s="614">
        <v>43.6</v>
      </c>
      <c r="N88" s="699">
        <v>34.1</v>
      </c>
      <c r="O88" s="630">
        <v>36.700000000000003</v>
      </c>
      <c r="P88" s="638">
        <v>29.4</v>
      </c>
      <c r="Q88" s="584">
        <v>26.5</v>
      </c>
      <c r="R88" s="726">
        <v>34.4</v>
      </c>
      <c r="S88" s="679">
        <v>12.7</v>
      </c>
      <c r="T88" s="632">
        <v>25.5</v>
      </c>
      <c r="U88" s="591">
        <v>26.8</v>
      </c>
      <c r="V88" s="683">
        <v>10.199999999999999</v>
      </c>
      <c r="W88" s="685">
        <v>9.1</v>
      </c>
      <c r="X88" s="463"/>
      <c r="Y88" s="767">
        <v>9.6</v>
      </c>
    </row>
    <row r="89" spans="1:25" ht="15" thickBot="1" x14ac:dyDescent="0.35">
      <c r="A89" s="785" t="s">
        <v>107</v>
      </c>
      <c r="B89" s="522">
        <v>433</v>
      </c>
      <c r="C89" s="614">
        <v>423</v>
      </c>
      <c r="D89" s="573">
        <v>423</v>
      </c>
      <c r="E89" s="597">
        <v>431</v>
      </c>
      <c r="F89" s="595">
        <v>468</v>
      </c>
      <c r="G89" s="595">
        <v>470</v>
      </c>
      <c r="H89" s="452"/>
      <c r="I89" s="452"/>
      <c r="J89" s="452"/>
      <c r="K89" s="452"/>
      <c r="L89" s="452"/>
      <c r="M89" s="452"/>
      <c r="N89" s="452"/>
      <c r="O89" s="452"/>
      <c r="P89" s="452"/>
      <c r="Q89" s="452"/>
      <c r="R89" s="452"/>
      <c r="S89" s="452"/>
      <c r="T89" s="452"/>
      <c r="U89" s="452"/>
      <c r="V89" s="452"/>
      <c r="W89" s="452"/>
      <c r="X89" s="714">
        <v>8.5</v>
      </c>
      <c r="Y89" s="692">
        <v>8.5</v>
      </c>
    </row>
    <row r="90" spans="1:25" ht="15" thickBot="1" x14ac:dyDescent="0.35">
      <c r="A90" s="785" t="s">
        <v>108</v>
      </c>
      <c r="B90" s="463"/>
      <c r="C90" s="463"/>
      <c r="D90" s="463"/>
      <c r="E90" s="463"/>
      <c r="F90" s="463"/>
      <c r="G90" s="463"/>
      <c r="H90" s="719">
        <v>74</v>
      </c>
      <c r="I90" s="517">
        <v>83.3</v>
      </c>
      <c r="J90" s="476">
        <v>81.3</v>
      </c>
      <c r="K90" s="463"/>
      <c r="L90" s="463"/>
      <c r="M90" s="463"/>
      <c r="N90" s="465">
        <v>79.599999999999994</v>
      </c>
      <c r="O90" s="465">
        <v>75.3</v>
      </c>
      <c r="P90" s="515">
        <v>78.5</v>
      </c>
      <c r="Q90" s="727">
        <v>78.7</v>
      </c>
      <c r="R90" s="463"/>
      <c r="S90" s="463"/>
      <c r="T90" s="463"/>
      <c r="U90" s="464">
        <v>77.5</v>
      </c>
      <c r="V90" s="477">
        <v>66.7</v>
      </c>
      <c r="W90" s="463"/>
      <c r="X90" s="463"/>
      <c r="Y90" s="572">
        <v>66.7</v>
      </c>
    </row>
    <row r="91" spans="1:25" ht="15" thickBot="1" x14ac:dyDescent="0.35">
      <c r="A91" s="785" t="s">
        <v>109</v>
      </c>
      <c r="B91" s="452"/>
      <c r="C91" s="452"/>
      <c r="D91" s="452"/>
      <c r="E91" s="452"/>
      <c r="F91" s="452"/>
      <c r="G91" s="452"/>
      <c r="H91" s="635">
        <v>28.2</v>
      </c>
      <c r="I91" s="682">
        <v>27.8</v>
      </c>
      <c r="J91" s="530">
        <v>18.8</v>
      </c>
      <c r="K91" s="452"/>
      <c r="L91" s="452"/>
      <c r="M91" s="452"/>
      <c r="N91" s="698">
        <v>23.1</v>
      </c>
      <c r="O91" s="728">
        <v>25.8</v>
      </c>
      <c r="P91" s="714">
        <v>14.8</v>
      </c>
      <c r="Q91" s="487">
        <v>4.5</v>
      </c>
      <c r="R91" s="452"/>
      <c r="S91" s="452"/>
      <c r="T91" s="452"/>
      <c r="U91" s="729">
        <v>13.9</v>
      </c>
      <c r="V91" s="730">
        <v>4.5</v>
      </c>
      <c r="W91" s="452"/>
      <c r="X91" s="452"/>
      <c r="Y91" s="737">
        <v>4.5</v>
      </c>
    </row>
    <row r="92" spans="1:25" ht="15" thickBot="1" x14ac:dyDescent="0.35">
      <c r="A92" s="785" t="s">
        <v>110</v>
      </c>
      <c r="B92" s="463"/>
      <c r="C92" s="463"/>
      <c r="D92" s="463"/>
      <c r="E92" s="463"/>
      <c r="F92" s="463"/>
      <c r="G92" s="463"/>
      <c r="H92" s="510">
        <v>31.7</v>
      </c>
      <c r="I92" s="607">
        <v>31.8</v>
      </c>
      <c r="J92" s="731">
        <v>23.6</v>
      </c>
      <c r="K92" s="463"/>
      <c r="L92" s="463"/>
      <c r="M92" s="463"/>
      <c r="N92" s="732">
        <v>29</v>
      </c>
      <c r="O92" s="645">
        <v>31.7</v>
      </c>
      <c r="P92" s="505">
        <v>22.7</v>
      </c>
      <c r="Q92" s="453">
        <v>18.2</v>
      </c>
      <c r="R92" s="463"/>
      <c r="S92" s="463"/>
      <c r="T92" s="463"/>
      <c r="U92" s="614">
        <v>24.7</v>
      </c>
      <c r="V92" s="714">
        <v>10.9</v>
      </c>
      <c r="W92" s="463"/>
      <c r="X92" s="463"/>
      <c r="Y92" s="484">
        <v>10.9</v>
      </c>
    </row>
    <row r="93" spans="1:25" ht="15" thickBot="1" x14ac:dyDescent="0.35">
      <c r="A93" s="785" t="s">
        <v>111</v>
      </c>
      <c r="B93" s="452"/>
      <c r="C93" s="452"/>
      <c r="D93" s="452"/>
      <c r="E93" s="452"/>
      <c r="F93" s="452"/>
      <c r="G93" s="452"/>
      <c r="H93" s="689">
        <v>21.1</v>
      </c>
      <c r="I93" s="504">
        <v>33.299999999999997</v>
      </c>
      <c r="J93" s="564">
        <v>30.2</v>
      </c>
      <c r="K93" s="452"/>
      <c r="L93" s="452"/>
      <c r="M93" s="452"/>
      <c r="N93" s="478">
        <v>28.7</v>
      </c>
      <c r="O93" s="507">
        <v>34.200000000000003</v>
      </c>
      <c r="P93" s="698">
        <v>14.6</v>
      </c>
      <c r="Q93" s="616">
        <v>20.9</v>
      </c>
      <c r="R93" s="452"/>
      <c r="S93" s="452"/>
      <c r="T93" s="452"/>
      <c r="U93" s="624">
        <v>22.5</v>
      </c>
      <c r="V93" s="452"/>
      <c r="W93" s="452"/>
      <c r="X93" s="452"/>
      <c r="Y93" s="452"/>
    </row>
    <row r="94" spans="1:25" ht="15" thickBot="1" x14ac:dyDescent="0.35">
      <c r="A94" s="785" t="s">
        <v>112</v>
      </c>
      <c r="B94" s="463"/>
      <c r="C94" s="463"/>
      <c r="D94" s="463"/>
      <c r="E94" s="463"/>
      <c r="F94" s="463"/>
      <c r="G94" s="463"/>
      <c r="H94" s="463"/>
      <c r="I94" s="463"/>
      <c r="J94" s="484">
        <v>27.6</v>
      </c>
      <c r="K94" s="463"/>
      <c r="L94" s="463"/>
      <c r="M94" s="463"/>
      <c r="N94" s="733">
        <v>25</v>
      </c>
      <c r="O94" s="531">
        <v>19.600000000000001</v>
      </c>
      <c r="P94" s="505">
        <v>22.7</v>
      </c>
      <c r="Q94" s="662">
        <v>33.9</v>
      </c>
      <c r="R94" s="463"/>
      <c r="S94" s="463"/>
      <c r="T94" s="463"/>
      <c r="U94" s="699">
        <v>25.9</v>
      </c>
      <c r="V94" s="734">
        <v>14.5</v>
      </c>
      <c r="W94" s="463"/>
      <c r="X94" s="463"/>
      <c r="Y94" s="746">
        <v>14.5</v>
      </c>
    </row>
    <row r="95" spans="1:25" ht="15" thickBot="1" x14ac:dyDescent="0.35">
      <c r="A95" s="785" t="s">
        <v>113</v>
      </c>
      <c r="B95" s="452"/>
      <c r="C95" s="452"/>
      <c r="D95" s="452"/>
      <c r="E95" s="452"/>
      <c r="F95" s="452"/>
      <c r="G95" s="452"/>
      <c r="H95" s="577">
        <v>15.2</v>
      </c>
      <c r="I95" s="460">
        <v>10.4</v>
      </c>
      <c r="J95" s="478">
        <v>30.3</v>
      </c>
      <c r="K95" s="452"/>
      <c r="L95" s="452"/>
      <c r="M95" s="452"/>
      <c r="N95" s="496">
        <v>20.399999999999999</v>
      </c>
      <c r="O95" s="541">
        <v>11.9</v>
      </c>
      <c r="P95" s="536">
        <v>7.3</v>
      </c>
      <c r="Q95" s="606">
        <v>25.8</v>
      </c>
      <c r="R95" s="452"/>
      <c r="S95" s="452"/>
      <c r="T95" s="452"/>
      <c r="U95" s="479">
        <v>16</v>
      </c>
      <c r="V95" s="452"/>
      <c r="W95" s="452"/>
      <c r="X95" s="452"/>
      <c r="Y95" s="452"/>
    </row>
    <row r="96" spans="1:25" ht="15" thickBot="1" x14ac:dyDescent="0.35">
      <c r="A96" s="785" t="s">
        <v>114</v>
      </c>
      <c r="B96" s="463"/>
      <c r="C96" s="463"/>
      <c r="D96" s="463"/>
      <c r="E96" s="463"/>
      <c r="F96" s="463"/>
      <c r="G96" s="463"/>
      <c r="H96" s="525">
        <v>22.6</v>
      </c>
      <c r="I96" s="735">
        <v>20.9</v>
      </c>
      <c r="J96" s="683">
        <v>23.7</v>
      </c>
      <c r="K96" s="463"/>
      <c r="L96" s="463"/>
      <c r="M96" s="463"/>
      <c r="N96" s="731">
        <v>22.6</v>
      </c>
      <c r="O96" s="584">
        <v>31.5</v>
      </c>
      <c r="P96" s="508">
        <v>19.600000000000001</v>
      </c>
      <c r="Q96" s="605">
        <v>13.6</v>
      </c>
      <c r="R96" s="463"/>
      <c r="S96" s="463"/>
      <c r="T96" s="463"/>
      <c r="U96" s="634">
        <v>21.4</v>
      </c>
      <c r="V96" s="690">
        <v>6.8</v>
      </c>
      <c r="W96" s="463"/>
      <c r="X96" s="463"/>
      <c r="Y96" s="673">
        <v>6.8</v>
      </c>
    </row>
    <row r="97" spans="1:25" ht="15" thickBot="1" x14ac:dyDescent="0.35">
      <c r="A97" s="785" t="s">
        <v>116</v>
      </c>
      <c r="B97" s="452"/>
      <c r="C97" s="452"/>
      <c r="D97" s="452"/>
      <c r="E97" s="452"/>
      <c r="F97" s="452"/>
      <c r="G97" s="452"/>
      <c r="H97" s="540">
        <v>10.3</v>
      </c>
      <c r="I97" s="730">
        <v>7.1</v>
      </c>
      <c r="J97" s="541">
        <v>14.9</v>
      </c>
      <c r="K97" s="452"/>
      <c r="L97" s="452"/>
      <c r="M97" s="452"/>
      <c r="N97" s="644">
        <v>11.2</v>
      </c>
      <c r="O97" s="452"/>
      <c r="P97" s="452"/>
      <c r="Q97" s="656">
        <v>6.8</v>
      </c>
      <c r="R97" s="452"/>
      <c r="S97" s="452"/>
      <c r="T97" s="452"/>
      <c r="U97" s="736">
        <v>4.2</v>
      </c>
      <c r="V97" s="737">
        <v>5.6</v>
      </c>
      <c r="W97" s="452"/>
      <c r="X97" s="452"/>
      <c r="Y97" s="493">
        <v>5.6</v>
      </c>
    </row>
    <row r="98" spans="1:25" ht="15" thickBot="1" x14ac:dyDescent="0.35">
      <c r="A98" s="785" t="s">
        <v>117</v>
      </c>
      <c r="B98" s="463"/>
      <c r="C98" s="463"/>
      <c r="D98" s="463"/>
      <c r="E98" s="463"/>
      <c r="F98" s="463"/>
      <c r="G98" s="463"/>
      <c r="H98" s="478">
        <v>25</v>
      </c>
      <c r="I98" s="534">
        <v>16.7</v>
      </c>
      <c r="J98" s="701">
        <v>20.6</v>
      </c>
      <c r="K98" s="463"/>
      <c r="L98" s="463"/>
      <c r="M98" s="463"/>
      <c r="N98" s="581">
        <v>20.9</v>
      </c>
      <c r="O98" s="670">
        <v>31.6</v>
      </c>
      <c r="P98" s="534">
        <v>10.8</v>
      </c>
      <c r="Q98" s="478">
        <v>23.5</v>
      </c>
      <c r="R98" s="463"/>
      <c r="S98" s="463"/>
      <c r="T98" s="463"/>
      <c r="U98" s="607">
        <v>22</v>
      </c>
      <c r="V98" s="581">
        <v>9.4</v>
      </c>
      <c r="W98" s="463"/>
      <c r="X98" s="463"/>
      <c r="Y98" s="705">
        <v>9.4</v>
      </c>
    </row>
    <row r="99" spans="1:25" ht="15" thickBot="1" x14ac:dyDescent="0.35">
      <c r="A99" s="785" t="s">
        <v>118</v>
      </c>
      <c r="B99" s="452"/>
      <c r="C99" s="452"/>
      <c r="D99" s="452"/>
      <c r="E99" s="452"/>
      <c r="F99" s="452"/>
      <c r="G99" s="452"/>
      <c r="H99" s="547">
        <v>15.4</v>
      </c>
      <c r="I99" s="690">
        <v>14.3</v>
      </c>
      <c r="J99" s="547">
        <v>18</v>
      </c>
      <c r="K99" s="452"/>
      <c r="L99" s="452"/>
      <c r="M99" s="452"/>
      <c r="N99" s="688">
        <v>16.5</v>
      </c>
      <c r="O99" s="540">
        <v>9.4</v>
      </c>
      <c r="P99" s="730">
        <v>5.2</v>
      </c>
      <c r="Q99" s="455">
        <v>9.6999999999999993</v>
      </c>
      <c r="R99" s="452"/>
      <c r="S99" s="452"/>
      <c r="T99" s="452"/>
      <c r="U99" s="543">
        <v>8.1</v>
      </c>
      <c r="V99" s="545">
        <v>4.8</v>
      </c>
      <c r="W99" s="452"/>
      <c r="X99" s="452"/>
      <c r="Y99" s="538">
        <v>4.8</v>
      </c>
    </row>
    <row r="100" spans="1:25" ht="15" thickBot="1" x14ac:dyDescent="0.35">
      <c r="A100" s="785" t="s">
        <v>119</v>
      </c>
      <c r="B100" s="484">
        <v>403</v>
      </c>
      <c r="C100" s="584">
        <v>420</v>
      </c>
      <c r="D100" s="479">
        <v>386</v>
      </c>
      <c r="E100" s="485">
        <v>397</v>
      </c>
      <c r="F100" s="670">
        <v>447</v>
      </c>
      <c r="G100" s="738">
        <v>445</v>
      </c>
      <c r="H100" s="463"/>
      <c r="I100" s="463"/>
      <c r="J100" s="463"/>
      <c r="K100" s="463"/>
      <c r="L100" s="463"/>
      <c r="M100" s="463"/>
      <c r="N100" s="463"/>
      <c r="O100" s="463"/>
      <c r="P100" s="463"/>
      <c r="Q100" s="463"/>
      <c r="R100" s="463"/>
      <c r="S100" s="463"/>
      <c r="T100" s="463"/>
      <c r="U100" s="463"/>
      <c r="V100" s="463"/>
      <c r="W100" s="463"/>
      <c r="X100" s="681">
        <v>4.3</v>
      </c>
      <c r="Y100" s="656">
        <v>4.3</v>
      </c>
    </row>
    <row r="101" spans="1:25" ht="15" thickBot="1" x14ac:dyDescent="0.35">
      <c r="A101" s="785" t="s">
        <v>120</v>
      </c>
      <c r="B101" s="452"/>
      <c r="C101" s="452"/>
      <c r="D101" s="452"/>
      <c r="E101" s="452"/>
      <c r="F101" s="452"/>
      <c r="G101" s="452"/>
      <c r="H101" s="504">
        <v>27.6</v>
      </c>
      <c r="I101" s="655">
        <v>32</v>
      </c>
      <c r="J101" s="739">
        <v>34.799999999999997</v>
      </c>
      <c r="K101" s="452"/>
      <c r="L101" s="452"/>
      <c r="M101" s="452"/>
      <c r="N101" s="670">
        <v>32</v>
      </c>
      <c r="O101" s="577">
        <v>15.6</v>
      </c>
      <c r="P101" s="452"/>
      <c r="Q101" s="452"/>
      <c r="R101" s="452"/>
      <c r="S101" s="452"/>
      <c r="T101" s="452"/>
      <c r="U101" s="724">
        <v>9.4</v>
      </c>
      <c r="V101" s="452"/>
      <c r="W101" s="452"/>
      <c r="X101" s="452"/>
      <c r="Y101" s="452"/>
    </row>
    <row r="102" spans="1:25" ht="15" thickBot="1" x14ac:dyDescent="0.35">
      <c r="A102" s="785" t="s">
        <v>121</v>
      </c>
      <c r="B102" s="463"/>
      <c r="C102" s="463"/>
      <c r="D102" s="463"/>
      <c r="E102" s="463"/>
      <c r="F102" s="463"/>
      <c r="G102" s="463"/>
      <c r="H102" s="547">
        <v>15.4</v>
      </c>
      <c r="I102" s="540">
        <v>11.1</v>
      </c>
      <c r="J102" s="535">
        <v>12.1</v>
      </c>
      <c r="K102" s="463"/>
      <c r="L102" s="463"/>
      <c r="M102" s="463"/>
      <c r="N102" s="740">
        <v>12.6</v>
      </c>
      <c r="O102" s="579">
        <v>23.1</v>
      </c>
      <c r="P102" s="647">
        <v>14.3</v>
      </c>
      <c r="Q102" s="478">
        <v>23.5</v>
      </c>
      <c r="R102" s="463"/>
      <c r="S102" s="463"/>
      <c r="T102" s="463"/>
      <c r="U102" s="462">
        <v>20</v>
      </c>
      <c r="V102" s="463"/>
      <c r="W102" s="463"/>
      <c r="X102" s="463"/>
      <c r="Y102" s="463"/>
    </row>
    <row r="103" spans="1:25" ht="15" thickBot="1" x14ac:dyDescent="0.35">
      <c r="A103" s="785" t="s">
        <v>122</v>
      </c>
      <c r="B103" s="579">
        <v>400</v>
      </c>
      <c r="C103" s="692">
        <v>390</v>
      </c>
      <c r="D103" s="616">
        <v>392</v>
      </c>
      <c r="E103" s="581">
        <v>377</v>
      </c>
      <c r="F103" s="699">
        <v>453</v>
      </c>
      <c r="G103" s="479">
        <v>415</v>
      </c>
      <c r="H103" s="452"/>
      <c r="I103" s="452"/>
      <c r="J103" s="452"/>
      <c r="K103" s="452"/>
      <c r="L103" s="452"/>
      <c r="M103" s="452"/>
      <c r="N103" s="452"/>
      <c r="O103" s="452"/>
      <c r="P103" s="452"/>
      <c r="Q103" s="452"/>
      <c r="R103" s="452"/>
      <c r="S103" s="452"/>
      <c r="T103" s="452"/>
      <c r="U103" s="452"/>
      <c r="V103" s="452"/>
      <c r="W103" s="452"/>
      <c r="X103" s="452"/>
      <c r="Y103" s="452"/>
    </row>
    <row r="104" spans="1:25" ht="15" thickBot="1" x14ac:dyDescent="0.35">
      <c r="A104" s="785" t="s">
        <v>123</v>
      </c>
      <c r="B104" s="535">
        <v>360</v>
      </c>
      <c r="C104" s="532">
        <v>378</v>
      </c>
      <c r="D104" s="741">
        <v>379</v>
      </c>
      <c r="E104" s="532">
        <v>359</v>
      </c>
      <c r="F104" s="686">
        <v>407</v>
      </c>
      <c r="G104" s="686">
        <v>391</v>
      </c>
      <c r="H104" s="463"/>
      <c r="I104" s="463"/>
      <c r="J104" s="463"/>
      <c r="K104" s="463"/>
      <c r="L104" s="463"/>
      <c r="M104" s="463"/>
      <c r="N104" s="463"/>
      <c r="O104" s="463"/>
      <c r="P104" s="463"/>
      <c r="Q104" s="463"/>
      <c r="R104" s="463"/>
      <c r="S104" s="463"/>
      <c r="T104" s="463"/>
      <c r="U104" s="463"/>
      <c r="V104" s="463"/>
      <c r="W104" s="463"/>
      <c r="X104" s="463"/>
      <c r="Y104" s="463"/>
    </row>
    <row r="105" spans="1:25" ht="15" thickBot="1" x14ac:dyDescent="0.35">
      <c r="A105" s="785" t="s">
        <v>124</v>
      </c>
      <c r="B105" s="452"/>
      <c r="C105" s="452"/>
      <c r="D105" s="452"/>
      <c r="E105" s="452"/>
      <c r="F105" s="452"/>
      <c r="G105" s="452"/>
      <c r="H105" s="469">
        <v>81.5</v>
      </c>
      <c r="I105" s="516">
        <v>87.2</v>
      </c>
      <c r="J105" s="469">
        <v>91.3</v>
      </c>
      <c r="K105" s="452"/>
      <c r="L105" s="452"/>
      <c r="M105" s="452"/>
      <c r="N105" s="516">
        <v>86.6</v>
      </c>
      <c r="O105" s="465">
        <v>75.3</v>
      </c>
      <c r="P105" s="516">
        <v>88.5</v>
      </c>
      <c r="Q105" s="469">
        <v>86.3</v>
      </c>
      <c r="R105" s="452"/>
      <c r="S105" s="452"/>
      <c r="T105" s="452"/>
      <c r="U105" s="468">
        <v>83.3</v>
      </c>
      <c r="V105" s="742">
        <v>78.8</v>
      </c>
      <c r="W105" s="452"/>
      <c r="X105" s="452"/>
      <c r="Y105" s="471">
        <v>78.8</v>
      </c>
    </row>
    <row r="106" spans="1:25" ht="15" thickBot="1" x14ac:dyDescent="0.35">
      <c r="A106" s="785" t="s">
        <v>125</v>
      </c>
      <c r="B106" s="463"/>
      <c r="C106" s="463"/>
      <c r="D106" s="463"/>
      <c r="E106" s="463"/>
      <c r="F106" s="463"/>
      <c r="G106" s="463"/>
      <c r="H106" s="687">
        <v>20.8</v>
      </c>
      <c r="I106" s="687">
        <v>22.4</v>
      </c>
      <c r="J106" s="634">
        <v>31.7</v>
      </c>
      <c r="K106" s="463"/>
      <c r="L106" s="463"/>
      <c r="M106" s="463"/>
      <c r="N106" s="728">
        <v>25.4</v>
      </c>
      <c r="O106" s="602">
        <v>39.700000000000003</v>
      </c>
      <c r="P106" s="743">
        <v>24.1</v>
      </c>
      <c r="Q106" s="634">
        <v>24.4</v>
      </c>
      <c r="R106" s="463"/>
      <c r="S106" s="463"/>
      <c r="T106" s="463"/>
      <c r="U106" s="595">
        <v>30.7</v>
      </c>
      <c r="V106" s="463"/>
      <c r="W106" s="463"/>
      <c r="X106" s="463"/>
      <c r="Y106" s="463"/>
    </row>
    <row r="107" spans="1:25" ht="15" thickBot="1" x14ac:dyDescent="0.35">
      <c r="A107" s="785" t="s">
        <v>126</v>
      </c>
      <c r="B107" s="452"/>
      <c r="C107" s="452"/>
      <c r="D107" s="452"/>
      <c r="E107" s="452"/>
      <c r="F107" s="452"/>
      <c r="G107" s="452"/>
      <c r="H107" s="744">
        <v>72</v>
      </c>
      <c r="I107" s="568">
        <v>62.5</v>
      </c>
      <c r="J107" s="472">
        <v>78.3</v>
      </c>
      <c r="K107" s="452"/>
      <c r="L107" s="452"/>
      <c r="M107" s="452"/>
      <c r="N107" s="559">
        <v>70.8</v>
      </c>
      <c r="O107" s="550">
        <v>60</v>
      </c>
      <c r="P107" s="561">
        <v>60.4</v>
      </c>
      <c r="Q107" s="519">
        <v>63</v>
      </c>
      <c r="R107" s="452"/>
      <c r="S107" s="452"/>
      <c r="T107" s="452"/>
      <c r="U107" s="552">
        <v>61.1</v>
      </c>
      <c r="V107" s="572">
        <v>71.7</v>
      </c>
      <c r="W107" s="452"/>
      <c r="X107" s="452"/>
      <c r="Y107" s="719">
        <v>71.7</v>
      </c>
    </row>
    <row r="108" spans="1:25" ht="15" thickBot="1" x14ac:dyDescent="0.35">
      <c r="A108" s="785" t="s">
        <v>127</v>
      </c>
      <c r="B108" s="467">
        <v>596</v>
      </c>
      <c r="C108" s="467">
        <v>595</v>
      </c>
      <c r="D108" s="467">
        <v>570</v>
      </c>
      <c r="E108" s="467">
        <v>559</v>
      </c>
      <c r="F108" s="516">
        <v>613</v>
      </c>
      <c r="G108" s="467">
        <v>659</v>
      </c>
      <c r="H108" s="463"/>
      <c r="I108" s="463"/>
      <c r="J108" s="463"/>
      <c r="K108" s="463"/>
      <c r="L108" s="559">
        <v>77.900000000000006</v>
      </c>
      <c r="M108" s="520">
        <v>76.900000000000006</v>
      </c>
      <c r="N108" s="553">
        <v>77.400000000000006</v>
      </c>
      <c r="O108" s="463"/>
      <c r="P108" s="463"/>
      <c r="Q108" s="463"/>
      <c r="R108" s="463"/>
      <c r="S108" s="745">
        <v>72.5</v>
      </c>
      <c r="T108" s="556">
        <v>74.099999999999994</v>
      </c>
      <c r="U108" s="465">
        <v>73.3</v>
      </c>
      <c r="V108" s="463"/>
      <c r="W108" s="465">
        <v>64.8</v>
      </c>
      <c r="X108" s="466">
        <v>62</v>
      </c>
      <c r="Y108" s="558">
        <v>64.099999999999994</v>
      </c>
    </row>
    <row r="109" spans="1:25" ht="15" thickBot="1" x14ac:dyDescent="0.35">
      <c r="A109" s="785" t="s">
        <v>129</v>
      </c>
      <c r="B109" s="452"/>
      <c r="C109" s="452"/>
      <c r="D109" s="452"/>
      <c r="E109" s="452"/>
      <c r="F109" s="452"/>
      <c r="G109" s="452"/>
      <c r="H109" s="632">
        <v>27</v>
      </c>
      <c r="I109" s="484">
        <v>26.3</v>
      </c>
      <c r="J109" s="481">
        <v>34.9</v>
      </c>
      <c r="K109" s="452"/>
      <c r="L109" s="452"/>
      <c r="M109" s="452"/>
      <c r="N109" s="485">
        <v>30.5</v>
      </c>
      <c r="O109" s="607">
        <v>30</v>
      </c>
      <c r="P109" s="527">
        <v>12.7</v>
      </c>
      <c r="Q109" s="728">
        <v>21.4</v>
      </c>
      <c r="R109" s="452"/>
      <c r="S109" s="452"/>
      <c r="T109" s="452"/>
      <c r="U109" s="746">
        <v>20.6</v>
      </c>
      <c r="V109" s="546">
        <v>9.6</v>
      </c>
      <c r="W109" s="452"/>
      <c r="X109" s="452"/>
      <c r="Y109" s="767">
        <v>9.6</v>
      </c>
    </row>
    <row r="110" spans="1:25" ht="15" thickBot="1" x14ac:dyDescent="0.35">
      <c r="A110" s="785" t="s">
        <v>130</v>
      </c>
      <c r="B110" s="479">
        <v>401</v>
      </c>
      <c r="C110" s="484">
        <v>403</v>
      </c>
      <c r="D110" s="673">
        <v>374</v>
      </c>
      <c r="E110" s="484">
        <v>381</v>
      </c>
      <c r="F110" s="605">
        <v>409</v>
      </c>
      <c r="G110" s="723">
        <v>419</v>
      </c>
      <c r="H110" s="463"/>
      <c r="I110" s="463"/>
      <c r="J110" s="463"/>
      <c r="K110" s="680">
        <v>4.8</v>
      </c>
      <c r="L110" s="658">
        <v>12</v>
      </c>
      <c r="M110" s="657">
        <v>10.9</v>
      </c>
      <c r="N110" s="730">
        <v>9.6999999999999993</v>
      </c>
      <c r="O110" s="463"/>
      <c r="P110" s="463"/>
      <c r="Q110" s="463"/>
      <c r="R110" s="463"/>
      <c r="S110" s="463"/>
      <c r="T110" s="541">
        <v>6.3</v>
      </c>
      <c r="U110" s="736">
        <v>4.2</v>
      </c>
      <c r="V110" s="463"/>
      <c r="W110" s="463"/>
      <c r="X110" s="463"/>
      <c r="Y110" s="463"/>
    </row>
    <row r="111" spans="1:25" ht="15" thickBot="1" x14ac:dyDescent="0.35">
      <c r="A111" s="785" t="s">
        <v>131</v>
      </c>
      <c r="B111" s="452"/>
      <c r="C111" s="452"/>
      <c r="D111" s="452"/>
      <c r="E111" s="452"/>
      <c r="F111" s="534">
        <v>401</v>
      </c>
      <c r="G111" s="496">
        <v>392</v>
      </c>
      <c r="H111" s="452"/>
      <c r="I111" s="452"/>
      <c r="J111" s="452"/>
      <c r="K111" s="452"/>
      <c r="L111" s="452"/>
      <c r="M111" s="452"/>
      <c r="N111" s="452"/>
      <c r="O111" s="452"/>
      <c r="P111" s="452"/>
      <c r="Q111" s="452"/>
      <c r="R111" s="452"/>
      <c r="S111" s="452"/>
      <c r="T111" s="452"/>
      <c r="U111" s="452"/>
      <c r="V111" s="452"/>
      <c r="W111" s="452"/>
      <c r="X111" s="452"/>
      <c r="Y111" s="452"/>
    </row>
    <row r="112" spans="1:25" ht="15" thickBot="1" x14ac:dyDescent="0.35">
      <c r="A112" s="785" t="s">
        <v>132</v>
      </c>
      <c r="B112" s="463"/>
      <c r="C112" s="463"/>
      <c r="D112" s="463"/>
      <c r="E112" s="463"/>
      <c r="F112" s="463"/>
      <c r="G112" s="463"/>
      <c r="H112" s="613">
        <v>37</v>
      </c>
      <c r="I112" s="747">
        <v>36.799999999999997</v>
      </c>
      <c r="J112" s="512">
        <v>51.4</v>
      </c>
      <c r="K112" s="610">
        <v>54.2</v>
      </c>
      <c r="L112" s="463"/>
      <c r="M112" s="463"/>
      <c r="N112" s="613">
        <v>43.4</v>
      </c>
      <c r="O112" s="689">
        <v>21.7</v>
      </c>
      <c r="P112" s="615">
        <v>23.7</v>
      </c>
      <c r="Q112" s="748">
        <v>21.6</v>
      </c>
      <c r="R112" s="670">
        <v>20.8</v>
      </c>
      <c r="S112" s="463"/>
      <c r="T112" s="463"/>
      <c r="U112" s="606">
        <v>22.1</v>
      </c>
      <c r="V112" s="749">
        <v>27</v>
      </c>
      <c r="W112" s="463"/>
      <c r="X112" s="463"/>
      <c r="Y112" s="665">
        <v>27</v>
      </c>
    </row>
    <row r="113" spans="1:25" ht="15" thickBot="1" x14ac:dyDescent="0.35">
      <c r="A113" s="785" t="s">
        <v>133</v>
      </c>
      <c r="B113" s="532">
        <v>367</v>
      </c>
      <c r="C113" s="542">
        <v>368</v>
      </c>
      <c r="D113" s="533">
        <v>371</v>
      </c>
      <c r="E113" s="539">
        <v>347</v>
      </c>
      <c r="F113" s="496">
        <v>408</v>
      </c>
      <c r="G113" s="656">
        <v>365</v>
      </c>
      <c r="H113" s="452"/>
      <c r="I113" s="452"/>
      <c r="J113" s="452"/>
      <c r="K113" s="452"/>
      <c r="L113" s="452"/>
      <c r="M113" s="452"/>
      <c r="N113" s="452"/>
      <c r="O113" s="452"/>
      <c r="P113" s="452"/>
      <c r="Q113" s="452"/>
      <c r="R113" s="452"/>
      <c r="S113" s="452"/>
      <c r="T113" s="452"/>
      <c r="U113" s="452"/>
      <c r="V113" s="452"/>
      <c r="W113" s="452"/>
      <c r="X113" s="452"/>
      <c r="Y113" s="452"/>
    </row>
    <row r="114" spans="1:25" ht="15" thickBot="1" x14ac:dyDescent="0.35">
      <c r="A114" s="785" t="s">
        <v>134</v>
      </c>
      <c r="B114" s="463"/>
      <c r="C114" s="463"/>
      <c r="D114" s="463"/>
      <c r="E114" s="463"/>
      <c r="F114" s="463"/>
      <c r="G114" s="463"/>
      <c r="H114" s="694">
        <v>36.200000000000003</v>
      </c>
      <c r="I114" s="631">
        <v>35.6</v>
      </c>
      <c r="J114" s="591">
        <v>37.9</v>
      </c>
      <c r="K114" s="463"/>
      <c r="L114" s="463"/>
      <c r="M114" s="463"/>
      <c r="N114" s="563">
        <v>36.700000000000003</v>
      </c>
      <c r="O114" s="525">
        <v>24.3</v>
      </c>
      <c r="P114" s="750">
        <v>13.1</v>
      </c>
      <c r="Q114" s="485">
        <v>25.9</v>
      </c>
      <c r="R114" s="463"/>
      <c r="S114" s="463"/>
      <c r="T114" s="463"/>
      <c r="U114" s="636">
        <v>21.2</v>
      </c>
      <c r="V114" s="591">
        <v>26.3</v>
      </c>
      <c r="W114" s="463"/>
      <c r="X114" s="463"/>
      <c r="Y114" s="458">
        <v>26.3</v>
      </c>
    </row>
    <row r="115" spans="1:25" ht="15" thickBot="1" x14ac:dyDescent="0.35">
      <c r="A115" s="785" t="s">
        <v>135</v>
      </c>
      <c r="B115" s="452"/>
      <c r="C115" s="452"/>
      <c r="D115" s="452"/>
      <c r="E115" s="452"/>
      <c r="F115" s="452"/>
      <c r="G115" s="452"/>
      <c r="H115" s="452"/>
      <c r="I115" s="452"/>
      <c r="J115" s="452"/>
      <c r="K115" s="678">
        <v>20</v>
      </c>
      <c r="L115" s="654">
        <v>47.9</v>
      </c>
      <c r="M115" s="609">
        <v>58</v>
      </c>
      <c r="N115" s="514">
        <v>45.3</v>
      </c>
      <c r="O115" s="452"/>
      <c r="P115" s="452"/>
      <c r="Q115" s="452"/>
      <c r="R115" s="452"/>
      <c r="S115" s="495">
        <v>28.9</v>
      </c>
      <c r="T115" s="452"/>
      <c r="U115" s="635">
        <v>23.9</v>
      </c>
      <c r="V115" s="452"/>
      <c r="W115" s="583">
        <v>30.9</v>
      </c>
      <c r="X115" s="452"/>
      <c r="Y115" s="653">
        <v>30.9</v>
      </c>
    </row>
    <row r="116" spans="1:25" ht="15" thickBot="1" x14ac:dyDescent="0.35">
      <c r="A116" s="785" t="s">
        <v>136</v>
      </c>
      <c r="B116" s="463"/>
      <c r="C116" s="463"/>
      <c r="D116" s="463"/>
      <c r="E116" s="463"/>
      <c r="F116" s="463"/>
      <c r="G116" s="463"/>
      <c r="H116" s="603">
        <v>45.6</v>
      </c>
      <c r="I116" s="485">
        <v>32.299999999999997</v>
      </c>
      <c r="J116" s="454">
        <v>49.2</v>
      </c>
      <c r="K116" s="716">
        <v>46.4</v>
      </c>
      <c r="L116" s="706">
        <v>60.7</v>
      </c>
      <c r="M116" s="709">
        <v>63.6</v>
      </c>
      <c r="N116" s="574">
        <v>49.6</v>
      </c>
      <c r="O116" s="480">
        <v>36.200000000000003</v>
      </c>
      <c r="P116" s="751">
        <v>19.399999999999999</v>
      </c>
      <c r="Q116" s="695">
        <v>40.299999999999997</v>
      </c>
      <c r="R116" s="638">
        <v>27.1</v>
      </c>
      <c r="S116" s="475">
        <v>37.5</v>
      </c>
      <c r="T116" s="523">
        <v>42.4</v>
      </c>
      <c r="U116" s="514">
        <v>33.700000000000003</v>
      </c>
      <c r="V116" s="602">
        <v>33.9</v>
      </c>
      <c r="W116" s="456">
        <v>19.7</v>
      </c>
      <c r="X116" s="463"/>
      <c r="Y116" s="638">
        <v>26.6</v>
      </c>
    </row>
    <row r="117" spans="1:25" ht="15" thickBot="1" x14ac:dyDescent="0.35">
      <c r="A117" s="785" t="s">
        <v>137</v>
      </c>
      <c r="B117" s="520">
        <v>501</v>
      </c>
      <c r="C117" s="459">
        <v>434</v>
      </c>
      <c r="D117" s="495">
        <v>429</v>
      </c>
      <c r="E117" s="581">
        <v>377</v>
      </c>
      <c r="F117" s="565">
        <v>482</v>
      </c>
      <c r="G117" s="702">
        <v>403</v>
      </c>
      <c r="H117" s="452"/>
      <c r="I117" s="452"/>
      <c r="J117" s="452"/>
      <c r="K117" s="452"/>
      <c r="L117" s="695">
        <v>50</v>
      </c>
      <c r="M117" s="708">
        <v>52.2</v>
      </c>
      <c r="N117" s="712">
        <v>51.2</v>
      </c>
      <c r="O117" s="452"/>
      <c r="P117" s="452"/>
      <c r="Q117" s="452"/>
      <c r="R117" s="452"/>
      <c r="S117" s="751">
        <v>15</v>
      </c>
      <c r="T117" s="456">
        <v>23.9</v>
      </c>
      <c r="U117" s="682">
        <v>19.8</v>
      </c>
      <c r="V117" s="452"/>
      <c r="W117" s="600">
        <v>26.1</v>
      </c>
      <c r="X117" s="505">
        <v>20</v>
      </c>
      <c r="Y117" s="510">
        <v>23.9</v>
      </c>
    </row>
    <row r="118" spans="1:25" ht="15" thickBot="1" x14ac:dyDescent="0.35">
      <c r="A118" s="785" t="s">
        <v>138</v>
      </c>
      <c r="B118" s="706">
        <v>485</v>
      </c>
      <c r="C118" s="521">
        <v>449</v>
      </c>
      <c r="D118" s="549">
        <v>452</v>
      </c>
      <c r="E118" s="521">
        <v>425</v>
      </c>
      <c r="F118" s="627">
        <v>530</v>
      </c>
      <c r="G118" s="495">
        <v>477</v>
      </c>
      <c r="H118" s="463"/>
      <c r="I118" s="463"/>
      <c r="J118" s="463"/>
      <c r="K118" s="463"/>
      <c r="L118" s="463"/>
      <c r="M118" s="463"/>
      <c r="N118" s="463"/>
      <c r="O118" s="463"/>
      <c r="P118" s="463"/>
      <c r="Q118" s="463"/>
      <c r="R118" s="463"/>
      <c r="S118" s="463"/>
      <c r="T118" s="463"/>
      <c r="U118" s="463"/>
      <c r="V118" s="463"/>
      <c r="W118" s="463"/>
      <c r="X118" s="480">
        <v>25.6</v>
      </c>
      <c r="Y118" s="588">
        <v>25.6</v>
      </c>
    </row>
    <row r="119" spans="1:25" ht="15" thickBot="1" x14ac:dyDescent="0.35">
      <c r="A119" s="785" t="s">
        <v>139</v>
      </c>
      <c r="B119" s="582">
        <v>489</v>
      </c>
      <c r="C119" s="549">
        <v>462</v>
      </c>
      <c r="D119" s="522">
        <v>417</v>
      </c>
      <c r="E119" s="614">
        <v>405</v>
      </c>
      <c r="F119" s="707">
        <v>524</v>
      </c>
      <c r="G119" s="598">
        <v>508</v>
      </c>
      <c r="H119" s="452"/>
      <c r="I119" s="452"/>
      <c r="J119" s="452"/>
      <c r="K119" s="452"/>
      <c r="L119" s="452"/>
      <c r="M119" s="452"/>
      <c r="N119" s="452"/>
      <c r="O119" s="452"/>
      <c r="P119" s="452"/>
      <c r="Q119" s="452"/>
      <c r="R119" s="452"/>
      <c r="S119" s="452"/>
      <c r="T119" s="452"/>
      <c r="U119" s="452"/>
      <c r="V119" s="452"/>
      <c r="W119" s="452"/>
      <c r="X119" s="510">
        <v>22.2</v>
      </c>
      <c r="Y119" s="620">
        <v>22.2</v>
      </c>
    </row>
    <row r="120" spans="1:25" ht="15" thickBot="1" x14ac:dyDescent="0.35">
      <c r="A120" s="785" t="s">
        <v>140</v>
      </c>
      <c r="B120" s="516">
        <v>572</v>
      </c>
      <c r="C120" s="555">
        <v>519</v>
      </c>
      <c r="D120" s="516">
        <v>535</v>
      </c>
      <c r="E120" s="516">
        <v>525</v>
      </c>
      <c r="F120" s="467">
        <v>616</v>
      </c>
      <c r="G120" s="476">
        <v>579</v>
      </c>
      <c r="H120" s="463"/>
      <c r="I120" s="463"/>
      <c r="J120" s="463"/>
      <c r="K120" s="719">
        <v>80</v>
      </c>
      <c r="L120" s="752">
        <v>90.4</v>
      </c>
      <c r="M120" s="752">
        <v>85.8</v>
      </c>
      <c r="N120" s="464">
        <v>85.4</v>
      </c>
      <c r="O120" s="463"/>
      <c r="P120" s="463"/>
      <c r="Q120" s="463"/>
      <c r="R120" s="570">
        <v>67.7</v>
      </c>
      <c r="S120" s="570">
        <v>78.599999999999994</v>
      </c>
      <c r="T120" s="486">
        <v>67.7</v>
      </c>
      <c r="U120" s="555">
        <v>71</v>
      </c>
      <c r="V120" s="463"/>
      <c r="W120" s="472">
        <v>57.8</v>
      </c>
      <c r="X120" s="553">
        <v>55.4</v>
      </c>
      <c r="Y120" s="713">
        <v>56.8</v>
      </c>
    </row>
    <row r="121" spans="1:25" ht="15" thickBot="1" x14ac:dyDescent="0.35">
      <c r="A121" s="785" t="s">
        <v>141</v>
      </c>
      <c r="B121" s="452"/>
      <c r="C121" s="452"/>
      <c r="D121" s="452"/>
      <c r="E121" s="452"/>
      <c r="F121" s="452"/>
      <c r="G121" s="452"/>
      <c r="H121" s="691">
        <v>17.600000000000001</v>
      </c>
      <c r="I121" s="645">
        <v>34.5</v>
      </c>
      <c r="J121" s="499">
        <v>33.299999999999997</v>
      </c>
      <c r="K121" s="721">
        <v>45.8</v>
      </c>
      <c r="L121" s="507">
        <v>43.8</v>
      </c>
      <c r="M121" s="552">
        <v>72.2</v>
      </c>
      <c r="N121" s="669">
        <v>38.200000000000003</v>
      </c>
      <c r="O121" s="621">
        <v>25</v>
      </c>
      <c r="P121" s="452"/>
      <c r="Q121" s="635">
        <v>28.2</v>
      </c>
      <c r="R121" s="524">
        <v>33.299999999999997</v>
      </c>
      <c r="S121" s="614">
        <v>21.9</v>
      </c>
      <c r="T121" s="452"/>
      <c r="U121" s="704">
        <v>22.9</v>
      </c>
      <c r="V121" s="630">
        <v>30.8</v>
      </c>
      <c r="W121" s="637">
        <v>22.2</v>
      </c>
      <c r="X121" s="452"/>
      <c r="Y121" s="495">
        <v>28.1</v>
      </c>
    </row>
    <row r="122" spans="1:25" ht="15" thickBot="1" x14ac:dyDescent="0.35">
      <c r="A122" s="785" t="s">
        <v>142</v>
      </c>
      <c r="B122" s="463"/>
      <c r="C122" s="463"/>
      <c r="D122" s="463"/>
      <c r="E122" s="463"/>
      <c r="F122" s="463"/>
      <c r="G122" s="463"/>
      <c r="H122" s="660">
        <v>20.7</v>
      </c>
      <c r="I122" s="746">
        <v>29.6</v>
      </c>
      <c r="J122" s="732">
        <v>31.9</v>
      </c>
      <c r="K122" s="463"/>
      <c r="L122" s="463"/>
      <c r="M122" s="463"/>
      <c r="N122" s="732">
        <v>29</v>
      </c>
      <c r="O122" s="616">
        <v>25.5</v>
      </c>
      <c r="P122" s="616">
        <v>17.5</v>
      </c>
      <c r="Q122" s="753">
        <v>13.9</v>
      </c>
      <c r="R122" s="463"/>
      <c r="S122" s="463"/>
      <c r="T122" s="463"/>
      <c r="U122" s="723">
        <v>18.2</v>
      </c>
      <c r="V122" s="688">
        <v>6.9</v>
      </c>
      <c r="W122" s="463"/>
      <c r="X122" s="463"/>
      <c r="Y122" s="758">
        <v>6.9</v>
      </c>
    </row>
    <row r="123" spans="1:25" ht="15" thickBot="1" x14ac:dyDescent="0.35">
      <c r="A123" s="785" t="s">
        <v>143</v>
      </c>
      <c r="B123" s="616">
        <v>406</v>
      </c>
      <c r="C123" s="457">
        <v>406</v>
      </c>
      <c r="D123" s="457">
        <v>397</v>
      </c>
      <c r="E123" s="584">
        <v>399</v>
      </c>
      <c r="F123" s="584">
        <v>443</v>
      </c>
      <c r="G123" s="591">
        <v>441</v>
      </c>
      <c r="H123" s="452"/>
      <c r="I123" s="452"/>
      <c r="J123" s="452"/>
      <c r="K123" s="461">
        <v>26.8</v>
      </c>
      <c r="L123" s="683">
        <v>23.6</v>
      </c>
      <c r="M123" s="675">
        <v>31.1</v>
      </c>
      <c r="N123" s="746">
        <v>27.5</v>
      </c>
      <c r="O123" s="452"/>
      <c r="P123" s="452"/>
      <c r="Q123" s="452"/>
      <c r="R123" s="733">
        <v>12.5</v>
      </c>
      <c r="S123" s="687">
        <v>12.2</v>
      </c>
      <c r="T123" s="731">
        <v>15.3</v>
      </c>
      <c r="U123" s="581">
        <v>13.5</v>
      </c>
      <c r="V123" s="452"/>
      <c r="W123" s="543">
        <v>5</v>
      </c>
      <c r="X123" s="681">
        <v>4.3</v>
      </c>
      <c r="Y123" s="529">
        <v>4.5999999999999996</v>
      </c>
    </row>
    <row r="124" spans="1:25" ht="15" thickBot="1" x14ac:dyDescent="0.35">
      <c r="A124" s="785" t="s">
        <v>144</v>
      </c>
      <c r="B124" s="463"/>
      <c r="C124" s="463"/>
      <c r="D124" s="463"/>
      <c r="E124" s="463"/>
      <c r="F124" s="463"/>
      <c r="G124" s="463"/>
      <c r="H124" s="454">
        <v>40</v>
      </c>
      <c r="I124" s="679">
        <v>24.4</v>
      </c>
      <c r="J124" s="686">
        <v>20</v>
      </c>
      <c r="K124" s="463"/>
      <c r="L124" s="463"/>
      <c r="M124" s="463"/>
      <c r="N124" s="723">
        <v>25.2</v>
      </c>
      <c r="O124" s="649">
        <v>36.6</v>
      </c>
      <c r="P124" s="530">
        <v>12.1</v>
      </c>
      <c r="Q124" s="531">
        <v>16.3</v>
      </c>
      <c r="R124" s="463"/>
      <c r="S124" s="463"/>
      <c r="T124" s="463"/>
      <c r="U124" s="483">
        <v>20.3</v>
      </c>
      <c r="V124" s="580">
        <v>8</v>
      </c>
      <c r="W124" s="463"/>
      <c r="X124" s="463"/>
      <c r="Y124" s="701">
        <v>8</v>
      </c>
    </row>
    <row r="125" spans="1:25" ht="15" thickBot="1" x14ac:dyDescent="0.35">
      <c r="A125" s="785" t="s">
        <v>145</v>
      </c>
      <c r="B125" s="555">
        <v>533</v>
      </c>
      <c r="C125" s="520">
        <v>516</v>
      </c>
      <c r="D125" s="555">
        <v>496</v>
      </c>
      <c r="E125" s="518">
        <v>486</v>
      </c>
      <c r="F125" s="599">
        <v>561</v>
      </c>
      <c r="G125" s="571">
        <v>553</v>
      </c>
      <c r="H125" s="452"/>
      <c r="I125" s="452"/>
      <c r="J125" s="452"/>
      <c r="K125" s="452"/>
      <c r="L125" s="452"/>
      <c r="M125" s="452"/>
      <c r="N125" s="452"/>
      <c r="O125" s="452"/>
      <c r="P125" s="452"/>
      <c r="Q125" s="452"/>
      <c r="R125" s="452"/>
      <c r="S125" s="452"/>
      <c r="T125" s="452"/>
      <c r="U125" s="452"/>
      <c r="V125" s="452"/>
      <c r="W125" s="452"/>
      <c r="X125" s="639">
        <v>43.2</v>
      </c>
      <c r="Y125" s="706">
        <v>43.2</v>
      </c>
    </row>
    <row r="126" spans="1:25" ht="15" thickBot="1" x14ac:dyDescent="0.35">
      <c r="A126" s="785" t="s">
        <v>146</v>
      </c>
      <c r="B126" s="463"/>
      <c r="C126" s="463"/>
      <c r="D126" s="463"/>
      <c r="E126" s="463"/>
      <c r="F126" s="463"/>
      <c r="G126" s="463"/>
      <c r="H126" s="576">
        <v>61.6</v>
      </c>
      <c r="I126" s="567">
        <v>66.7</v>
      </c>
      <c r="J126" s="569">
        <v>63</v>
      </c>
      <c r="K126" s="463"/>
      <c r="L126" s="463"/>
      <c r="M126" s="463"/>
      <c r="N126" s="582">
        <v>63.7</v>
      </c>
      <c r="O126" s="709">
        <v>54.7</v>
      </c>
      <c r="P126" s="754">
        <v>50</v>
      </c>
      <c r="Q126" s="475">
        <v>46.6</v>
      </c>
      <c r="R126" s="463"/>
      <c r="S126" s="463"/>
      <c r="T126" s="463"/>
      <c r="U126" s="755">
        <v>50.6</v>
      </c>
      <c r="V126" s="560">
        <v>47.9</v>
      </c>
      <c r="W126" s="463"/>
      <c r="X126" s="463"/>
      <c r="Y126" s="550">
        <v>47.9</v>
      </c>
    </row>
    <row r="127" spans="1:25" ht="15" thickBot="1" x14ac:dyDescent="0.35">
      <c r="A127" s="785" t="s">
        <v>147</v>
      </c>
      <c r="B127" s="452"/>
      <c r="C127" s="452"/>
      <c r="D127" s="452"/>
      <c r="E127" s="452"/>
      <c r="F127" s="452"/>
      <c r="G127" s="452"/>
      <c r="H127" s="487">
        <v>8.3000000000000007</v>
      </c>
      <c r="I127" s="504">
        <v>33.299999999999997</v>
      </c>
      <c r="J127" s="730">
        <v>8.1999999999999993</v>
      </c>
      <c r="K127" s="452"/>
      <c r="L127" s="452"/>
      <c r="M127" s="452"/>
      <c r="N127" s="539">
        <v>14.8</v>
      </c>
      <c r="O127" s="540">
        <v>9.4</v>
      </c>
      <c r="P127" s="659">
        <v>13.8</v>
      </c>
      <c r="Q127" s="756">
        <v>8.3000000000000007</v>
      </c>
      <c r="R127" s="452"/>
      <c r="S127" s="452"/>
      <c r="T127" s="452"/>
      <c r="U127" s="676">
        <v>10.5</v>
      </c>
      <c r="V127" s="656">
        <v>5.0999999999999996</v>
      </c>
      <c r="W127" s="452"/>
      <c r="X127" s="452"/>
      <c r="Y127" s="688">
        <v>5.0999999999999996</v>
      </c>
    </row>
    <row r="128" spans="1:25" ht="15" thickBot="1" x14ac:dyDescent="0.35">
      <c r="A128" s="785" t="s">
        <v>148</v>
      </c>
      <c r="B128" s="535">
        <v>360</v>
      </c>
      <c r="C128" s="533">
        <v>375</v>
      </c>
      <c r="D128" s="584">
        <v>408</v>
      </c>
      <c r="E128" s="581">
        <v>377</v>
      </c>
      <c r="F128" s="746">
        <v>432</v>
      </c>
      <c r="G128" s="479">
        <v>415</v>
      </c>
      <c r="H128" s="463"/>
      <c r="I128" s="463"/>
      <c r="J128" s="463"/>
      <c r="K128" s="463"/>
      <c r="L128" s="463"/>
      <c r="M128" s="463"/>
      <c r="N128" s="463"/>
      <c r="O128" s="463"/>
      <c r="P128" s="463"/>
      <c r="Q128" s="463"/>
      <c r="R128" s="463"/>
      <c r="S128" s="463"/>
      <c r="T128" s="463"/>
      <c r="U128" s="463"/>
      <c r="V128" s="463"/>
      <c r="W128" s="463"/>
      <c r="X128" s="463"/>
      <c r="Y128" s="463"/>
    </row>
    <row r="129" spans="1:25" ht="15" thickBot="1" x14ac:dyDescent="0.35">
      <c r="A129" s="785" t="s">
        <v>149</v>
      </c>
      <c r="B129" s="452"/>
      <c r="C129" s="452"/>
      <c r="D129" s="452"/>
      <c r="E129" s="452"/>
      <c r="F129" s="452"/>
      <c r="G129" s="452"/>
      <c r="H129" s="452"/>
      <c r="I129" s="452"/>
      <c r="J129" s="452"/>
      <c r="K129" s="452"/>
      <c r="L129" s="452"/>
      <c r="M129" s="452"/>
      <c r="N129" s="452"/>
      <c r="O129" s="452"/>
      <c r="P129" s="452"/>
      <c r="Q129" s="452"/>
      <c r="R129" s="452"/>
      <c r="S129" s="452"/>
      <c r="T129" s="452"/>
      <c r="U129" s="452"/>
      <c r="V129" s="452"/>
      <c r="W129" s="452"/>
      <c r="X129" s="452"/>
      <c r="Y129" s="452"/>
    </row>
    <row r="130" spans="1:25" ht="15" thickBot="1" x14ac:dyDescent="0.35">
      <c r="A130" s="785" t="s">
        <v>150</v>
      </c>
      <c r="B130" s="487">
        <v>354</v>
      </c>
      <c r="C130" s="536">
        <v>364</v>
      </c>
      <c r="D130" s="535">
        <v>354</v>
      </c>
      <c r="E130" s="535">
        <v>337</v>
      </c>
      <c r="F130" s="724">
        <v>400</v>
      </c>
      <c r="G130" s="538">
        <v>376</v>
      </c>
      <c r="H130" s="463"/>
      <c r="I130" s="463"/>
      <c r="J130" s="463"/>
      <c r="K130" s="463"/>
      <c r="L130" s="463"/>
      <c r="M130" s="463"/>
      <c r="N130" s="463"/>
      <c r="O130" s="463"/>
      <c r="P130" s="463"/>
      <c r="Q130" s="463"/>
      <c r="R130" s="463"/>
      <c r="S130" s="463"/>
      <c r="T130" s="463"/>
      <c r="U130" s="463"/>
      <c r="V130" s="463"/>
      <c r="W130" s="463"/>
      <c r="X130" s="463"/>
      <c r="Y130" s="463"/>
    </row>
    <row r="131" spans="1:25" ht="15" thickBot="1" x14ac:dyDescent="0.35">
      <c r="A131" s="785" t="s">
        <v>151</v>
      </c>
      <c r="B131" s="452"/>
      <c r="C131" s="452"/>
      <c r="D131" s="452"/>
      <c r="E131" s="452"/>
      <c r="F131" s="452"/>
      <c r="G131" s="452"/>
      <c r="H131" s="453">
        <v>22.2</v>
      </c>
      <c r="I131" s="668">
        <v>16.100000000000001</v>
      </c>
      <c r="J131" s="681">
        <v>13.3</v>
      </c>
      <c r="K131" s="452"/>
      <c r="L131" s="452"/>
      <c r="M131" s="452"/>
      <c r="N131" s="493">
        <v>17</v>
      </c>
      <c r="O131" s="711">
        <v>29.6</v>
      </c>
      <c r="P131" s="452"/>
      <c r="Q131" s="452"/>
      <c r="R131" s="452"/>
      <c r="S131" s="452"/>
      <c r="T131" s="452"/>
      <c r="U131" s="494">
        <v>15.9</v>
      </c>
      <c r="V131" s="452"/>
      <c r="W131" s="452"/>
      <c r="X131" s="452"/>
      <c r="Y131" s="452"/>
    </row>
    <row r="132" spans="1:25" ht="15" thickBot="1" x14ac:dyDescent="0.35">
      <c r="A132" s="785" t="s">
        <v>151</v>
      </c>
      <c r="B132" s="463"/>
      <c r="C132" s="463"/>
      <c r="D132" s="463"/>
      <c r="E132" s="463"/>
      <c r="F132" s="463"/>
      <c r="G132" s="463"/>
      <c r="H132" s="544">
        <v>11.6</v>
      </c>
      <c r="I132" s="580">
        <v>18.899999999999999</v>
      </c>
      <c r="J132" s="503">
        <v>27.8</v>
      </c>
      <c r="K132" s="463"/>
      <c r="L132" s="463"/>
      <c r="M132" s="463"/>
      <c r="N132" s="673">
        <v>18.899999999999999</v>
      </c>
      <c r="O132" s="678">
        <v>23.9</v>
      </c>
      <c r="P132" s="508">
        <v>19.600000000000001</v>
      </c>
      <c r="Q132" s="532">
        <v>10.5</v>
      </c>
      <c r="R132" s="463"/>
      <c r="S132" s="463"/>
      <c r="T132" s="463"/>
      <c r="U132" s="728">
        <v>18.600000000000001</v>
      </c>
      <c r="V132" s="532">
        <v>7.9</v>
      </c>
      <c r="W132" s="463"/>
      <c r="X132" s="463"/>
      <c r="Y132" s="496">
        <v>7.9</v>
      </c>
    </row>
    <row r="133" spans="1:25" ht="15" thickBot="1" x14ac:dyDescent="0.35">
      <c r="A133" s="785" t="s">
        <v>152</v>
      </c>
      <c r="B133" s="452"/>
      <c r="C133" s="452"/>
      <c r="D133" s="452"/>
      <c r="E133" s="452"/>
      <c r="F133" s="452"/>
      <c r="G133" s="452"/>
      <c r="H133" s="757">
        <v>15.3</v>
      </c>
      <c r="I133" s="606">
        <v>32.200000000000003</v>
      </c>
      <c r="J133" s="543">
        <v>15.3</v>
      </c>
      <c r="K133" s="452"/>
      <c r="L133" s="452"/>
      <c r="M133" s="452"/>
      <c r="N133" s="581">
        <v>20.9</v>
      </c>
      <c r="O133" s="657">
        <v>10.8</v>
      </c>
      <c r="P133" s="666">
        <v>12.2</v>
      </c>
      <c r="Q133" s="735">
        <v>13.5</v>
      </c>
      <c r="R133" s="452"/>
      <c r="S133" s="452"/>
      <c r="T133" s="452"/>
      <c r="U133" s="686">
        <v>12.4</v>
      </c>
      <c r="V133" s="531">
        <v>9.9</v>
      </c>
      <c r="W133" s="452"/>
      <c r="X133" s="452"/>
      <c r="Y133" s="714">
        <v>9.9</v>
      </c>
    </row>
    <row r="134" spans="1:25" ht="15" thickBot="1" x14ac:dyDescent="0.35">
      <c r="A134" s="785" t="s">
        <v>154</v>
      </c>
      <c r="B134" s="463"/>
      <c r="C134" s="463"/>
      <c r="D134" s="463"/>
      <c r="E134" s="463"/>
      <c r="F134" s="702">
        <v>414</v>
      </c>
      <c r="G134" s="655">
        <v>427</v>
      </c>
      <c r="H134" s="463"/>
      <c r="I134" s="463"/>
      <c r="J134" s="463"/>
      <c r="K134" s="463"/>
      <c r="L134" s="463"/>
      <c r="M134" s="463"/>
      <c r="N134" s="463"/>
      <c r="O134" s="463"/>
      <c r="P134" s="463"/>
      <c r="Q134" s="463"/>
      <c r="R134" s="463"/>
      <c r="S134" s="463"/>
      <c r="T134" s="463"/>
      <c r="U134" s="463"/>
      <c r="V134" s="463"/>
      <c r="W134" s="463"/>
      <c r="X134" s="463"/>
      <c r="Y134" s="463"/>
    </row>
    <row r="135" spans="1:25" ht="15" thickBot="1" x14ac:dyDescent="0.35">
      <c r="A135" s="785" t="s">
        <v>155</v>
      </c>
      <c r="B135" s="452"/>
      <c r="C135" s="452"/>
      <c r="D135" s="452"/>
      <c r="E135" s="452"/>
      <c r="F135" s="452"/>
      <c r="G135" s="452"/>
      <c r="H135" s="581">
        <v>18.3</v>
      </c>
      <c r="I135" s="660">
        <v>22.3</v>
      </c>
      <c r="J135" s="540">
        <v>10.9</v>
      </c>
      <c r="K135" s="499">
        <v>30.9</v>
      </c>
      <c r="L135" s="508">
        <v>31.8</v>
      </c>
      <c r="M135" s="525">
        <v>31</v>
      </c>
      <c r="N135" s="453">
        <v>24.1</v>
      </c>
      <c r="O135" s="513">
        <v>25.3</v>
      </c>
      <c r="P135" s="488">
        <v>10.4</v>
      </c>
      <c r="Q135" s="544">
        <v>7.9</v>
      </c>
      <c r="R135" s="528">
        <v>11.7</v>
      </c>
      <c r="S135" s="606">
        <v>20</v>
      </c>
      <c r="T135" s="732">
        <v>24.4</v>
      </c>
      <c r="U135" s="494">
        <v>15.9</v>
      </c>
      <c r="V135" s="452"/>
      <c r="W135" s="452"/>
      <c r="X135" s="452"/>
      <c r="Y135" s="536">
        <v>3.8</v>
      </c>
    </row>
    <row r="136" spans="1:25" ht="15" thickBot="1" x14ac:dyDescent="0.35">
      <c r="A136" s="785" t="s">
        <v>156</v>
      </c>
      <c r="B136" s="463"/>
      <c r="C136" s="463"/>
      <c r="D136" s="463"/>
      <c r="E136" s="463"/>
      <c r="F136" s="463"/>
      <c r="G136" s="463"/>
      <c r="H136" s="564">
        <v>24.5</v>
      </c>
      <c r="I136" s="758">
        <v>19.5</v>
      </c>
      <c r="J136" s="703">
        <v>34.6</v>
      </c>
      <c r="K136" s="463"/>
      <c r="L136" s="463"/>
      <c r="M136" s="463"/>
      <c r="N136" s="682">
        <v>26.6</v>
      </c>
      <c r="O136" s="458">
        <v>35.9</v>
      </c>
      <c r="P136" s="734">
        <v>17.899999999999999</v>
      </c>
      <c r="Q136" s="590">
        <v>40</v>
      </c>
      <c r="R136" s="463"/>
      <c r="S136" s="463"/>
      <c r="T136" s="463"/>
      <c r="U136" s="759">
        <v>31.4</v>
      </c>
      <c r="V136" s="591">
        <v>26.3</v>
      </c>
      <c r="W136" s="463"/>
      <c r="X136" s="463"/>
      <c r="Y136" s="458">
        <v>26.3</v>
      </c>
    </row>
    <row r="137" spans="1:25" ht="15" thickBot="1" x14ac:dyDescent="0.35">
      <c r="A137" s="785" t="s">
        <v>157</v>
      </c>
      <c r="B137" s="452"/>
      <c r="C137" s="452"/>
      <c r="D137" s="452"/>
      <c r="E137" s="452"/>
      <c r="F137" s="452"/>
      <c r="G137" s="452"/>
      <c r="H137" s="529">
        <v>11.1</v>
      </c>
      <c r="I137" s="750">
        <v>21.7</v>
      </c>
      <c r="J137" s="462">
        <v>28.8</v>
      </c>
      <c r="K137" s="452"/>
      <c r="L137" s="452"/>
      <c r="M137" s="452"/>
      <c r="N137" s="692">
        <v>21.6</v>
      </c>
      <c r="O137" s="455">
        <v>13.9</v>
      </c>
      <c r="P137" s="452"/>
      <c r="Q137" s="452"/>
      <c r="R137" s="452"/>
      <c r="S137" s="452"/>
      <c r="T137" s="452"/>
      <c r="U137" s="656">
        <v>7.1</v>
      </c>
      <c r="V137" s="734">
        <v>14.5</v>
      </c>
      <c r="W137" s="452"/>
      <c r="X137" s="452"/>
      <c r="Y137" s="746">
        <v>14.5</v>
      </c>
    </row>
    <row r="138" spans="1:25" ht="15" thickBot="1" x14ac:dyDescent="0.35">
      <c r="A138" s="785" t="s">
        <v>158</v>
      </c>
      <c r="B138" s="463"/>
      <c r="C138" s="463"/>
      <c r="D138" s="463"/>
      <c r="E138" s="463"/>
      <c r="F138" s="463"/>
      <c r="G138" s="463"/>
      <c r="H138" s="463"/>
      <c r="I138" s="498">
        <v>27.6</v>
      </c>
      <c r="J138" s="484">
        <v>27.6</v>
      </c>
      <c r="K138" s="463"/>
      <c r="L138" s="463"/>
      <c r="M138" s="463"/>
      <c r="N138" s="647">
        <v>22.9</v>
      </c>
      <c r="O138" s="547">
        <v>15.9</v>
      </c>
      <c r="P138" s="463"/>
      <c r="Q138" s="647">
        <v>16.899999999999999</v>
      </c>
      <c r="R138" s="463"/>
      <c r="S138" s="463"/>
      <c r="T138" s="463"/>
      <c r="U138" s="701">
        <v>13</v>
      </c>
      <c r="V138" s="463"/>
      <c r="W138" s="463"/>
      <c r="X138" s="463"/>
      <c r="Y138" s="463"/>
    </row>
    <row r="139" spans="1:25" ht="15" thickBot="1" x14ac:dyDescent="0.35">
      <c r="A139" s="785" t="s">
        <v>159</v>
      </c>
      <c r="B139" s="549">
        <v>483</v>
      </c>
      <c r="C139" s="582">
        <v>481</v>
      </c>
      <c r="D139" s="518">
        <v>477</v>
      </c>
      <c r="E139" s="582">
        <v>465</v>
      </c>
      <c r="F139" s="576">
        <v>527</v>
      </c>
      <c r="G139" s="707">
        <v>517</v>
      </c>
      <c r="H139" s="452"/>
      <c r="I139" s="452"/>
      <c r="J139" s="452"/>
      <c r="K139" s="452"/>
      <c r="L139" s="452"/>
      <c r="M139" s="452"/>
      <c r="N139" s="452"/>
      <c r="O139" s="452"/>
      <c r="P139" s="452"/>
      <c r="Q139" s="452"/>
      <c r="R139" s="452"/>
      <c r="S139" s="452"/>
      <c r="T139" s="452"/>
      <c r="U139" s="452"/>
      <c r="V139" s="452"/>
      <c r="W139" s="452"/>
      <c r="X139" s="597">
        <v>29.1</v>
      </c>
      <c r="Y139" s="630">
        <v>29.1</v>
      </c>
    </row>
    <row r="140" spans="1:25" ht="15" thickBot="1" x14ac:dyDescent="0.35">
      <c r="A140" s="785" t="s">
        <v>160</v>
      </c>
      <c r="B140" s="463"/>
      <c r="C140" s="463"/>
      <c r="D140" s="463"/>
      <c r="E140" s="463"/>
      <c r="F140" s="463"/>
      <c r="G140" s="463"/>
      <c r="H140" s="463"/>
      <c r="I140" s="463"/>
      <c r="J140" s="463"/>
      <c r="K140" s="463"/>
      <c r="L140" s="463"/>
      <c r="M140" s="463"/>
      <c r="N140" s="463"/>
      <c r="O140" s="463"/>
      <c r="P140" s="463"/>
      <c r="Q140" s="463"/>
      <c r="R140" s="463"/>
      <c r="S140" s="463"/>
      <c r="T140" s="463"/>
      <c r="U140" s="463"/>
      <c r="V140" s="463"/>
      <c r="W140" s="463"/>
      <c r="X140" s="463"/>
      <c r="Y140" s="463"/>
    </row>
    <row r="141" spans="1:25" ht="15" thickBot="1" x14ac:dyDescent="0.35">
      <c r="A141" s="785" t="s">
        <v>161</v>
      </c>
      <c r="B141" s="452"/>
      <c r="C141" s="452"/>
      <c r="D141" s="452"/>
      <c r="E141" s="452"/>
      <c r="F141" s="452"/>
      <c r="G141" s="452"/>
      <c r="H141" s="452"/>
      <c r="I141" s="667">
        <v>19.600000000000001</v>
      </c>
      <c r="J141" s="760">
        <v>24.1</v>
      </c>
      <c r="K141" s="503">
        <v>25.5</v>
      </c>
      <c r="L141" s="644">
        <v>9.1</v>
      </c>
      <c r="M141" s="540">
        <v>10.199999999999999</v>
      </c>
      <c r="N141" s="724">
        <v>17.5</v>
      </c>
      <c r="O141" s="452"/>
      <c r="P141" s="452"/>
      <c r="Q141" s="686">
        <v>12.7</v>
      </c>
      <c r="R141" s="636">
        <v>17.5</v>
      </c>
      <c r="S141" s="532">
        <v>7.3</v>
      </c>
      <c r="T141" s="452"/>
      <c r="U141" s="577">
        <v>9.8000000000000007</v>
      </c>
      <c r="V141" s="452"/>
      <c r="W141" s="452"/>
      <c r="X141" s="452"/>
      <c r="Y141" s="701">
        <v>8</v>
      </c>
    </row>
    <row r="142" spans="1:25" ht="15" thickBot="1" x14ac:dyDescent="0.35">
      <c r="A142" s="785" t="s">
        <v>162</v>
      </c>
      <c r="B142" s="608">
        <v>419</v>
      </c>
      <c r="C142" s="705">
        <v>397</v>
      </c>
      <c r="D142" s="579">
        <v>385</v>
      </c>
      <c r="E142" s="673">
        <v>366</v>
      </c>
      <c r="F142" s="485">
        <v>442</v>
      </c>
      <c r="G142" s="679">
        <v>414</v>
      </c>
      <c r="H142" s="463"/>
      <c r="I142" s="463"/>
      <c r="J142" s="463"/>
      <c r="K142" s="463"/>
      <c r="L142" s="463"/>
      <c r="M142" s="463"/>
      <c r="N142" s="463"/>
      <c r="O142" s="463"/>
      <c r="P142" s="463"/>
      <c r="Q142" s="463"/>
      <c r="R142" s="463"/>
      <c r="S142" s="463"/>
      <c r="T142" s="463"/>
      <c r="U142" s="463"/>
      <c r="V142" s="463"/>
      <c r="W142" s="463"/>
      <c r="X142" s="463"/>
      <c r="Y142" s="463"/>
    </row>
    <row r="143" spans="1:25" ht="15" thickBot="1" x14ac:dyDescent="0.35">
      <c r="A143" s="785" t="s">
        <v>163</v>
      </c>
      <c r="B143" s="452"/>
      <c r="C143" s="452"/>
      <c r="D143" s="452"/>
      <c r="E143" s="452"/>
      <c r="F143" s="452"/>
      <c r="G143" s="452"/>
      <c r="H143" s="687">
        <v>20.8</v>
      </c>
      <c r="I143" s="452"/>
      <c r="J143" s="452"/>
      <c r="K143" s="452"/>
      <c r="L143" s="452"/>
      <c r="M143" s="452"/>
      <c r="N143" s="701">
        <v>20.8</v>
      </c>
      <c r="O143" s="761">
        <v>34</v>
      </c>
      <c r="P143" s="452"/>
      <c r="Q143" s="452"/>
      <c r="R143" s="452"/>
      <c r="S143" s="452"/>
      <c r="T143" s="452"/>
      <c r="U143" s="597">
        <v>34</v>
      </c>
      <c r="V143" s="452"/>
      <c r="W143" s="452"/>
      <c r="X143" s="452"/>
      <c r="Y143" s="452"/>
    </row>
    <row r="144" spans="1:25" ht="15" thickBot="1" x14ac:dyDescent="0.35">
      <c r="A144" s="785" t="s">
        <v>165</v>
      </c>
      <c r="B144" s="463"/>
      <c r="C144" s="463"/>
      <c r="D144" s="463"/>
      <c r="E144" s="463"/>
      <c r="F144" s="463"/>
      <c r="G144" s="463"/>
      <c r="H144" s="513">
        <v>23.1</v>
      </c>
      <c r="I144" s="646">
        <v>25.6</v>
      </c>
      <c r="J144" s="608">
        <v>32.799999999999997</v>
      </c>
      <c r="K144" s="463"/>
      <c r="L144" s="463"/>
      <c r="M144" s="463"/>
      <c r="N144" s="478">
        <v>28.7</v>
      </c>
      <c r="O144" s="584">
        <v>31.5</v>
      </c>
      <c r="P144" s="510">
        <v>25</v>
      </c>
      <c r="Q144" s="597">
        <v>43.1</v>
      </c>
      <c r="R144" s="463"/>
      <c r="S144" s="463"/>
      <c r="T144" s="463"/>
      <c r="U144" s="630">
        <v>32.700000000000003</v>
      </c>
      <c r="V144" s="762">
        <v>18.5</v>
      </c>
      <c r="W144" s="463"/>
      <c r="X144" s="463"/>
      <c r="Y144" s="584">
        <v>18.5</v>
      </c>
    </row>
    <row r="145" spans="1:25" ht="15" thickBot="1" x14ac:dyDescent="0.35">
      <c r="A145" s="785" t="s">
        <v>166</v>
      </c>
      <c r="B145" s="452"/>
      <c r="C145" s="452"/>
      <c r="D145" s="452"/>
      <c r="E145" s="452"/>
      <c r="F145" s="452"/>
      <c r="G145" s="452"/>
      <c r="H145" s="461">
        <v>23.8</v>
      </c>
      <c r="I145" s="690">
        <v>14.3</v>
      </c>
      <c r="J145" s="542">
        <v>15.9</v>
      </c>
      <c r="K145" s="452"/>
      <c r="L145" s="452"/>
      <c r="M145" s="452"/>
      <c r="N145" s="542">
        <v>16.399999999999999</v>
      </c>
      <c r="O145" s="577">
        <v>15.6</v>
      </c>
      <c r="P145" s="656">
        <v>8.1</v>
      </c>
      <c r="Q145" s="577">
        <v>11.1</v>
      </c>
      <c r="R145" s="452"/>
      <c r="S145" s="452"/>
      <c r="T145" s="452"/>
      <c r="U145" s="684">
        <v>11.2</v>
      </c>
      <c r="V145" s="737">
        <v>5.6</v>
      </c>
      <c r="W145" s="452"/>
      <c r="X145" s="452"/>
      <c r="Y145" s="493">
        <v>5.6</v>
      </c>
    </row>
    <row r="146" spans="1:25" ht="15" thickBot="1" x14ac:dyDescent="0.35">
      <c r="A146" s="785" t="s">
        <v>167</v>
      </c>
      <c r="B146" s="463"/>
      <c r="C146" s="463"/>
      <c r="D146" s="463"/>
      <c r="E146" s="463"/>
      <c r="F146" s="463"/>
      <c r="G146" s="463"/>
      <c r="H146" s="463"/>
      <c r="I146" s="463"/>
      <c r="J146" s="463"/>
      <c r="K146" s="594">
        <v>41</v>
      </c>
      <c r="L146" s="662">
        <v>46.8</v>
      </c>
      <c r="M146" s="630">
        <v>51</v>
      </c>
      <c r="N146" s="721">
        <v>45.7</v>
      </c>
      <c r="O146" s="463"/>
      <c r="P146" s="463"/>
      <c r="Q146" s="463"/>
      <c r="R146" s="655">
        <v>18.3</v>
      </c>
      <c r="S146" s="763">
        <v>26.6</v>
      </c>
      <c r="T146" s="481">
        <v>31.6</v>
      </c>
      <c r="U146" s="481">
        <v>24.8</v>
      </c>
      <c r="V146" s="463"/>
      <c r="W146" s="665">
        <v>33</v>
      </c>
      <c r="X146" s="463"/>
      <c r="Y146" s="603">
        <v>33</v>
      </c>
    </row>
    <row r="147" spans="1:25" ht="15" thickBot="1" x14ac:dyDescent="0.35">
      <c r="A147" s="785" t="s">
        <v>168</v>
      </c>
      <c r="B147" s="452"/>
      <c r="C147" s="452"/>
      <c r="D147" s="452"/>
      <c r="E147" s="452"/>
      <c r="F147" s="452"/>
      <c r="G147" s="452"/>
      <c r="H147" s="655">
        <v>26.5</v>
      </c>
      <c r="I147" s="462">
        <v>28.2</v>
      </c>
      <c r="J147" s="615">
        <v>36.4</v>
      </c>
      <c r="K147" s="642">
        <v>35.6</v>
      </c>
      <c r="L147" s="679">
        <v>23.8</v>
      </c>
      <c r="M147" s="634">
        <v>34.1</v>
      </c>
      <c r="N147" s="671">
        <v>31.5</v>
      </c>
      <c r="O147" s="681">
        <v>11.8</v>
      </c>
      <c r="P147" s="452"/>
      <c r="Q147" s="646">
        <v>20</v>
      </c>
      <c r="R147" s="725">
        <v>25.9</v>
      </c>
      <c r="S147" s="452"/>
      <c r="T147" s="452"/>
      <c r="U147" s="750">
        <v>13.2</v>
      </c>
      <c r="V147" s="452"/>
      <c r="W147" s="452"/>
      <c r="X147" s="452"/>
      <c r="Y147" s="461">
        <v>13.1</v>
      </c>
    </row>
    <row r="148" spans="1:25" ht="15" thickBot="1" x14ac:dyDescent="0.35">
      <c r="A148" s="785" t="s">
        <v>169</v>
      </c>
      <c r="B148" s="463"/>
      <c r="C148" s="463"/>
      <c r="D148" s="463"/>
      <c r="E148" s="463"/>
      <c r="F148" s="463"/>
      <c r="G148" s="463"/>
      <c r="H148" s="573">
        <v>31.8</v>
      </c>
      <c r="I148" s="728">
        <v>26.7</v>
      </c>
      <c r="J148" s="692">
        <v>21.8</v>
      </c>
      <c r="K148" s="463"/>
      <c r="L148" s="463"/>
      <c r="M148" s="463"/>
      <c r="N148" s="734">
        <v>26.2</v>
      </c>
      <c r="O148" s="747">
        <v>33.9</v>
      </c>
      <c r="P148" s="661">
        <v>10.199999999999999</v>
      </c>
      <c r="Q148" s="751">
        <v>21.8</v>
      </c>
      <c r="R148" s="463"/>
      <c r="S148" s="463"/>
      <c r="T148" s="463"/>
      <c r="U148" s="607">
        <v>22</v>
      </c>
      <c r="V148" s="678">
        <v>11.8</v>
      </c>
      <c r="W148" s="463"/>
      <c r="X148" s="463"/>
      <c r="Y148" s="616">
        <v>11.8</v>
      </c>
    </row>
    <row r="149" spans="1:25" ht="15" thickBot="1" x14ac:dyDescent="0.35">
      <c r="A149" s="785" t="s">
        <v>170</v>
      </c>
      <c r="B149" s="452"/>
      <c r="C149" s="452"/>
      <c r="D149" s="452"/>
      <c r="E149" s="452"/>
      <c r="F149" s="452"/>
      <c r="G149" s="452"/>
      <c r="H149" s="689">
        <v>21.1</v>
      </c>
      <c r="I149" s="636">
        <v>31</v>
      </c>
      <c r="J149" s="484">
        <v>27.6</v>
      </c>
      <c r="K149" s="452"/>
      <c r="L149" s="452"/>
      <c r="M149" s="452"/>
      <c r="N149" s="682">
        <v>26.6</v>
      </c>
      <c r="O149" s="631">
        <v>33.299999999999997</v>
      </c>
      <c r="P149" s="711">
        <v>20</v>
      </c>
      <c r="Q149" s="620">
        <v>30.3</v>
      </c>
      <c r="R149" s="452"/>
      <c r="S149" s="452"/>
      <c r="T149" s="452"/>
      <c r="U149" s="573">
        <v>27.8</v>
      </c>
      <c r="V149" s="496">
        <v>9.1999999999999993</v>
      </c>
      <c r="W149" s="452"/>
      <c r="X149" s="452"/>
      <c r="Y149" s="731">
        <v>9.1999999999999993</v>
      </c>
    </row>
    <row r="150" spans="1:25" ht="15" thickBot="1" x14ac:dyDescent="0.35">
      <c r="A150" s="785" t="s">
        <v>171</v>
      </c>
      <c r="B150" s="463"/>
      <c r="C150" s="463"/>
      <c r="D150" s="463"/>
      <c r="E150" s="463"/>
      <c r="F150" s="463"/>
      <c r="G150" s="463"/>
      <c r="H150" s="463"/>
      <c r="I150" s="488">
        <v>14.8</v>
      </c>
      <c r="J150" s="463"/>
      <c r="K150" s="463"/>
      <c r="L150" s="463"/>
      <c r="M150" s="463"/>
      <c r="N150" s="540">
        <v>11.5</v>
      </c>
      <c r="O150" s="684">
        <v>16</v>
      </c>
      <c r="P150" s="463"/>
      <c r="Q150" s="463"/>
      <c r="R150" s="463"/>
      <c r="S150" s="463"/>
      <c r="T150" s="463"/>
      <c r="U150" s="488">
        <v>9</v>
      </c>
      <c r="V150" s="463"/>
      <c r="W150" s="463"/>
      <c r="X150" s="463"/>
      <c r="Y150" s="463"/>
    </row>
    <row r="151" spans="1:25" ht="15" thickBot="1" x14ac:dyDescent="0.35">
      <c r="A151" s="785" t="s">
        <v>172</v>
      </c>
      <c r="B151" s="452"/>
      <c r="C151" s="452"/>
      <c r="D151" s="452"/>
      <c r="E151" s="452"/>
      <c r="F151" s="452"/>
      <c r="G151" s="452"/>
      <c r="H151" s="452"/>
      <c r="I151" s="452"/>
      <c r="J151" s="452"/>
      <c r="K151" s="608">
        <v>30.5</v>
      </c>
      <c r="L151" s="732">
        <v>34</v>
      </c>
      <c r="M151" s="696">
        <v>46.5</v>
      </c>
      <c r="N151" s="619">
        <v>37.299999999999997</v>
      </c>
      <c r="O151" s="452"/>
      <c r="P151" s="452"/>
      <c r="Q151" s="452"/>
      <c r="R151" s="645">
        <v>21.9</v>
      </c>
      <c r="S151" s="671">
        <v>21.7</v>
      </c>
      <c r="T151" s="761">
        <v>36</v>
      </c>
      <c r="U151" s="522">
        <v>26.7</v>
      </c>
      <c r="V151" s="452"/>
      <c r="W151" s="734">
        <v>17</v>
      </c>
      <c r="X151" s="452"/>
      <c r="Y151" s="482">
        <v>17</v>
      </c>
    </row>
    <row r="152" spans="1:25" ht="15" thickBot="1" x14ac:dyDescent="0.35">
      <c r="A152" s="785" t="s">
        <v>173</v>
      </c>
      <c r="B152" s="457">
        <v>416</v>
      </c>
      <c r="C152" s="711">
        <v>412</v>
      </c>
      <c r="D152" s="485">
        <v>407</v>
      </c>
      <c r="E152" s="563">
        <v>415</v>
      </c>
      <c r="F152" s="678">
        <v>424</v>
      </c>
      <c r="G152" s="685">
        <v>412</v>
      </c>
      <c r="H152" s="463"/>
      <c r="I152" s="463"/>
      <c r="J152" s="463"/>
      <c r="K152" s="463"/>
      <c r="L152" s="463"/>
      <c r="M152" s="463"/>
      <c r="N152" s="463"/>
      <c r="O152" s="463"/>
      <c r="P152" s="463"/>
      <c r="Q152" s="463"/>
      <c r="R152" s="463"/>
      <c r="S152" s="463"/>
      <c r="T152" s="463"/>
      <c r="U152" s="463"/>
      <c r="V152" s="463"/>
      <c r="W152" s="463"/>
      <c r="X152" s="668">
        <v>6.1</v>
      </c>
      <c r="Y152" s="577">
        <v>6.1</v>
      </c>
    </row>
    <row r="153" spans="1:25" ht="15" thickBot="1" x14ac:dyDescent="0.35">
      <c r="A153" s="785" t="s">
        <v>174</v>
      </c>
      <c r="B153" s="452"/>
      <c r="C153" s="452"/>
      <c r="D153" s="452"/>
      <c r="E153" s="452"/>
      <c r="F153" s="452"/>
      <c r="G153" s="452"/>
      <c r="H153" s="561">
        <v>58.4</v>
      </c>
      <c r="I153" s="554">
        <v>67.5</v>
      </c>
      <c r="J153" s="561">
        <v>63.7</v>
      </c>
      <c r="K153" s="452"/>
      <c r="L153" s="452"/>
      <c r="M153" s="452"/>
      <c r="N153" s="707">
        <v>63.3</v>
      </c>
      <c r="O153" s="562">
        <v>53.8</v>
      </c>
      <c r="P153" s="557">
        <v>64.3</v>
      </c>
      <c r="Q153" s="639">
        <v>53.2</v>
      </c>
      <c r="R153" s="452"/>
      <c r="S153" s="452"/>
      <c r="T153" s="452"/>
      <c r="U153" s="717">
        <v>57.3</v>
      </c>
      <c r="V153" s="612">
        <v>40.5</v>
      </c>
      <c r="W153" s="452"/>
      <c r="X153" s="452"/>
      <c r="Y153" s="720">
        <v>40.5</v>
      </c>
    </row>
    <row r="154" spans="1:25" ht="15" thickBot="1" x14ac:dyDescent="0.35">
      <c r="A154" s="785" t="s">
        <v>175</v>
      </c>
      <c r="B154" s="463"/>
      <c r="C154" s="463"/>
      <c r="D154" s="463"/>
      <c r="E154" s="463"/>
      <c r="F154" s="463"/>
      <c r="G154" s="463"/>
      <c r="H154" s="463"/>
      <c r="I154" s="463"/>
      <c r="J154" s="463"/>
      <c r="K154" s="712">
        <v>52.5</v>
      </c>
      <c r="L154" s="664">
        <v>55.1</v>
      </c>
      <c r="M154" s="510">
        <v>46.3</v>
      </c>
      <c r="N154" s="712">
        <v>51.2</v>
      </c>
      <c r="O154" s="463"/>
      <c r="P154" s="463"/>
      <c r="Q154" s="463"/>
      <c r="R154" s="567">
        <v>42.6</v>
      </c>
      <c r="S154" s="561">
        <v>47.2</v>
      </c>
      <c r="T154" s="563">
        <v>36.1</v>
      </c>
      <c r="U154" s="609">
        <v>41.8</v>
      </c>
      <c r="V154" s="463"/>
      <c r="W154" s="633">
        <v>19.8</v>
      </c>
      <c r="X154" s="463"/>
      <c r="Y154" s="635">
        <v>19.8</v>
      </c>
    </row>
    <row r="155" spans="1:25" ht="15" thickBot="1" x14ac:dyDescent="0.35">
      <c r="A155" s="785" t="s">
        <v>176</v>
      </c>
      <c r="B155" s="452"/>
      <c r="C155" s="452"/>
      <c r="D155" s="452"/>
      <c r="E155" s="452"/>
      <c r="F155" s="452"/>
      <c r="G155" s="452"/>
      <c r="H155" s="649">
        <v>35.6</v>
      </c>
      <c r="I155" s="622">
        <v>25.7</v>
      </c>
      <c r="J155" s="704">
        <v>34</v>
      </c>
      <c r="K155" s="452"/>
      <c r="L155" s="452"/>
      <c r="M155" s="452"/>
      <c r="N155" s="764">
        <v>31.6</v>
      </c>
      <c r="O155" s="574">
        <v>44.4</v>
      </c>
      <c r="P155" s="502">
        <v>15</v>
      </c>
      <c r="Q155" s="632">
        <v>26.2</v>
      </c>
      <c r="R155" s="452"/>
      <c r="S155" s="452"/>
      <c r="T155" s="452"/>
      <c r="U155" s="696">
        <v>28</v>
      </c>
      <c r="V155" s="595">
        <v>29.1</v>
      </c>
      <c r="W155" s="452"/>
      <c r="X155" s="452"/>
      <c r="Y155" s="630">
        <v>29.1</v>
      </c>
    </row>
    <row r="156" spans="1:25" ht="15" thickBot="1" x14ac:dyDescent="0.35">
      <c r="A156" s="785" t="s">
        <v>177</v>
      </c>
      <c r="B156" s="463"/>
      <c r="C156" s="463"/>
      <c r="D156" s="463"/>
      <c r="E156" s="463"/>
      <c r="F156" s="463"/>
      <c r="G156" s="463"/>
      <c r="H156" s="623">
        <v>29.3</v>
      </c>
      <c r="I156" s="495">
        <v>41.5</v>
      </c>
      <c r="J156" s="695">
        <v>46.5</v>
      </c>
      <c r="K156" s="463"/>
      <c r="L156" s="463"/>
      <c r="M156" s="463"/>
      <c r="N156" s="649">
        <v>40.6</v>
      </c>
      <c r="O156" s="600">
        <v>33.799999999999997</v>
      </c>
      <c r="P156" s="522">
        <v>24.3</v>
      </c>
      <c r="Q156" s="574">
        <v>45.8</v>
      </c>
      <c r="R156" s="463"/>
      <c r="S156" s="463"/>
      <c r="T156" s="463"/>
      <c r="U156" s="589">
        <v>34.6</v>
      </c>
      <c r="V156" s="600">
        <v>23.9</v>
      </c>
      <c r="W156" s="463"/>
      <c r="X156" s="463"/>
      <c r="Y156" s="510">
        <v>23.9</v>
      </c>
    </row>
    <row r="157" spans="1:25" ht="15" thickBot="1" x14ac:dyDescent="0.35">
      <c r="A157" s="785" t="s">
        <v>178</v>
      </c>
      <c r="B157" s="452"/>
      <c r="C157" s="452"/>
      <c r="D157" s="452"/>
      <c r="E157" s="452"/>
      <c r="F157" s="452"/>
      <c r="G157" s="452"/>
      <c r="H157" s="452"/>
      <c r="I157" s="452"/>
      <c r="J157" s="452"/>
      <c r="K157" s="452"/>
      <c r="L157" s="452"/>
      <c r="M157" s="452"/>
      <c r="N157" s="452"/>
      <c r="O157" s="452"/>
      <c r="P157" s="452"/>
      <c r="Q157" s="452"/>
      <c r="R157" s="452"/>
      <c r="S157" s="452"/>
      <c r="T157" s="452"/>
      <c r="U157" s="452"/>
      <c r="V157" s="452"/>
      <c r="W157" s="452"/>
      <c r="X157" s="452"/>
      <c r="Y157" s="452"/>
    </row>
    <row r="158" spans="1:25" ht="15" thickBot="1" x14ac:dyDescent="0.35">
      <c r="A158" s="785" t="s">
        <v>180</v>
      </c>
      <c r="B158" s="463"/>
      <c r="C158" s="463"/>
      <c r="D158" s="463"/>
      <c r="E158" s="463"/>
      <c r="F158" s="463"/>
      <c r="G158" s="463"/>
      <c r="H158" s="463"/>
      <c r="I158" s="463"/>
      <c r="J158" s="579">
        <v>25</v>
      </c>
      <c r="K158" s="463"/>
      <c r="L158" s="463"/>
      <c r="M158" s="463"/>
      <c r="N158" s="758">
        <v>19.2</v>
      </c>
      <c r="O158" s="463"/>
      <c r="P158" s="711">
        <v>20</v>
      </c>
      <c r="Q158" s="463"/>
      <c r="R158" s="463"/>
      <c r="S158" s="463"/>
      <c r="T158" s="463"/>
      <c r="U158" s="691">
        <v>12.6</v>
      </c>
      <c r="V158" s="463"/>
      <c r="W158" s="463"/>
      <c r="X158" s="463"/>
      <c r="Y158" s="463"/>
    </row>
    <row r="159" spans="1:25" ht="15" thickBot="1" x14ac:dyDescent="0.35">
      <c r="A159" s="785" t="s">
        <v>181</v>
      </c>
      <c r="B159" s="452"/>
      <c r="C159" s="452"/>
      <c r="D159" s="452"/>
      <c r="E159" s="452"/>
      <c r="F159" s="452"/>
      <c r="G159" s="452"/>
      <c r="H159" s="754">
        <v>54.7</v>
      </c>
      <c r="I159" s="582">
        <v>70.7</v>
      </c>
      <c r="J159" s="562">
        <v>61</v>
      </c>
      <c r="K159" s="452"/>
      <c r="L159" s="452"/>
      <c r="M159" s="452"/>
      <c r="N159" s="765">
        <v>62.1</v>
      </c>
      <c r="O159" s="610">
        <v>52</v>
      </c>
      <c r="P159" s="549">
        <v>48</v>
      </c>
      <c r="Q159" s="474">
        <v>45.1</v>
      </c>
      <c r="R159" s="452"/>
      <c r="S159" s="452"/>
      <c r="T159" s="452"/>
      <c r="U159" s="618">
        <v>48.3</v>
      </c>
      <c r="V159" s="716">
        <v>39</v>
      </c>
      <c r="W159" s="452"/>
      <c r="X159" s="452"/>
      <c r="Y159" s="664">
        <v>39</v>
      </c>
    </row>
    <row r="160" spans="1:25" ht="15" thickBot="1" x14ac:dyDescent="0.35">
      <c r="A160" s="785" t="s">
        <v>182</v>
      </c>
      <c r="B160" s="463"/>
      <c r="C160" s="463"/>
      <c r="D160" s="463"/>
      <c r="E160" s="463"/>
      <c r="F160" s="463"/>
      <c r="G160" s="463"/>
      <c r="H160" s="463"/>
      <c r="I160" s="463"/>
      <c r="J160" s="463"/>
      <c r="K160" s="689">
        <v>18.8</v>
      </c>
      <c r="L160" s="547">
        <v>19.2</v>
      </c>
      <c r="M160" s="714">
        <v>27.8</v>
      </c>
      <c r="N160" s="702">
        <v>22.1</v>
      </c>
      <c r="O160" s="463"/>
      <c r="P160" s="463"/>
      <c r="Q160" s="463"/>
      <c r="R160" s="657">
        <v>4.5999999999999996</v>
      </c>
      <c r="S160" s="540">
        <v>2.9</v>
      </c>
      <c r="T160" s="493">
        <v>7.9</v>
      </c>
      <c r="U160" s="644">
        <v>5.2</v>
      </c>
      <c r="V160" s="463"/>
      <c r="W160" s="737">
        <v>4.8</v>
      </c>
      <c r="X160" s="463"/>
      <c r="Y160" s="538">
        <v>4.8</v>
      </c>
    </row>
    <row r="161" spans="1:25" ht="15" thickBot="1" x14ac:dyDescent="0.35">
      <c r="A161" s="785" t="s">
        <v>183</v>
      </c>
      <c r="B161" s="452"/>
      <c r="C161" s="452"/>
      <c r="D161" s="452"/>
      <c r="E161" s="452"/>
      <c r="F161" s="452"/>
      <c r="G161" s="452"/>
      <c r="H161" s="620">
        <v>31.4</v>
      </c>
      <c r="I161" s="766">
        <v>12.2</v>
      </c>
      <c r="J161" s="595">
        <v>42.9</v>
      </c>
      <c r="K161" s="452"/>
      <c r="L161" s="452"/>
      <c r="M161" s="452"/>
      <c r="N161" s="655">
        <v>29.1</v>
      </c>
      <c r="O161" s="682">
        <v>26.2</v>
      </c>
      <c r="P161" s="687">
        <v>14</v>
      </c>
      <c r="Q161" s="634">
        <v>24.4</v>
      </c>
      <c r="R161" s="452"/>
      <c r="S161" s="452"/>
      <c r="T161" s="452"/>
      <c r="U161" s="482">
        <v>21.7</v>
      </c>
      <c r="V161" s="525">
        <v>12.2</v>
      </c>
      <c r="W161" s="452"/>
      <c r="X161" s="452"/>
      <c r="Y161" s="503">
        <v>12.2</v>
      </c>
    </row>
    <row r="162" spans="1:25" ht="15" thickBot="1" x14ac:dyDescent="0.35">
      <c r="A162" s="785" t="s">
        <v>184</v>
      </c>
      <c r="B162" s="584">
        <v>421</v>
      </c>
      <c r="C162" s="485">
        <v>419</v>
      </c>
      <c r="D162" s="711">
        <v>401</v>
      </c>
      <c r="E162" s="608">
        <v>392</v>
      </c>
      <c r="F162" s="623">
        <v>450</v>
      </c>
      <c r="G162" s="615">
        <v>438</v>
      </c>
      <c r="H162" s="463"/>
      <c r="I162" s="463"/>
      <c r="J162" s="463"/>
      <c r="K162" s="463"/>
      <c r="L162" s="463"/>
      <c r="M162" s="463"/>
      <c r="N162" s="463"/>
      <c r="O162" s="463"/>
      <c r="P162" s="463"/>
      <c r="Q162" s="463"/>
      <c r="R162" s="463"/>
      <c r="S162" s="463"/>
      <c r="T162" s="463"/>
      <c r="U162" s="463"/>
      <c r="V162" s="463"/>
      <c r="W162" s="463"/>
      <c r="X162" s="660">
        <v>8.1999999999999993</v>
      </c>
      <c r="Y162" s="500">
        <v>8.1999999999999993</v>
      </c>
    </row>
    <row r="163" spans="1:25" ht="15" thickBot="1" x14ac:dyDescent="0.35">
      <c r="A163" s="785" t="s">
        <v>185</v>
      </c>
      <c r="B163" s="452"/>
      <c r="C163" s="452"/>
      <c r="D163" s="452"/>
      <c r="E163" s="452"/>
      <c r="F163" s="452"/>
      <c r="G163" s="452"/>
      <c r="H163" s="496">
        <v>18.2</v>
      </c>
      <c r="I163" s="673">
        <v>19</v>
      </c>
      <c r="J163" s="753">
        <v>21.7</v>
      </c>
      <c r="K163" s="452"/>
      <c r="L163" s="452"/>
      <c r="M163" s="452"/>
      <c r="N163" s="604">
        <v>19.8</v>
      </c>
      <c r="O163" s="455">
        <v>13.9</v>
      </c>
      <c r="P163" s="564">
        <v>19.7</v>
      </c>
      <c r="Q163" s="542">
        <v>8.1999999999999993</v>
      </c>
      <c r="R163" s="452"/>
      <c r="S163" s="452"/>
      <c r="T163" s="452"/>
      <c r="U163" s="729">
        <v>13.9</v>
      </c>
      <c r="V163" s="547">
        <v>8.1999999999999993</v>
      </c>
      <c r="W163" s="452"/>
      <c r="X163" s="452"/>
      <c r="Y163" s="500">
        <v>8.1999999999999993</v>
      </c>
    </row>
    <row r="164" spans="1:25" ht="15" thickBot="1" x14ac:dyDescent="0.35">
      <c r="A164" s="785" t="s">
        <v>186</v>
      </c>
      <c r="B164" s="463"/>
      <c r="C164" s="463"/>
      <c r="D164" s="463"/>
      <c r="E164" s="463"/>
      <c r="F164" s="463"/>
      <c r="G164" s="463"/>
      <c r="H164" s="688">
        <v>13.6</v>
      </c>
      <c r="I164" s="683">
        <v>23.3</v>
      </c>
      <c r="J164" s="687">
        <v>23.5</v>
      </c>
      <c r="K164" s="463"/>
      <c r="L164" s="463"/>
      <c r="M164" s="463"/>
      <c r="N164" s="729">
        <v>21.4</v>
      </c>
      <c r="O164" s="487">
        <v>6.7</v>
      </c>
      <c r="P164" s="741">
        <v>12.9</v>
      </c>
      <c r="Q164" s="767">
        <v>17.3</v>
      </c>
      <c r="R164" s="463"/>
      <c r="S164" s="463"/>
      <c r="T164" s="463"/>
      <c r="U164" s="691">
        <v>12.6</v>
      </c>
      <c r="V164" s="455">
        <v>7.8</v>
      </c>
      <c r="W164" s="463"/>
      <c r="X164" s="463"/>
      <c r="Y164" s="497">
        <v>7.8</v>
      </c>
    </row>
    <row r="165" spans="1:25" ht="15" thickBot="1" x14ac:dyDescent="0.35">
      <c r="A165" s="785" t="s">
        <v>187</v>
      </c>
      <c r="B165" s="452"/>
      <c r="C165" s="452"/>
      <c r="D165" s="452"/>
      <c r="E165" s="452"/>
      <c r="F165" s="452"/>
      <c r="G165" s="452"/>
      <c r="H165" s="684">
        <v>16.2</v>
      </c>
      <c r="I165" s="584">
        <v>32.9</v>
      </c>
      <c r="J165" s="579">
        <v>25</v>
      </c>
      <c r="K165" s="452"/>
      <c r="L165" s="452"/>
      <c r="M165" s="452"/>
      <c r="N165" s="616">
        <v>25.3</v>
      </c>
      <c r="O165" s="528">
        <v>23.5</v>
      </c>
      <c r="P165" s="453">
        <v>14.9</v>
      </c>
      <c r="Q165" s="577">
        <v>11.1</v>
      </c>
      <c r="R165" s="452"/>
      <c r="S165" s="452"/>
      <c r="T165" s="452"/>
      <c r="U165" s="453">
        <v>16.100000000000001</v>
      </c>
      <c r="V165" s="596">
        <v>22.2</v>
      </c>
      <c r="W165" s="452"/>
      <c r="X165" s="452"/>
      <c r="Y165" s="620">
        <v>22.2</v>
      </c>
    </row>
    <row r="166" spans="1:25" ht="15" thickBot="1" x14ac:dyDescent="0.35">
      <c r="A166" s="785" t="s">
        <v>188</v>
      </c>
      <c r="B166" s="463"/>
      <c r="C166" s="463"/>
      <c r="D166" s="463"/>
      <c r="E166" s="463"/>
      <c r="F166" s="463"/>
      <c r="G166" s="463"/>
      <c r="H166" s="656">
        <v>10.9</v>
      </c>
      <c r="I166" s="683">
        <v>23.3</v>
      </c>
      <c r="J166" s="542">
        <v>15.9</v>
      </c>
      <c r="K166" s="463"/>
      <c r="L166" s="463"/>
      <c r="M166" s="463"/>
      <c r="N166" s="690">
        <v>16.2</v>
      </c>
      <c r="O166" s="690">
        <v>12.7</v>
      </c>
      <c r="P166" s="681">
        <v>9.3000000000000007</v>
      </c>
      <c r="Q166" s="656">
        <v>6.8</v>
      </c>
      <c r="R166" s="463"/>
      <c r="S166" s="463"/>
      <c r="T166" s="463"/>
      <c r="U166" s="580">
        <v>9.9</v>
      </c>
      <c r="V166" s="491">
        <v>9.1</v>
      </c>
      <c r="W166" s="463"/>
      <c r="X166" s="463"/>
      <c r="Y166" s="687">
        <v>9.1</v>
      </c>
    </row>
    <row r="167" spans="1:25" ht="15" thickBot="1" x14ac:dyDescent="0.35">
      <c r="A167" s="785" t="s">
        <v>189</v>
      </c>
      <c r="B167" s="452"/>
      <c r="C167" s="452"/>
      <c r="D167" s="452"/>
      <c r="E167" s="452"/>
      <c r="F167" s="452"/>
      <c r="G167" s="452"/>
      <c r="H167" s="452"/>
      <c r="I167" s="452"/>
      <c r="J167" s="452"/>
      <c r="K167" s="660">
        <v>18</v>
      </c>
      <c r="L167" s="621">
        <v>26.4</v>
      </c>
      <c r="M167" s="632">
        <v>35.5</v>
      </c>
      <c r="N167" s="461">
        <v>26.7</v>
      </c>
      <c r="O167" s="452"/>
      <c r="P167" s="452"/>
      <c r="Q167" s="452"/>
      <c r="R167" s="684">
        <v>8.6999999999999993</v>
      </c>
      <c r="S167" s="768">
        <v>7.8</v>
      </c>
      <c r="T167" s="660">
        <v>14.7</v>
      </c>
      <c r="U167" s="547">
        <v>10.4</v>
      </c>
      <c r="V167" s="452"/>
      <c r="W167" s="737">
        <v>4.8</v>
      </c>
      <c r="X167" s="452"/>
      <c r="Y167" s="538">
        <v>4.8</v>
      </c>
    </row>
    <row r="168" spans="1:25" ht="15" thickBot="1" x14ac:dyDescent="0.35">
      <c r="A168" s="785" t="s">
        <v>190</v>
      </c>
      <c r="B168" s="463"/>
      <c r="C168" s="463"/>
      <c r="D168" s="463"/>
      <c r="E168" s="463"/>
      <c r="F168" s="463"/>
      <c r="G168" s="463"/>
      <c r="H168" s="751">
        <v>23.7</v>
      </c>
      <c r="I168" s="697">
        <v>29.5</v>
      </c>
      <c r="J168" s="738">
        <v>38.799999999999997</v>
      </c>
      <c r="K168" s="463"/>
      <c r="L168" s="463"/>
      <c r="M168" s="463"/>
      <c r="N168" s="703">
        <v>32.200000000000003</v>
      </c>
      <c r="O168" s="596">
        <v>32.9</v>
      </c>
      <c r="P168" s="523">
        <v>33</v>
      </c>
      <c r="Q168" s="573">
        <v>32.200000000000003</v>
      </c>
      <c r="R168" s="463"/>
      <c r="S168" s="463"/>
      <c r="T168" s="463"/>
      <c r="U168" s="630">
        <v>32.700000000000003</v>
      </c>
      <c r="V168" s="632">
        <v>19.5</v>
      </c>
      <c r="W168" s="463"/>
      <c r="X168" s="463"/>
      <c r="Y168" s="764">
        <v>19.5</v>
      </c>
    </row>
    <row r="169" spans="1:25" ht="15" thickBot="1" x14ac:dyDescent="0.35">
      <c r="A169" s="785" t="s">
        <v>191</v>
      </c>
      <c r="B169" s="452"/>
      <c r="C169" s="452"/>
      <c r="D169" s="452"/>
      <c r="E169" s="452"/>
      <c r="F169" s="452"/>
      <c r="G169" s="452"/>
      <c r="H169" s="452"/>
      <c r="I169" s="452"/>
      <c r="J169" s="452"/>
      <c r="K169" s="546">
        <v>17.8</v>
      </c>
      <c r="L169" s="455">
        <v>18.100000000000001</v>
      </c>
      <c r="M169" s="705">
        <v>26.5</v>
      </c>
      <c r="N169" s="701">
        <v>20.8</v>
      </c>
      <c r="O169" s="452"/>
      <c r="P169" s="452"/>
      <c r="Q169" s="452"/>
      <c r="R169" s="580">
        <v>7.5</v>
      </c>
      <c r="S169" s="735">
        <v>10.1</v>
      </c>
      <c r="T169" s="536">
        <v>5.8</v>
      </c>
      <c r="U169" s="681">
        <v>7.7</v>
      </c>
      <c r="V169" s="452"/>
      <c r="W169" s="452"/>
      <c r="X169" s="452"/>
      <c r="Y169" s="452"/>
    </row>
    <row r="170" spans="1:25" ht="15" thickBot="1" x14ac:dyDescent="0.35">
      <c r="A170" s="785" t="s">
        <v>192</v>
      </c>
      <c r="B170" s="673">
        <v>371</v>
      </c>
      <c r="C170" s="532">
        <v>378</v>
      </c>
      <c r="D170" s="463"/>
      <c r="E170" s="463"/>
      <c r="F170" s="688">
        <v>395</v>
      </c>
      <c r="G170" s="496">
        <v>392</v>
      </c>
      <c r="H170" s="463"/>
      <c r="I170" s="463"/>
      <c r="J170" s="463"/>
      <c r="K170" s="463"/>
      <c r="L170" s="463"/>
      <c r="M170" s="463"/>
      <c r="N170" s="463"/>
      <c r="O170" s="463"/>
      <c r="P170" s="463"/>
      <c r="Q170" s="463"/>
      <c r="R170" s="463"/>
      <c r="S170" s="463"/>
      <c r="T170" s="463"/>
      <c r="U170" s="463"/>
      <c r="V170" s="463"/>
      <c r="W170" s="463"/>
      <c r="X170" s="463"/>
      <c r="Y170" s="463"/>
    </row>
    <row r="171" spans="1:25" ht="15" thickBot="1" x14ac:dyDescent="0.35">
      <c r="A171" s="785" t="s">
        <v>193</v>
      </c>
      <c r="B171" s="452"/>
      <c r="C171" s="452"/>
      <c r="D171" s="452"/>
      <c r="E171" s="452"/>
      <c r="F171" s="452"/>
      <c r="G171" s="452"/>
      <c r="H171" s="755">
        <v>59.2</v>
      </c>
      <c r="I171" s="725">
        <v>39.6</v>
      </c>
      <c r="J171" s="769">
        <v>46.3</v>
      </c>
      <c r="K171" s="452"/>
      <c r="L171" s="452"/>
      <c r="M171" s="452"/>
      <c r="N171" s="589">
        <v>47.1</v>
      </c>
      <c r="O171" s="561">
        <v>55.8</v>
      </c>
      <c r="P171" s="712">
        <v>44.8</v>
      </c>
      <c r="Q171" s="514">
        <v>40.9</v>
      </c>
      <c r="R171" s="452"/>
      <c r="S171" s="452"/>
      <c r="T171" s="452"/>
      <c r="U171" s="568">
        <v>46.8</v>
      </c>
      <c r="V171" s="583">
        <v>28.2</v>
      </c>
      <c r="W171" s="452"/>
      <c r="X171" s="452"/>
      <c r="Y171" s="587">
        <v>28.2</v>
      </c>
    </row>
    <row r="172" spans="1:25" ht="15" thickBot="1" x14ac:dyDescent="0.35">
      <c r="A172" s="785" t="s">
        <v>194</v>
      </c>
      <c r="B172" s="463"/>
      <c r="C172" s="463"/>
      <c r="D172" s="463"/>
      <c r="E172" s="463"/>
      <c r="F172" s="463"/>
      <c r="G172" s="463"/>
      <c r="H172" s="717">
        <v>66</v>
      </c>
      <c r="I172" s="463"/>
      <c r="J172" s="519">
        <v>70.2</v>
      </c>
      <c r="K172" s="463"/>
      <c r="L172" s="463"/>
      <c r="M172" s="463"/>
      <c r="N172" s="473">
        <v>67.099999999999994</v>
      </c>
      <c r="O172" s="618">
        <v>55.3</v>
      </c>
      <c r="P172" s="463"/>
      <c r="Q172" s="510">
        <v>31.9</v>
      </c>
      <c r="R172" s="463"/>
      <c r="S172" s="463"/>
      <c r="T172" s="463"/>
      <c r="U172" s="592">
        <v>39.700000000000003</v>
      </c>
      <c r="V172" s="770">
        <v>40.4</v>
      </c>
      <c r="W172" s="463"/>
      <c r="X172" s="463"/>
      <c r="Y172" s="609">
        <v>40.4</v>
      </c>
    </row>
    <row r="173" spans="1:25" ht="15" thickBot="1" x14ac:dyDescent="0.35">
      <c r="A173" s="785" t="s">
        <v>195</v>
      </c>
      <c r="B173" s="452"/>
      <c r="C173" s="452"/>
      <c r="D173" s="452"/>
      <c r="E173" s="452"/>
      <c r="F173" s="452"/>
      <c r="G173" s="452"/>
      <c r="H173" s="602">
        <v>38.700000000000003</v>
      </c>
      <c r="I173" s="712">
        <v>56.3</v>
      </c>
      <c r="J173" s="613">
        <v>46.8</v>
      </c>
      <c r="K173" s="452"/>
      <c r="L173" s="452"/>
      <c r="M173" s="452"/>
      <c r="N173" s="589">
        <v>47.1</v>
      </c>
      <c r="O173" s="474">
        <v>41.3</v>
      </c>
      <c r="P173" s="514">
        <v>33.799999999999997</v>
      </c>
      <c r="Q173" s="638">
        <v>35.1</v>
      </c>
      <c r="R173" s="452"/>
      <c r="S173" s="452"/>
      <c r="T173" s="452"/>
      <c r="U173" s="593">
        <v>36.799999999999997</v>
      </c>
      <c r="V173" s="608">
        <v>18.2</v>
      </c>
      <c r="W173" s="452"/>
      <c r="X173" s="452"/>
      <c r="Y173" s="485">
        <v>18.2</v>
      </c>
    </row>
    <row r="174" spans="1:25" ht="15" thickBot="1" x14ac:dyDescent="0.35">
      <c r="A174" s="785" t="s">
        <v>196</v>
      </c>
      <c r="B174" s="463"/>
      <c r="C174" s="463"/>
      <c r="D174" s="463"/>
      <c r="E174" s="463"/>
      <c r="F174" s="463"/>
      <c r="G174" s="463"/>
      <c r="H174" s="463"/>
      <c r="I174" s="463"/>
      <c r="J174" s="463"/>
      <c r="K174" s="532">
        <v>13.5</v>
      </c>
      <c r="L174" s="683">
        <v>23.6</v>
      </c>
      <c r="M174" s="605">
        <v>23.3</v>
      </c>
      <c r="N174" s="491">
        <v>20.3</v>
      </c>
      <c r="O174" s="463"/>
      <c r="P174" s="463"/>
      <c r="Q174" s="463"/>
      <c r="R174" s="487">
        <v>4.3</v>
      </c>
      <c r="S174" s="542">
        <v>6.3</v>
      </c>
      <c r="T174" s="487">
        <v>3.5</v>
      </c>
      <c r="U174" s="490">
        <v>4.7</v>
      </c>
      <c r="V174" s="463"/>
      <c r="W174" s="463"/>
      <c r="X174" s="463"/>
      <c r="Y174" s="657">
        <v>4.2</v>
      </c>
    </row>
    <row r="175" spans="1:25" ht="15" thickBot="1" x14ac:dyDescent="0.35">
      <c r="A175" s="785" t="s">
        <v>197</v>
      </c>
      <c r="B175" s="531">
        <v>393</v>
      </c>
      <c r="C175" s="579">
        <v>398</v>
      </c>
      <c r="D175" s="531">
        <v>382</v>
      </c>
      <c r="E175" s="581">
        <v>377</v>
      </c>
      <c r="F175" s="700">
        <v>434</v>
      </c>
      <c r="G175" s="485">
        <v>429</v>
      </c>
      <c r="H175" s="452"/>
      <c r="I175" s="452"/>
      <c r="J175" s="452"/>
      <c r="K175" s="452"/>
      <c r="L175" s="452"/>
      <c r="M175" s="452"/>
      <c r="N175" s="452"/>
      <c r="O175" s="452"/>
      <c r="P175" s="452"/>
      <c r="Q175" s="452"/>
      <c r="R175" s="452"/>
      <c r="S175" s="452"/>
      <c r="T175" s="452"/>
      <c r="U175" s="452"/>
      <c r="V175" s="452"/>
      <c r="W175" s="452"/>
      <c r="X175" s="452"/>
      <c r="Y175" s="452"/>
    </row>
    <row r="176" spans="1:25" ht="15" thickBot="1" x14ac:dyDescent="0.35">
      <c r="A176" s="785" t="s">
        <v>198</v>
      </c>
      <c r="B176" s="463"/>
      <c r="C176" s="463"/>
      <c r="D176" s="463"/>
      <c r="E176" s="463"/>
      <c r="F176" s="463"/>
      <c r="G176" s="463"/>
      <c r="H176" s="463"/>
      <c r="I176" s="666">
        <v>19.7</v>
      </c>
      <c r="J176" s="487">
        <v>8.3000000000000007</v>
      </c>
      <c r="K176" s="463"/>
      <c r="L176" s="539">
        <v>16.7</v>
      </c>
      <c r="M176" s="542">
        <v>18.399999999999999</v>
      </c>
      <c r="N176" s="658">
        <v>13.4</v>
      </c>
      <c r="O176" s="543">
        <v>12.3</v>
      </c>
      <c r="P176" s="668">
        <v>10.5</v>
      </c>
      <c r="Q176" s="463"/>
      <c r="R176" s="758">
        <v>7.6</v>
      </c>
      <c r="S176" s="491">
        <v>9.6999999999999993</v>
      </c>
      <c r="T176" s="463"/>
      <c r="U176" s="544">
        <v>8.1999999999999993</v>
      </c>
      <c r="V176" s="543">
        <v>6</v>
      </c>
      <c r="W176" s="455">
        <v>6</v>
      </c>
      <c r="X176" s="463"/>
      <c r="Y176" s="534">
        <v>6</v>
      </c>
    </row>
    <row r="177" spans="1:25" ht="15" thickBot="1" x14ac:dyDescent="0.35">
      <c r="A177" s="785" t="s">
        <v>199</v>
      </c>
      <c r="B177" s="452"/>
      <c r="C177" s="452"/>
      <c r="D177" s="452"/>
      <c r="E177" s="452"/>
      <c r="F177" s="452"/>
      <c r="G177" s="452"/>
      <c r="H177" s="533">
        <v>13.8</v>
      </c>
      <c r="I177" s="659">
        <v>21.9</v>
      </c>
      <c r="J177" s="764">
        <v>34.200000000000003</v>
      </c>
      <c r="K177" s="452"/>
      <c r="L177" s="452"/>
      <c r="M177" s="452"/>
      <c r="N177" s="685">
        <v>23</v>
      </c>
      <c r="O177" s="605">
        <v>18</v>
      </c>
      <c r="P177" s="513">
        <v>17.2</v>
      </c>
      <c r="Q177" s="585">
        <v>30.8</v>
      </c>
      <c r="R177" s="452"/>
      <c r="S177" s="452"/>
      <c r="T177" s="452"/>
      <c r="U177" s="606">
        <v>22.1</v>
      </c>
      <c r="V177" s="747">
        <v>24.4</v>
      </c>
      <c r="W177" s="452"/>
      <c r="X177" s="452"/>
      <c r="Y177" s="573">
        <v>24.4</v>
      </c>
    </row>
    <row r="178" spans="1:25" ht="15" thickBot="1" x14ac:dyDescent="0.35">
      <c r="A178" s="785" t="s">
        <v>200</v>
      </c>
      <c r="B178" s="463"/>
      <c r="C178" s="463"/>
      <c r="D178" s="463"/>
      <c r="E178" s="463"/>
      <c r="F178" s="463"/>
      <c r="G178" s="463"/>
      <c r="H178" s="463"/>
      <c r="I178" s="463"/>
      <c r="J178" s="526">
        <v>28.6</v>
      </c>
      <c r="K178" s="463"/>
      <c r="L178" s="463"/>
      <c r="M178" s="463"/>
      <c r="N178" s="659">
        <v>21</v>
      </c>
      <c r="O178" s="666">
        <v>16.7</v>
      </c>
      <c r="P178" s="658">
        <v>7.9</v>
      </c>
      <c r="Q178" s="481">
        <v>28.6</v>
      </c>
      <c r="R178" s="463"/>
      <c r="S178" s="463"/>
      <c r="T178" s="463"/>
      <c r="U178" s="622">
        <v>16.7</v>
      </c>
      <c r="V178" s="505">
        <v>21.4</v>
      </c>
      <c r="W178" s="463"/>
      <c r="X178" s="463"/>
      <c r="Y178" s="596">
        <v>21.4</v>
      </c>
    </row>
    <row r="179" spans="1:25" ht="15" thickBot="1" x14ac:dyDescent="0.35">
      <c r="A179" s="785" t="s">
        <v>201</v>
      </c>
      <c r="B179" s="452"/>
      <c r="C179" s="452"/>
      <c r="D179" s="452"/>
      <c r="E179" s="452"/>
      <c r="F179" s="452"/>
      <c r="G179" s="452"/>
      <c r="H179" s="687">
        <v>20.8</v>
      </c>
      <c r="I179" s="690">
        <v>14.3</v>
      </c>
      <c r="J179" s="683">
        <v>23.7</v>
      </c>
      <c r="K179" s="452"/>
      <c r="L179" s="452"/>
      <c r="M179" s="452"/>
      <c r="N179" s="530">
        <v>19.7</v>
      </c>
      <c r="O179" s="730">
        <v>6.5</v>
      </c>
      <c r="P179" s="750">
        <v>13.1</v>
      </c>
      <c r="Q179" s="642">
        <v>31.2</v>
      </c>
      <c r="R179" s="452"/>
      <c r="S179" s="452"/>
      <c r="T179" s="452"/>
      <c r="U179" s="675">
        <v>17</v>
      </c>
      <c r="V179" s="689">
        <v>10.8</v>
      </c>
      <c r="W179" s="452"/>
      <c r="X179" s="452"/>
      <c r="Y179" s="678">
        <v>10.8</v>
      </c>
    </row>
    <row r="180" spans="1:25" ht="15" thickBot="1" x14ac:dyDescent="0.35">
      <c r="A180" s="785" t="s">
        <v>202</v>
      </c>
      <c r="B180" s="463"/>
      <c r="C180" s="463"/>
      <c r="D180" s="463"/>
      <c r="E180" s="463"/>
      <c r="F180" s="463"/>
      <c r="G180" s="463"/>
      <c r="H180" s="463"/>
      <c r="I180" s="463"/>
      <c r="J180" s="463"/>
      <c r="K180" s="572">
        <v>74.2</v>
      </c>
      <c r="L180" s="553">
        <v>83.4</v>
      </c>
      <c r="M180" s="466">
        <v>84.3</v>
      </c>
      <c r="N180" s="517">
        <v>80.2</v>
      </c>
      <c r="O180" s="463"/>
      <c r="P180" s="463"/>
      <c r="Q180" s="463"/>
      <c r="R180" s="553">
        <v>61.7</v>
      </c>
      <c r="S180" s="516">
        <v>79.3</v>
      </c>
      <c r="T180" s="516">
        <v>84.3</v>
      </c>
      <c r="U180" s="727">
        <v>74.099999999999994</v>
      </c>
      <c r="V180" s="463"/>
      <c r="W180" s="477">
        <v>56.5</v>
      </c>
      <c r="X180" s="463"/>
      <c r="Y180" s="477">
        <v>56.5</v>
      </c>
    </row>
    <row r="181" spans="1:25" ht="15" thickBot="1" x14ac:dyDescent="0.35">
      <c r="A181" s="785" t="s">
        <v>203</v>
      </c>
      <c r="B181" s="452"/>
      <c r="C181" s="452"/>
      <c r="D181" s="452"/>
      <c r="E181" s="452"/>
      <c r="F181" s="452"/>
      <c r="G181" s="452"/>
      <c r="H181" s="452"/>
      <c r="I181" s="452"/>
      <c r="J181" s="452"/>
      <c r="K181" s="695">
        <v>41.7</v>
      </c>
      <c r="L181" s="564">
        <v>32.5</v>
      </c>
      <c r="M181" s="563">
        <v>46.9</v>
      </c>
      <c r="N181" s="594">
        <v>41.2</v>
      </c>
      <c r="O181" s="452"/>
      <c r="P181" s="452"/>
      <c r="Q181" s="452"/>
      <c r="R181" s="769">
        <v>29.6</v>
      </c>
      <c r="S181" s="711">
        <v>18.8</v>
      </c>
      <c r="T181" s="761">
        <v>36</v>
      </c>
      <c r="U181" s="619">
        <v>29.1</v>
      </c>
      <c r="V181" s="452"/>
      <c r="W181" s="588">
        <v>30.1</v>
      </c>
      <c r="X181" s="452"/>
      <c r="Y181" s="695">
        <v>30.1</v>
      </c>
    </row>
    <row r="182" spans="1:25" ht="15" thickBot="1" x14ac:dyDescent="0.35">
      <c r="A182" s="785" t="s">
        <v>204</v>
      </c>
      <c r="B182" s="463"/>
      <c r="C182" s="463"/>
      <c r="D182" s="463"/>
      <c r="E182" s="463"/>
      <c r="F182" s="463"/>
      <c r="G182" s="463"/>
      <c r="H182" s="724">
        <v>14</v>
      </c>
      <c r="I182" s="529">
        <v>13.2</v>
      </c>
      <c r="J182" s="453">
        <v>26.1</v>
      </c>
      <c r="K182" s="604">
        <v>16.899999999999999</v>
      </c>
      <c r="L182" s="678">
        <v>25</v>
      </c>
      <c r="M182" s="698">
        <v>26.8</v>
      </c>
      <c r="N182" s="527">
        <v>20.2</v>
      </c>
      <c r="O182" s="535">
        <v>11.2</v>
      </c>
      <c r="P182" s="681">
        <v>9.3000000000000007</v>
      </c>
      <c r="Q182" s="675">
        <v>20.7</v>
      </c>
      <c r="R182" s="668">
        <v>6.2</v>
      </c>
      <c r="S182" s="767">
        <v>12.5</v>
      </c>
      <c r="T182" s="659">
        <v>13.6</v>
      </c>
      <c r="U182" s="691">
        <v>12.6</v>
      </c>
      <c r="V182" s="463"/>
      <c r="W182" s="463"/>
      <c r="X182" s="463"/>
      <c r="Y182" s="644">
        <v>2.9</v>
      </c>
    </row>
    <row r="183" spans="1:25" ht="15" thickBot="1" x14ac:dyDescent="0.35">
      <c r="A183" s="785" t="s">
        <v>205</v>
      </c>
      <c r="B183" s="452"/>
      <c r="C183" s="452"/>
      <c r="D183" s="452"/>
      <c r="E183" s="452"/>
      <c r="F183" s="452"/>
      <c r="G183" s="452"/>
      <c r="H183" s="625">
        <v>69.599999999999994</v>
      </c>
      <c r="I183" s="559">
        <v>76.5</v>
      </c>
      <c r="J183" s="610">
        <v>58.8</v>
      </c>
      <c r="K183" s="452"/>
      <c r="L183" s="452"/>
      <c r="M183" s="452"/>
      <c r="N183" s="713">
        <v>68.400000000000006</v>
      </c>
      <c r="O183" s="519">
        <v>62.5</v>
      </c>
      <c r="P183" s="603">
        <v>41.2</v>
      </c>
      <c r="Q183" s="567">
        <v>52.9</v>
      </c>
      <c r="R183" s="452"/>
      <c r="S183" s="452"/>
      <c r="T183" s="452"/>
      <c r="U183" s="582">
        <v>53.4</v>
      </c>
      <c r="V183" s="707">
        <v>52.9</v>
      </c>
      <c r="W183" s="452"/>
      <c r="X183" s="452"/>
      <c r="Y183" s="557">
        <v>52.9</v>
      </c>
    </row>
    <row r="184" spans="1:25" ht="15" thickBot="1" x14ac:dyDescent="0.35">
      <c r="A184" s="785" t="s">
        <v>206</v>
      </c>
      <c r="B184" s="463"/>
      <c r="C184" s="463"/>
      <c r="D184" s="463"/>
      <c r="E184" s="463"/>
      <c r="F184" s="463"/>
      <c r="G184" s="463"/>
      <c r="H184" s="503">
        <v>23.3</v>
      </c>
      <c r="I184" s="504">
        <v>33.299999999999997</v>
      </c>
      <c r="J184" s="475">
        <v>53.2</v>
      </c>
      <c r="K184" s="463"/>
      <c r="L184" s="463"/>
      <c r="M184" s="463"/>
      <c r="N184" s="669">
        <v>38.200000000000003</v>
      </c>
      <c r="O184" s="531">
        <v>19.600000000000001</v>
      </c>
      <c r="P184" s="607">
        <v>20.3</v>
      </c>
      <c r="Q184" s="568">
        <v>50</v>
      </c>
      <c r="R184" s="463"/>
      <c r="S184" s="463"/>
      <c r="T184" s="463"/>
      <c r="U184" s="638">
        <v>30.9</v>
      </c>
      <c r="V184" s="645">
        <v>21.9</v>
      </c>
      <c r="W184" s="463"/>
      <c r="X184" s="463"/>
      <c r="Y184" s="641">
        <v>21.9</v>
      </c>
    </row>
    <row r="185" spans="1:25" ht="15" thickBot="1" x14ac:dyDescent="0.35">
      <c r="A185" s="785" t="s">
        <v>207</v>
      </c>
      <c r="B185" s="452"/>
      <c r="C185" s="452"/>
      <c r="D185" s="452"/>
      <c r="E185" s="452"/>
      <c r="F185" s="452"/>
      <c r="G185" s="452"/>
      <c r="H185" s="452"/>
      <c r="I185" s="452"/>
      <c r="J185" s="452"/>
      <c r="K185" s="561">
        <v>60.8</v>
      </c>
      <c r="L185" s="566">
        <v>57.2</v>
      </c>
      <c r="M185" s="568">
        <v>60.4</v>
      </c>
      <c r="N185" s="560">
        <v>59.5</v>
      </c>
      <c r="O185" s="452"/>
      <c r="P185" s="452"/>
      <c r="Q185" s="452"/>
      <c r="R185" s="551">
        <v>41.2</v>
      </c>
      <c r="S185" s="771">
        <v>43.9</v>
      </c>
      <c r="T185" s="562">
        <v>54.4</v>
      </c>
      <c r="U185" s="562">
        <v>46.9</v>
      </c>
      <c r="V185" s="452"/>
      <c r="W185" s="630">
        <v>34.299999999999997</v>
      </c>
      <c r="X185" s="452"/>
      <c r="Y185" s="593">
        <v>34.299999999999997</v>
      </c>
    </row>
    <row r="186" spans="1:25" ht="15" thickBot="1" x14ac:dyDescent="0.35">
      <c r="A186" s="785" t="s">
        <v>208</v>
      </c>
      <c r="B186" s="463"/>
      <c r="C186" s="463"/>
      <c r="D186" s="463"/>
      <c r="E186" s="463"/>
      <c r="F186" s="678">
        <v>424</v>
      </c>
      <c r="G186" s="670">
        <v>431</v>
      </c>
      <c r="H186" s="463"/>
      <c r="I186" s="463"/>
      <c r="J186" s="463"/>
      <c r="K186" s="463"/>
      <c r="L186" s="463"/>
      <c r="M186" s="463"/>
      <c r="N186" s="463"/>
      <c r="O186" s="463"/>
      <c r="P186" s="463"/>
      <c r="Q186" s="463"/>
      <c r="R186" s="463"/>
      <c r="S186" s="463"/>
      <c r="T186" s="463"/>
      <c r="U186" s="463"/>
      <c r="V186" s="463"/>
      <c r="W186" s="463"/>
      <c r="X186" s="463"/>
      <c r="Y186" s="463"/>
    </row>
    <row r="187" spans="1:25" ht="15" thickBot="1" x14ac:dyDescent="0.35">
      <c r="A187" s="785" t="s">
        <v>209</v>
      </c>
      <c r="B187" s="452"/>
      <c r="C187" s="452"/>
      <c r="D187" s="452"/>
      <c r="E187" s="452"/>
      <c r="F187" s="452"/>
      <c r="G187" s="452"/>
      <c r="H187" s="588">
        <v>32.700000000000003</v>
      </c>
      <c r="I187" s="747">
        <v>36.799999999999997</v>
      </c>
      <c r="J187" s="608">
        <v>32.799999999999997</v>
      </c>
      <c r="K187" s="452"/>
      <c r="L187" s="452"/>
      <c r="M187" s="452"/>
      <c r="N187" s="699">
        <v>34.1</v>
      </c>
      <c r="O187" s="630">
        <v>36.700000000000003</v>
      </c>
      <c r="P187" s="699">
        <v>24.2</v>
      </c>
      <c r="Q187" s="714">
        <v>17.899999999999999</v>
      </c>
      <c r="R187" s="452"/>
      <c r="S187" s="452"/>
      <c r="T187" s="452"/>
      <c r="U187" s="699">
        <v>25.9</v>
      </c>
      <c r="V187" s="615">
        <v>22.7</v>
      </c>
      <c r="W187" s="452"/>
      <c r="X187" s="452"/>
      <c r="Y187" s="747">
        <v>22.7</v>
      </c>
    </row>
    <row r="188" spans="1:25" ht="15" thickBot="1" x14ac:dyDescent="0.35">
      <c r="A188" s="785" t="s">
        <v>210</v>
      </c>
      <c r="B188" s="463"/>
      <c r="C188" s="463"/>
      <c r="D188" s="463"/>
      <c r="E188" s="463"/>
      <c r="F188" s="463"/>
      <c r="G188" s="463"/>
      <c r="H188" s="463"/>
      <c r="I188" s="463"/>
      <c r="J188" s="463"/>
      <c r="K188" s="772">
        <v>71.400000000000006</v>
      </c>
      <c r="L188" s="576">
        <v>71.400000000000006</v>
      </c>
      <c r="M188" s="712">
        <v>57.6</v>
      </c>
      <c r="N188" s="477">
        <v>67.5</v>
      </c>
      <c r="O188" s="463"/>
      <c r="P188" s="463"/>
      <c r="Q188" s="463"/>
      <c r="R188" s="470">
        <v>57.6</v>
      </c>
      <c r="S188" s="519">
        <v>53.6</v>
      </c>
      <c r="T188" s="569">
        <v>54.7</v>
      </c>
      <c r="U188" s="557">
        <v>55.2</v>
      </c>
      <c r="V188" s="463"/>
      <c r="W188" s="610">
        <v>47.6</v>
      </c>
      <c r="X188" s="463"/>
      <c r="Y188" s="582">
        <v>47.6</v>
      </c>
    </row>
    <row r="189" spans="1:25" ht="15" thickBot="1" x14ac:dyDescent="0.35">
      <c r="A189" s="785" t="s">
        <v>211</v>
      </c>
      <c r="B189" s="452"/>
      <c r="C189" s="452"/>
      <c r="D189" s="452"/>
      <c r="E189" s="452"/>
      <c r="F189" s="452"/>
      <c r="G189" s="452"/>
      <c r="H189" s="452"/>
      <c r="I189" s="452"/>
      <c r="J189" s="452"/>
      <c r="K189" s="452"/>
      <c r="L189" s="452"/>
      <c r="M189" s="452"/>
      <c r="N189" s="452"/>
      <c r="O189" s="452"/>
      <c r="P189" s="452"/>
      <c r="Q189" s="452"/>
      <c r="R189" s="452"/>
      <c r="S189" s="452"/>
      <c r="T189" s="452"/>
      <c r="U189" s="452"/>
      <c r="V189" s="452"/>
      <c r="W189" s="452"/>
      <c r="X189" s="452"/>
      <c r="Y189" s="452"/>
    </row>
    <row r="190" spans="1:25" ht="15" thickBot="1" x14ac:dyDescent="0.35">
      <c r="A190" s="785" t="s">
        <v>212</v>
      </c>
      <c r="B190" s="463"/>
      <c r="C190" s="463"/>
      <c r="D190" s="463"/>
      <c r="E190" s="463"/>
      <c r="F190" s="463"/>
      <c r="G190" s="463"/>
      <c r="H190" s="463"/>
      <c r="I190" s="463"/>
      <c r="J190" s="463"/>
      <c r="K190" s="463"/>
      <c r="L190" s="463"/>
      <c r="M190" s="463"/>
      <c r="N190" s="463"/>
      <c r="O190" s="463"/>
      <c r="P190" s="463"/>
      <c r="Q190" s="463"/>
      <c r="R190" s="463"/>
      <c r="S190" s="463"/>
      <c r="T190" s="463"/>
      <c r="U190" s="463"/>
      <c r="V190" s="463"/>
      <c r="W190" s="463"/>
      <c r="X190" s="463"/>
      <c r="Y190" s="463"/>
    </row>
    <row r="191" spans="1:25" ht="15" thickBot="1" x14ac:dyDescent="0.35">
      <c r="A191" s="785" t="s">
        <v>213</v>
      </c>
      <c r="B191" s="452"/>
      <c r="C191" s="452"/>
      <c r="D191" s="452"/>
      <c r="E191" s="452"/>
      <c r="F191" s="452"/>
      <c r="G191" s="452"/>
      <c r="H191" s="730">
        <v>7.1</v>
      </c>
      <c r="I191" s="563">
        <v>40</v>
      </c>
      <c r="J191" s="740">
        <v>11.3</v>
      </c>
      <c r="K191" s="452"/>
      <c r="L191" s="452"/>
      <c r="M191" s="452"/>
      <c r="N191" s="488">
        <v>17.3</v>
      </c>
      <c r="O191" s="547">
        <v>15.9</v>
      </c>
      <c r="P191" s="526">
        <v>18.2</v>
      </c>
      <c r="Q191" s="497">
        <v>13.4</v>
      </c>
      <c r="R191" s="452"/>
      <c r="S191" s="452"/>
      <c r="T191" s="452"/>
      <c r="U191" s="698">
        <v>15.7</v>
      </c>
      <c r="V191" s="684">
        <v>8.6</v>
      </c>
      <c r="W191" s="452"/>
      <c r="X191" s="452"/>
      <c r="Y191" s="489">
        <v>8.6</v>
      </c>
    </row>
    <row r="192" spans="1:25" ht="15" thickBot="1" x14ac:dyDescent="0.35">
      <c r="A192" s="785" t="s">
        <v>214</v>
      </c>
      <c r="B192" s="463"/>
      <c r="C192" s="463"/>
      <c r="D192" s="463"/>
      <c r="E192" s="463"/>
      <c r="F192" s="463"/>
      <c r="G192" s="463"/>
      <c r="H192" s="675">
        <v>22.9</v>
      </c>
      <c r="I192" s="528">
        <v>25</v>
      </c>
      <c r="J192" s="635">
        <v>34.5</v>
      </c>
      <c r="K192" s="463"/>
      <c r="L192" s="463"/>
      <c r="M192" s="463"/>
      <c r="N192" s="478">
        <v>28.7</v>
      </c>
      <c r="O192" s="494">
        <v>23.4</v>
      </c>
      <c r="P192" s="675">
        <v>17.100000000000001</v>
      </c>
      <c r="Q192" s="594">
        <v>38.299999999999997</v>
      </c>
      <c r="R192" s="463"/>
      <c r="S192" s="463"/>
      <c r="T192" s="463"/>
      <c r="U192" s="641">
        <v>25.5</v>
      </c>
      <c r="V192" s="633">
        <v>16.7</v>
      </c>
      <c r="W192" s="463"/>
      <c r="X192" s="463"/>
      <c r="Y192" s="634">
        <v>16.7</v>
      </c>
    </row>
    <row r="193" spans="1:25" ht="15" thickBot="1" x14ac:dyDescent="0.35">
      <c r="A193" s="785" t="s">
        <v>215</v>
      </c>
      <c r="B193" s="711">
        <v>418</v>
      </c>
      <c r="C193" s="608">
        <v>418</v>
      </c>
      <c r="D193" s="539">
        <v>365</v>
      </c>
      <c r="E193" s="527">
        <v>368</v>
      </c>
      <c r="F193" s="479">
        <v>421</v>
      </c>
      <c r="G193" s="462">
        <v>424</v>
      </c>
      <c r="H193" s="452"/>
      <c r="I193" s="452"/>
      <c r="J193" s="452"/>
      <c r="K193" s="737">
        <v>9.5</v>
      </c>
      <c r="L193" s="750">
        <v>22.4</v>
      </c>
      <c r="M193" s="580">
        <v>21.1</v>
      </c>
      <c r="N193" s="580">
        <v>18.5</v>
      </c>
      <c r="O193" s="452"/>
      <c r="P193" s="452"/>
      <c r="Q193" s="452"/>
      <c r="R193" s="452"/>
      <c r="S193" s="676">
        <v>8.5</v>
      </c>
      <c r="T193" s="452"/>
      <c r="U193" s="658">
        <v>7</v>
      </c>
      <c r="V193" s="452"/>
      <c r="W193" s="452"/>
      <c r="X193" s="452"/>
      <c r="Y193" s="487">
        <v>2.5</v>
      </c>
    </row>
    <row r="194" spans="1:25" ht="15" thickBot="1" x14ac:dyDescent="0.35">
      <c r="A194" s="785" t="s">
        <v>216</v>
      </c>
      <c r="B194" s="563">
        <v>440</v>
      </c>
      <c r="C194" s="635">
        <v>421</v>
      </c>
      <c r="D194" s="574">
        <v>441</v>
      </c>
      <c r="E194" s="613">
        <v>430</v>
      </c>
      <c r="F194" s="738">
        <v>464</v>
      </c>
      <c r="G194" s="619">
        <v>448</v>
      </c>
      <c r="H194" s="463"/>
      <c r="I194" s="463"/>
      <c r="J194" s="463"/>
      <c r="K194" s="463"/>
      <c r="L194" s="463"/>
      <c r="M194" s="463"/>
      <c r="N194" s="463"/>
      <c r="O194" s="463"/>
      <c r="P194" s="463"/>
      <c r="Q194" s="463"/>
      <c r="R194" s="463"/>
      <c r="S194" s="463"/>
      <c r="T194" s="463"/>
      <c r="U194" s="463"/>
      <c r="V194" s="463"/>
      <c r="W194" s="463"/>
      <c r="X194" s="462">
        <v>17.100000000000001</v>
      </c>
      <c r="Y194" s="607">
        <v>17.100000000000001</v>
      </c>
    </row>
    <row r="195" spans="1:25" ht="15" thickBot="1" x14ac:dyDescent="0.35">
      <c r="A195" s="785" t="s">
        <v>217</v>
      </c>
      <c r="B195" s="452"/>
      <c r="C195" s="452"/>
      <c r="D195" s="452"/>
      <c r="E195" s="452"/>
      <c r="F195" s="537">
        <v>415</v>
      </c>
      <c r="G195" s="546">
        <v>394</v>
      </c>
      <c r="H195" s="452"/>
      <c r="I195" s="452"/>
      <c r="J195" s="452"/>
      <c r="K195" s="452"/>
      <c r="L195" s="452"/>
      <c r="M195" s="452"/>
      <c r="N195" s="452"/>
      <c r="O195" s="452"/>
      <c r="P195" s="452"/>
      <c r="Q195" s="452"/>
      <c r="R195" s="452"/>
      <c r="S195" s="452"/>
      <c r="T195" s="452"/>
      <c r="U195" s="452"/>
      <c r="V195" s="452"/>
      <c r="W195" s="452"/>
      <c r="X195" s="452"/>
      <c r="Y195" s="452"/>
    </row>
    <row r="196" spans="1:25" ht="15" thickBot="1" x14ac:dyDescent="0.35">
      <c r="A196" s="785" t="s">
        <v>218</v>
      </c>
      <c r="B196" s="463"/>
      <c r="C196" s="463"/>
      <c r="D196" s="463"/>
      <c r="E196" s="463"/>
      <c r="F196" s="463"/>
      <c r="G196" s="463"/>
      <c r="H196" s="687">
        <v>20.8</v>
      </c>
      <c r="I196" s="731">
        <v>22.7</v>
      </c>
      <c r="J196" s="734">
        <v>28.4</v>
      </c>
      <c r="K196" s="463"/>
      <c r="L196" s="463"/>
      <c r="M196" s="463"/>
      <c r="N196" s="453">
        <v>24.1</v>
      </c>
      <c r="O196" s="500">
        <v>18.899999999999999</v>
      </c>
      <c r="P196" s="676">
        <v>11.7</v>
      </c>
      <c r="Q196" s="692">
        <v>14.9</v>
      </c>
      <c r="R196" s="463"/>
      <c r="S196" s="463"/>
      <c r="T196" s="463"/>
      <c r="U196" s="677">
        <v>14.7</v>
      </c>
      <c r="V196" s="685">
        <v>10.4</v>
      </c>
      <c r="W196" s="463"/>
      <c r="X196" s="463"/>
      <c r="Y196" s="479">
        <v>10.4</v>
      </c>
    </row>
    <row r="197" spans="1:25" ht="15" thickBot="1" x14ac:dyDescent="0.35">
      <c r="A197" s="785" t="s">
        <v>219</v>
      </c>
      <c r="B197" s="574">
        <v>479</v>
      </c>
      <c r="C197" s="574">
        <v>460</v>
      </c>
      <c r="D197" s="706">
        <v>468</v>
      </c>
      <c r="E197" s="709">
        <v>462</v>
      </c>
      <c r="F197" s="610">
        <v>507</v>
      </c>
      <c r="G197" s="575">
        <v>487</v>
      </c>
      <c r="H197" s="452"/>
      <c r="I197" s="452"/>
      <c r="J197" s="452"/>
      <c r="K197" s="452"/>
      <c r="L197" s="452"/>
      <c r="M197" s="452"/>
      <c r="N197" s="452"/>
      <c r="O197" s="452"/>
      <c r="P197" s="452"/>
      <c r="Q197" s="452"/>
      <c r="R197" s="452"/>
      <c r="S197" s="452"/>
      <c r="T197" s="452"/>
      <c r="U197" s="452"/>
      <c r="V197" s="452"/>
      <c r="W197" s="452"/>
      <c r="X197" s="641">
        <v>21.5</v>
      </c>
      <c r="Y197" s="672">
        <v>21.5</v>
      </c>
    </row>
    <row r="198" spans="1:25" ht="15" thickBot="1" x14ac:dyDescent="0.35">
      <c r="A198" s="785" t="s">
        <v>220</v>
      </c>
      <c r="B198" s="463"/>
      <c r="C198" s="463"/>
      <c r="D198" s="463"/>
      <c r="E198" s="463"/>
      <c r="F198" s="463"/>
      <c r="G198" s="463"/>
      <c r="H198" s="659">
        <v>20</v>
      </c>
      <c r="I198" s="746">
        <v>29.6</v>
      </c>
      <c r="J198" s="753">
        <v>21.7</v>
      </c>
      <c r="K198" s="463"/>
      <c r="L198" s="463"/>
      <c r="M198" s="463"/>
      <c r="N198" s="679">
        <v>23.3</v>
      </c>
      <c r="O198" s="496">
        <v>17.8</v>
      </c>
      <c r="P198" s="687">
        <v>14</v>
      </c>
      <c r="Q198" s="698">
        <v>17.399999999999999</v>
      </c>
      <c r="R198" s="463"/>
      <c r="S198" s="463"/>
      <c r="T198" s="463"/>
      <c r="U198" s="678">
        <v>16.399999999999999</v>
      </c>
      <c r="V198" s="686">
        <v>8.6999999999999993</v>
      </c>
      <c r="W198" s="463"/>
      <c r="X198" s="463"/>
      <c r="Y198" s="702">
        <v>8.6999999999999993</v>
      </c>
    </row>
    <row r="199" spans="1:25" ht="15" thickBot="1" x14ac:dyDescent="0.35">
      <c r="A199" s="785" t="s">
        <v>221</v>
      </c>
      <c r="B199" s="452"/>
      <c r="C199" s="452"/>
      <c r="D199" s="452"/>
      <c r="E199" s="452"/>
      <c r="F199" s="452"/>
      <c r="G199" s="452"/>
      <c r="H199" s="643">
        <v>33.299999999999997</v>
      </c>
      <c r="I199" s="563">
        <v>40</v>
      </c>
      <c r="J199" s="499">
        <v>33.299999999999997</v>
      </c>
      <c r="K199" s="452"/>
      <c r="L199" s="452"/>
      <c r="M199" s="452"/>
      <c r="N199" s="588">
        <v>35.4</v>
      </c>
      <c r="O199" s="509">
        <v>39.4</v>
      </c>
      <c r="P199" s="588">
        <v>26.7</v>
      </c>
      <c r="Q199" s="480">
        <v>36.1</v>
      </c>
      <c r="R199" s="452"/>
      <c r="S199" s="452"/>
      <c r="T199" s="452"/>
      <c r="U199" s="454">
        <v>34.299999999999997</v>
      </c>
      <c r="V199" s="649">
        <v>30.6</v>
      </c>
      <c r="W199" s="452"/>
      <c r="X199" s="452"/>
      <c r="Y199" s="514">
        <v>30.6</v>
      </c>
    </row>
    <row r="200" spans="1:25" ht="15" thickBot="1" x14ac:dyDescent="0.35">
      <c r="A200" s="785" t="s">
        <v>222</v>
      </c>
      <c r="B200" s="463"/>
      <c r="C200" s="463"/>
      <c r="D200" s="463"/>
      <c r="E200" s="463"/>
      <c r="F200" s="463"/>
      <c r="G200" s="463"/>
      <c r="H200" s="727">
        <v>75.2</v>
      </c>
      <c r="I200" s="472">
        <v>78.2</v>
      </c>
      <c r="J200" s="558">
        <v>79.3</v>
      </c>
      <c r="K200" s="463"/>
      <c r="L200" s="463"/>
      <c r="M200" s="463"/>
      <c r="N200" s="555">
        <v>77.5</v>
      </c>
      <c r="O200" s="473">
        <v>65.8</v>
      </c>
      <c r="P200" s="727">
        <v>80.5</v>
      </c>
      <c r="Q200" s="625">
        <v>66.7</v>
      </c>
      <c r="R200" s="463"/>
      <c r="S200" s="463"/>
      <c r="T200" s="463"/>
      <c r="U200" s="599">
        <v>70.2</v>
      </c>
      <c r="V200" s="558">
        <v>70.3</v>
      </c>
      <c r="W200" s="463"/>
      <c r="X200" s="463"/>
      <c r="Y200" s="476">
        <v>70.3</v>
      </c>
    </row>
    <row r="201" spans="1:25" ht="15" thickBot="1" x14ac:dyDescent="0.35">
      <c r="A201" s="785" t="s">
        <v>223</v>
      </c>
      <c r="B201" s="452"/>
      <c r="C201" s="452"/>
      <c r="D201" s="452"/>
      <c r="E201" s="452"/>
      <c r="F201" s="452"/>
      <c r="G201" s="452"/>
      <c r="H201" s="452"/>
      <c r="I201" s="452"/>
      <c r="J201" s="452"/>
      <c r="K201" s="452"/>
      <c r="L201" s="452"/>
      <c r="M201" s="452"/>
      <c r="N201" s="452"/>
      <c r="O201" s="452"/>
      <c r="P201" s="452"/>
      <c r="Q201" s="452"/>
      <c r="R201" s="452"/>
      <c r="S201" s="452"/>
      <c r="T201" s="452"/>
      <c r="U201" s="452"/>
      <c r="V201" s="452"/>
      <c r="W201" s="452"/>
      <c r="X201" s="452"/>
      <c r="Y201" s="452"/>
    </row>
    <row r="202" spans="1:25" ht="15" thickBot="1" x14ac:dyDescent="0.35">
      <c r="A202" s="785" t="s">
        <v>225</v>
      </c>
      <c r="B202" s="463"/>
      <c r="C202" s="463"/>
      <c r="D202" s="463"/>
      <c r="E202" s="463"/>
      <c r="F202" s="463"/>
      <c r="G202" s="463"/>
      <c r="H202" s="737">
        <v>11</v>
      </c>
      <c r="I202" s="659">
        <v>21.9</v>
      </c>
      <c r="J202" s="544">
        <v>15.5</v>
      </c>
      <c r="K202" s="479">
        <v>19.8</v>
      </c>
      <c r="L202" s="728">
        <v>29.2</v>
      </c>
      <c r="M202" s="608">
        <v>34.799999999999997</v>
      </c>
      <c r="N202" s="531">
        <v>22.3</v>
      </c>
      <c r="O202" s="488">
        <v>13.8</v>
      </c>
      <c r="P202" s="487">
        <v>5.3</v>
      </c>
      <c r="Q202" s="730">
        <v>3.9</v>
      </c>
      <c r="R202" s="685">
        <v>10.199999999999999</v>
      </c>
      <c r="S202" s="533">
        <v>7.1</v>
      </c>
      <c r="T202" s="676">
        <v>11.1</v>
      </c>
      <c r="U202" s="661">
        <v>8.5</v>
      </c>
      <c r="V202" s="644">
        <v>4.9000000000000004</v>
      </c>
      <c r="W202" s="740">
        <v>4.4000000000000004</v>
      </c>
      <c r="X202" s="463"/>
      <c r="Y202" s="543">
        <v>4.7</v>
      </c>
    </row>
    <row r="203" spans="1:25" ht="15" thickBot="1" x14ac:dyDescent="0.35">
      <c r="A203" s="785" t="s">
        <v>226</v>
      </c>
      <c r="B203" s="452"/>
      <c r="C203" s="452"/>
      <c r="D203" s="452"/>
      <c r="E203" s="452"/>
      <c r="F203" s="452"/>
      <c r="G203" s="452"/>
      <c r="H203" s="467">
        <v>89.6</v>
      </c>
      <c r="I203" s="467">
        <v>96.3</v>
      </c>
      <c r="J203" s="467">
        <v>100</v>
      </c>
      <c r="K203" s="452"/>
      <c r="L203" s="452"/>
      <c r="M203" s="452"/>
      <c r="N203" s="467">
        <v>95.3</v>
      </c>
      <c r="O203" s="469">
        <v>88.3</v>
      </c>
      <c r="P203" s="467">
        <v>93.8</v>
      </c>
      <c r="Q203" s="467">
        <v>100</v>
      </c>
      <c r="R203" s="452"/>
      <c r="S203" s="452"/>
      <c r="T203" s="452"/>
      <c r="U203" s="467">
        <v>94</v>
      </c>
      <c r="V203" s="467">
        <v>96</v>
      </c>
      <c r="W203" s="452"/>
      <c r="X203" s="452"/>
      <c r="Y203" s="467">
        <v>96</v>
      </c>
    </row>
    <row r="204" spans="1:25" ht="15" thickBot="1" x14ac:dyDescent="0.35">
      <c r="A204" s="785" t="s">
        <v>227</v>
      </c>
      <c r="B204" s="463"/>
      <c r="C204" s="463"/>
      <c r="D204" s="463"/>
      <c r="E204" s="463"/>
      <c r="F204" s="463"/>
      <c r="G204" s="463"/>
      <c r="H204" s="463"/>
      <c r="I204" s="463"/>
      <c r="J204" s="463"/>
      <c r="K204" s="463"/>
      <c r="L204" s="463"/>
      <c r="M204" s="463"/>
      <c r="N204" s="463"/>
      <c r="O204" s="463"/>
      <c r="P204" s="463"/>
      <c r="Q204" s="463"/>
      <c r="R204" s="463"/>
      <c r="S204" s="463"/>
      <c r="T204" s="463"/>
      <c r="U204" s="463"/>
      <c r="V204" s="463"/>
      <c r="W204" s="463"/>
      <c r="X204" s="463"/>
      <c r="Y204" s="463"/>
    </row>
    <row r="205" spans="1:25" ht="15" thickBot="1" x14ac:dyDescent="0.35">
      <c r="A205" s="785" t="s">
        <v>228</v>
      </c>
      <c r="B205" s="452"/>
      <c r="C205" s="452"/>
      <c r="D205" s="452"/>
      <c r="E205" s="452"/>
      <c r="F205" s="452"/>
      <c r="G205" s="452"/>
      <c r="H205" s="452"/>
      <c r="I205" s="452"/>
      <c r="J205" s="452"/>
      <c r="K205" s="452"/>
      <c r="L205" s="452"/>
      <c r="M205" s="452"/>
      <c r="N205" s="452"/>
      <c r="O205" s="452"/>
      <c r="P205" s="452"/>
      <c r="Q205" s="452"/>
      <c r="R205" s="452"/>
      <c r="S205" s="452"/>
      <c r="T205" s="452"/>
      <c r="U205" s="452"/>
      <c r="V205" s="452"/>
      <c r="W205" s="452"/>
      <c r="X205" s="452"/>
      <c r="Y205" s="452"/>
    </row>
    <row r="206" spans="1:25" ht="15" thickBot="1" x14ac:dyDescent="0.35">
      <c r="A206" s="785" t="s">
        <v>229</v>
      </c>
      <c r="B206" s="463"/>
      <c r="C206" s="463"/>
      <c r="D206" s="463"/>
      <c r="E206" s="463"/>
      <c r="F206" s="463"/>
      <c r="G206" s="463"/>
      <c r="H206" s="566">
        <v>50.6</v>
      </c>
      <c r="I206" s="653">
        <v>48.3</v>
      </c>
      <c r="J206" s="524">
        <v>52.2</v>
      </c>
      <c r="K206" s="463"/>
      <c r="L206" s="463"/>
      <c r="M206" s="463"/>
      <c r="N206" s="611">
        <v>50.4</v>
      </c>
      <c r="O206" s="593">
        <v>43.7</v>
      </c>
      <c r="P206" s="587">
        <v>31.6</v>
      </c>
      <c r="Q206" s="773">
        <v>41.6</v>
      </c>
      <c r="R206" s="463"/>
      <c r="S206" s="463"/>
      <c r="T206" s="463"/>
      <c r="U206" s="524">
        <v>39</v>
      </c>
      <c r="V206" s="592">
        <v>41.6</v>
      </c>
      <c r="W206" s="463"/>
      <c r="X206" s="463"/>
      <c r="Y206" s="709">
        <v>41.6</v>
      </c>
    </row>
    <row r="207" spans="1:25" ht="15" thickBot="1" x14ac:dyDescent="0.35">
      <c r="A207" s="785" t="s">
        <v>230</v>
      </c>
      <c r="B207" s="452"/>
      <c r="C207" s="452"/>
      <c r="D207" s="452"/>
      <c r="E207" s="452"/>
      <c r="F207" s="452"/>
      <c r="G207" s="452"/>
      <c r="H207" s="715">
        <v>34.1</v>
      </c>
      <c r="I207" s="699">
        <v>36.700000000000003</v>
      </c>
      <c r="J207" s="746">
        <v>29.3</v>
      </c>
      <c r="K207" s="452"/>
      <c r="L207" s="452"/>
      <c r="M207" s="452"/>
      <c r="N207" s="623">
        <v>32.6</v>
      </c>
      <c r="O207" s="636">
        <v>27.9</v>
      </c>
      <c r="P207" s="646">
        <v>15.2</v>
      </c>
      <c r="Q207" s="655">
        <v>25.6</v>
      </c>
      <c r="R207" s="452"/>
      <c r="S207" s="452"/>
      <c r="T207" s="452"/>
      <c r="U207" s="504">
        <v>23.1</v>
      </c>
      <c r="V207" s="462">
        <v>14.6</v>
      </c>
      <c r="W207" s="452"/>
      <c r="X207" s="452"/>
      <c r="Y207" s="636">
        <v>14.6</v>
      </c>
    </row>
    <row r="208" spans="1:25" ht="15" thickBot="1" x14ac:dyDescent="0.35">
      <c r="A208" s="785" t="s">
        <v>231</v>
      </c>
      <c r="B208" s="463"/>
      <c r="C208" s="463"/>
      <c r="D208" s="463"/>
      <c r="E208" s="463"/>
      <c r="F208" s="463"/>
      <c r="G208" s="463"/>
      <c r="H208" s="463"/>
      <c r="I208" s="463"/>
      <c r="J208" s="463"/>
      <c r="K208" s="463"/>
      <c r="L208" s="463"/>
      <c r="M208" s="463"/>
      <c r="N208" s="463"/>
      <c r="O208" s="463"/>
      <c r="P208" s="463"/>
      <c r="Q208" s="463"/>
      <c r="R208" s="463"/>
      <c r="S208" s="463"/>
      <c r="T208" s="463"/>
      <c r="U208" s="463"/>
      <c r="V208" s="463"/>
      <c r="W208" s="463"/>
      <c r="X208" s="463"/>
      <c r="Y208" s="463"/>
    </row>
    <row r="209" spans="1:25" ht="15" thickBot="1" x14ac:dyDescent="0.35">
      <c r="A209" s="785" t="s">
        <v>232</v>
      </c>
      <c r="B209" s="452"/>
      <c r="C209" s="452"/>
      <c r="D209" s="452"/>
      <c r="E209" s="452"/>
      <c r="F209" s="452"/>
      <c r="G209" s="452"/>
      <c r="H209" s="542">
        <v>12.8</v>
      </c>
      <c r="I209" s="539">
        <v>13.3</v>
      </c>
      <c r="J209" s="532">
        <v>17</v>
      </c>
      <c r="K209" s="452"/>
      <c r="L209" s="452"/>
      <c r="M209" s="452"/>
      <c r="N209" s="535">
        <v>14.4</v>
      </c>
      <c r="O209" s="661">
        <v>12.8</v>
      </c>
      <c r="P209" s="690">
        <v>9.8000000000000007</v>
      </c>
      <c r="Q209" s="658">
        <v>6.1</v>
      </c>
      <c r="R209" s="452"/>
      <c r="S209" s="452"/>
      <c r="T209" s="452"/>
      <c r="U209" s="668">
        <v>9.6</v>
      </c>
      <c r="V209" s="452"/>
      <c r="W209" s="452"/>
      <c r="X209" s="452"/>
      <c r="Y209" s="452"/>
    </row>
    <row r="210" spans="1:25" ht="15" thickBot="1" x14ac:dyDescent="0.35">
      <c r="A210" s="785" t="s">
        <v>233</v>
      </c>
      <c r="B210" s="526">
        <v>413</v>
      </c>
      <c r="C210" s="479">
        <v>399</v>
      </c>
      <c r="D210" s="608">
        <v>404</v>
      </c>
      <c r="E210" s="508">
        <v>388</v>
      </c>
      <c r="F210" s="655">
        <v>440</v>
      </c>
      <c r="G210" s="584">
        <v>430</v>
      </c>
      <c r="H210" s="463"/>
      <c r="I210" s="463"/>
      <c r="J210" s="463"/>
      <c r="K210" s="463"/>
      <c r="L210" s="463"/>
      <c r="M210" s="463"/>
      <c r="N210" s="463"/>
      <c r="O210" s="463"/>
      <c r="P210" s="463"/>
      <c r="Q210" s="463"/>
      <c r="R210" s="463"/>
      <c r="S210" s="463"/>
      <c r="T210" s="463"/>
      <c r="U210" s="463"/>
      <c r="V210" s="463"/>
      <c r="W210" s="463"/>
      <c r="X210" s="463"/>
      <c r="Y210" s="463"/>
    </row>
    <row r="211" spans="1:25" ht="15" thickBot="1" x14ac:dyDescent="0.35">
      <c r="A211" s="785" t="s">
        <v>235</v>
      </c>
      <c r="B211" s="452"/>
      <c r="C211" s="452"/>
      <c r="D211" s="452"/>
      <c r="E211" s="452"/>
      <c r="F211" s="452"/>
      <c r="G211" s="452"/>
      <c r="H211" s="478">
        <v>25</v>
      </c>
      <c r="I211" s="760">
        <v>23.7</v>
      </c>
      <c r="J211" s="686">
        <v>20</v>
      </c>
      <c r="K211" s="452"/>
      <c r="L211" s="452"/>
      <c r="M211" s="452"/>
      <c r="N211" s="685">
        <v>23</v>
      </c>
      <c r="O211" s="606">
        <v>30.6</v>
      </c>
      <c r="P211" s="452"/>
      <c r="Q211" s="452"/>
      <c r="R211" s="452"/>
      <c r="S211" s="452"/>
      <c r="T211" s="452"/>
      <c r="U211" s="503">
        <v>18.5</v>
      </c>
      <c r="V211" s="452"/>
      <c r="W211" s="452"/>
      <c r="X211" s="452"/>
      <c r="Y211" s="452"/>
    </row>
    <row r="212" spans="1:25" ht="15" thickBot="1" x14ac:dyDescent="0.35">
      <c r="A212" s="785" t="s">
        <v>236</v>
      </c>
      <c r="B212" s="463"/>
      <c r="C212" s="463"/>
      <c r="D212" s="463"/>
      <c r="E212" s="463"/>
      <c r="F212" s="463"/>
      <c r="G212" s="463"/>
      <c r="H212" s="463"/>
      <c r="I212" s="463"/>
      <c r="J212" s="463"/>
      <c r="K212" s="649">
        <v>40.6</v>
      </c>
      <c r="L212" s="598">
        <v>60.4</v>
      </c>
      <c r="M212" s="639">
        <v>68.3</v>
      </c>
      <c r="N212" s="610">
        <v>55.8</v>
      </c>
      <c r="O212" s="463"/>
      <c r="P212" s="463"/>
      <c r="Q212" s="463"/>
      <c r="R212" s="769">
        <v>29.6</v>
      </c>
      <c r="S212" s="722">
        <v>39.1</v>
      </c>
      <c r="T212" s="566">
        <v>51.3</v>
      </c>
      <c r="U212" s="664">
        <v>39.5</v>
      </c>
      <c r="V212" s="463"/>
      <c r="W212" s="716">
        <v>36.9</v>
      </c>
      <c r="X212" s="463"/>
      <c r="Y212" s="512">
        <v>36.9</v>
      </c>
    </row>
    <row r="213" spans="1:25" ht="15" thickBot="1" x14ac:dyDescent="0.35">
      <c r="A213" s="785" t="s">
        <v>237</v>
      </c>
      <c r="B213" s="452"/>
      <c r="C213" s="452"/>
      <c r="D213" s="452"/>
      <c r="E213" s="452"/>
      <c r="F213" s="452"/>
      <c r="G213" s="452"/>
      <c r="H213" s="485">
        <v>26.9</v>
      </c>
      <c r="I213" s="769">
        <v>43.3</v>
      </c>
      <c r="J213" s="693">
        <v>38.5</v>
      </c>
      <c r="K213" s="452"/>
      <c r="L213" s="452"/>
      <c r="M213" s="452"/>
      <c r="N213" s="725">
        <v>36.6</v>
      </c>
      <c r="O213" s="462">
        <v>26.4</v>
      </c>
      <c r="P213" s="590">
        <v>32.799999999999997</v>
      </c>
      <c r="Q213" s="667">
        <v>11.3</v>
      </c>
      <c r="R213" s="452"/>
      <c r="S213" s="452"/>
      <c r="T213" s="452"/>
      <c r="U213" s="506">
        <v>24</v>
      </c>
      <c r="V213" s="616">
        <v>13.2</v>
      </c>
      <c r="W213" s="452"/>
      <c r="X213" s="452"/>
      <c r="Y213" s="483">
        <v>13.2</v>
      </c>
    </row>
    <row r="214" spans="1:25" ht="15" thickBot="1" x14ac:dyDescent="0.35">
      <c r="A214" s="785" t="s">
        <v>238</v>
      </c>
      <c r="B214" s="463"/>
      <c r="C214" s="463"/>
      <c r="D214" s="463"/>
      <c r="E214" s="463"/>
      <c r="F214" s="463"/>
      <c r="G214" s="463"/>
      <c r="H214" s="516">
        <v>77.8</v>
      </c>
      <c r="I214" s="469">
        <v>91.7</v>
      </c>
      <c r="J214" s="516">
        <v>90.9</v>
      </c>
      <c r="K214" s="467">
        <v>96.4</v>
      </c>
      <c r="L214" s="466">
        <v>89.6</v>
      </c>
      <c r="M214" s="570">
        <v>81</v>
      </c>
      <c r="N214" s="468">
        <v>87.8</v>
      </c>
      <c r="O214" s="516">
        <v>81.099999999999994</v>
      </c>
      <c r="P214" s="650">
        <v>67.5</v>
      </c>
      <c r="Q214" s="719">
        <v>78.400000000000006</v>
      </c>
      <c r="R214" s="752">
        <v>82.1</v>
      </c>
      <c r="S214" s="467">
        <v>88.3</v>
      </c>
      <c r="T214" s="515">
        <v>83.5</v>
      </c>
      <c r="U214" s="516">
        <v>80</v>
      </c>
      <c r="V214" s="774">
        <v>80.7</v>
      </c>
      <c r="W214" s="742">
        <v>72.2</v>
      </c>
      <c r="X214" s="463"/>
      <c r="Y214" s="516">
        <v>76.599999999999994</v>
      </c>
    </row>
    <row r="215" spans="1:25" ht="15" thickBot="1" x14ac:dyDescent="0.35">
      <c r="A215" s="785" t="s">
        <v>239</v>
      </c>
      <c r="B215" s="452"/>
      <c r="C215" s="452"/>
      <c r="D215" s="452"/>
      <c r="E215" s="452"/>
      <c r="F215" s="452"/>
      <c r="G215" s="452"/>
      <c r="H215" s="659">
        <v>20</v>
      </c>
      <c r="I215" s="632">
        <v>32.5</v>
      </c>
      <c r="J215" s="496">
        <v>20.5</v>
      </c>
      <c r="K215" s="452"/>
      <c r="L215" s="452"/>
      <c r="M215" s="452"/>
      <c r="N215" s="675">
        <v>24.8</v>
      </c>
      <c r="O215" s="483">
        <v>26.5</v>
      </c>
      <c r="P215" s="580">
        <v>11.1</v>
      </c>
      <c r="Q215" s="529">
        <v>7</v>
      </c>
      <c r="R215" s="452"/>
      <c r="S215" s="452"/>
      <c r="T215" s="452"/>
      <c r="U215" s="683">
        <v>14.8</v>
      </c>
      <c r="V215" s="452"/>
      <c r="W215" s="452"/>
      <c r="X215" s="452"/>
      <c r="Y215" s="452"/>
    </row>
    <row r="216" spans="1:25" ht="15" thickBot="1" x14ac:dyDescent="0.35">
      <c r="A216" s="785" t="s">
        <v>240</v>
      </c>
      <c r="B216" s="705">
        <v>398</v>
      </c>
      <c r="C216" s="535">
        <v>366</v>
      </c>
      <c r="D216" s="463"/>
      <c r="E216" s="463"/>
      <c r="F216" s="656">
        <v>383</v>
      </c>
      <c r="G216" s="540">
        <v>363</v>
      </c>
      <c r="H216" s="463"/>
      <c r="I216" s="463"/>
      <c r="J216" s="463"/>
      <c r="K216" s="463"/>
      <c r="L216" s="463"/>
      <c r="M216" s="463"/>
      <c r="N216" s="463"/>
      <c r="O216" s="463"/>
      <c r="P216" s="463"/>
      <c r="Q216" s="463"/>
      <c r="R216" s="463"/>
      <c r="S216" s="463"/>
      <c r="T216" s="463"/>
      <c r="U216" s="463"/>
      <c r="V216" s="463"/>
      <c r="W216" s="463"/>
      <c r="X216" s="463"/>
      <c r="Y216" s="463"/>
    </row>
    <row r="217" spans="1:25" ht="15" thickBot="1" x14ac:dyDescent="0.35">
      <c r="A217" s="785" t="s">
        <v>241</v>
      </c>
      <c r="B217" s="475">
        <v>480</v>
      </c>
      <c r="C217" s="709">
        <v>469</v>
      </c>
      <c r="D217" s="520">
        <v>474</v>
      </c>
      <c r="E217" s="519">
        <v>471</v>
      </c>
      <c r="F217" s="524">
        <v>493</v>
      </c>
      <c r="G217" s="593">
        <v>489</v>
      </c>
      <c r="H217" s="452"/>
      <c r="I217" s="452"/>
      <c r="J217" s="452"/>
      <c r="K217" s="452"/>
      <c r="L217" s="452"/>
      <c r="M217" s="452"/>
      <c r="N217" s="452"/>
      <c r="O217" s="452"/>
      <c r="P217" s="452"/>
      <c r="Q217" s="452"/>
      <c r="R217" s="452"/>
      <c r="S217" s="452"/>
      <c r="T217" s="452"/>
      <c r="U217" s="452"/>
      <c r="V217" s="452"/>
      <c r="W217" s="452"/>
      <c r="X217" s="608">
        <v>18.399999999999999</v>
      </c>
      <c r="Y217" s="674">
        <v>18.399999999999999</v>
      </c>
    </row>
    <row r="218" spans="1:25" ht="15" thickBot="1" x14ac:dyDescent="0.35">
      <c r="A218" s="785" t="s">
        <v>242</v>
      </c>
      <c r="B218" s="463"/>
      <c r="C218" s="463"/>
      <c r="D218" s="463"/>
      <c r="E218" s="463"/>
      <c r="F218" s="463"/>
      <c r="G218" s="463"/>
      <c r="H218" s="519">
        <v>62.7</v>
      </c>
      <c r="I218" s="552">
        <v>71.8</v>
      </c>
      <c r="J218" s="720">
        <v>57.1</v>
      </c>
      <c r="K218" s="463"/>
      <c r="L218" s="463"/>
      <c r="M218" s="463"/>
      <c r="N218" s="710">
        <v>63.9</v>
      </c>
      <c r="O218" s="713">
        <v>66.7</v>
      </c>
      <c r="P218" s="558">
        <v>71.8</v>
      </c>
      <c r="Q218" s="582">
        <v>53.6</v>
      </c>
      <c r="R218" s="463"/>
      <c r="S218" s="463"/>
      <c r="T218" s="463"/>
      <c r="U218" s="559">
        <v>64.099999999999994</v>
      </c>
      <c r="V218" s="710">
        <v>53.6</v>
      </c>
      <c r="W218" s="463"/>
      <c r="X218" s="463"/>
      <c r="Y218" s="717">
        <v>53.6</v>
      </c>
    </row>
    <row r="219" spans="1:25" ht="15" thickBot="1" x14ac:dyDescent="0.35">
      <c r="A219" s="785" t="s">
        <v>243</v>
      </c>
      <c r="B219" s="452"/>
      <c r="C219" s="452"/>
      <c r="D219" s="452"/>
      <c r="E219" s="452"/>
      <c r="F219" s="452"/>
      <c r="G219" s="452"/>
      <c r="H219" s="744">
        <v>72</v>
      </c>
      <c r="I219" s="775">
        <v>78.900000000000006</v>
      </c>
      <c r="J219" s="464">
        <v>88.3</v>
      </c>
      <c r="K219" s="452"/>
      <c r="L219" s="452"/>
      <c r="M219" s="452"/>
      <c r="N219" s="517">
        <v>80.2</v>
      </c>
      <c r="O219" s="472">
        <v>68</v>
      </c>
      <c r="P219" s="776">
        <v>75.900000000000006</v>
      </c>
      <c r="Q219" s="599">
        <v>76.7</v>
      </c>
      <c r="R219" s="452"/>
      <c r="S219" s="452"/>
      <c r="T219" s="452"/>
      <c r="U219" s="517">
        <v>73.8</v>
      </c>
      <c r="V219" s="572">
        <v>71.7</v>
      </c>
      <c r="W219" s="452"/>
      <c r="X219" s="452"/>
      <c r="Y219" s="719">
        <v>71.7</v>
      </c>
    </row>
    <row r="220" spans="1:25" ht="15" thickBot="1" x14ac:dyDescent="0.35">
      <c r="A220" s="785" t="s">
        <v>244</v>
      </c>
      <c r="B220" s="463"/>
      <c r="C220" s="463"/>
      <c r="D220" s="463"/>
      <c r="E220" s="463"/>
      <c r="F220" s="463"/>
      <c r="G220" s="463"/>
      <c r="H220" s="663">
        <v>31.6</v>
      </c>
      <c r="I220" s="696">
        <v>39.1</v>
      </c>
      <c r="J220" s="528">
        <v>25.6</v>
      </c>
      <c r="K220" s="463"/>
      <c r="L220" s="463"/>
      <c r="M220" s="463"/>
      <c r="N220" s="777">
        <v>30.6</v>
      </c>
      <c r="O220" s="456">
        <v>26.9</v>
      </c>
      <c r="P220" s="624">
        <v>21.7</v>
      </c>
      <c r="Q220" s="531">
        <v>16.3</v>
      </c>
      <c r="R220" s="463"/>
      <c r="S220" s="463"/>
      <c r="T220" s="463"/>
      <c r="U220" s="564">
        <v>20.7</v>
      </c>
      <c r="V220" s="701">
        <v>9.3000000000000007</v>
      </c>
      <c r="W220" s="463"/>
      <c r="X220" s="463"/>
      <c r="Y220" s="537">
        <v>9.3000000000000007</v>
      </c>
    </row>
    <row r="221" spans="1:25" ht="15" thickBot="1" x14ac:dyDescent="0.35">
      <c r="A221" s="785" t="s">
        <v>245</v>
      </c>
      <c r="B221" s="452"/>
      <c r="C221" s="452"/>
      <c r="D221" s="452"/>
      <c r="E221" s="452"/>
      <c r="F221" s="452"/>
      <c r="G221" s="452"/>
      <c r="H221" s="628">
        <v>67.099999999999994</v>
      </c>
      <c r="I221" s="465">
        <v>81.8</v>
      </c>
      <c r="J221" s="745">
        <v>80.2</v>
      </c>
      <c r="K221" s="452"/>
      <c r="L221" s="452"/>
      <c r="M221" s="452"/>
      <c r="N221" s="470">
        <v>76.3</v>
      </c>
      <c r="O221" s="552">
        <v>65.900000000000006</v>
      </c>
      <c r="P221" s="553">
        <v>72.7</v>
      </c>
      <c r="Q221" s="599">
        <v>76.7</v>
      </c>
      <c r="R221" s="452"/>
      <c r="S221" s="452"/>
      <c r="T221" s="452"/>
      <c r="U221" s="570">
        <v>71.8</v>
      </c>
      <c r="V221" s="562">
        <v>46.5</v>
      </c>
      <c r="W221" s="452"/>
      <c r="X221" s="452"/>
      <c r="Y221" s="639">
        <v>46.5</v>
      </c>
    </row>
    <row r="222" spans="1:25" ht="15" thickBot="1" x14ac:dyDescent="0.35">
      <c r="A222" s="785" t="s">
        <v>246</v>
      </c>
      <c r="B222" s="463"/>
      <c r="C222" s="463"/>
      <c r="D222" s="463"/>
      <c r="E222" s="463"/>
      <c r="F222" s="463"/>
      <c r="G222" s="463"/>
      <c r="H222" s="463"/>
      <c r="I222" s="463"/>
      <c r="J222" s="463"/>
      <c r="K222" s="463"/>
      <c r="L222" s="463"/>
      <c r="M222" s="463"/>
      <c r="N222" s="463"/>
      <c r="O222" s="463"/>
      <c r="P222" s="463"/>
      <c r="Q222" s="463"/>
      <c r="R222" s="463"/>
      <c r="S222" s="463"/>
      <c r="T222" s="463"/>
      <c r="U222" s="463"/>
      <c r="V222" s="463"/>
      <c r="W222" s="463"/>
      <c r="X222" s="463"/>
      <c r="Y222" s="463"/>
    </row>
    <row r="223" spans="1:25" ht="15" thickBot="1" x14ac:dyDescent="0.35">
      <c r="A223" s="785" t="s">
        <v>247</v>
      </c>
      <c r="B223" s="741">
        <v>384</v>
      </c>
      <c r="C223" s="581">
        <v>386</v>
      </c>
      <c r="D223" s="531">
        <v>382</v>
      </c>
      <c r="E223" s="479">
        <v>379</v>
      </c>
      <c r="F223" s="534">
        <v>401</v>
      </c>
      <c r="G223" s="702">
        <v>403</v>
      </c>
      <c r="H223" s="452"/>
      <c r="I223" s="452"/>
      <c r="J223" s="452"/>
      <c r="K223" s="452"/>
      <c r="L223" s="452"/>
      <c r="M223" s="452"/>
      <c r="N223" s="736">
        <v>6.6</v>
      </c>
      <c r="O223" s="452"/>
      <c r="P223" s="452"/>
      <c r="Q223" s="452"/>
      <c r="R223" s="452"/>
      <c r="S223" s="452"/>
      <c r="T223" s="452"/>
      <c r="U223" s="740">
        <v>6.3</v>
      </c>
      <c r="V223" s="452"/>
      <c r="W223" s="452"/>
      <c r="X223" s="452"/>
      <c r="Y223" s="452"/>
    </row>
    <row r="224" spans="1:25" ht="15" thickBot="1" x14ac:dyDescent="0.35">
      <c r="A224" s="785" t="s">
        <v>248</v>
      </c>
      <c r="B224" s="463"/>
      <c r="C224" s="463"/>
      <c r="D224" s="463"/>
      <c r="E224" s="463"/>
      <c r="F224" s="463"/>
      <c r="G224" s="463"/>
      <c r="H224" s="654">
        <v>34.5</v>
      </c>
      <c r="I224" s="538">
        <v>13.5</v>
      </c>
      <c r="J224" s="577">
        <v>17.100000000000001</v>
      </c>
      <c r="K224" s="463"/>
      <c r="L224" s="463"/>
      <c r="M224" s="463"/>
      <c r="N224" s="666">
        <v>19.899999999999999</v>
      </c>
      <c r="O224" s="485">
        <v>30.9</v>
      </c>
      <c r="P224" s="527">
        <v>12.7</v>
      </c>
      <c r="Q224" s="460">
        <v>5.6</v>
      </c>
      <c r="R224" s="463"/>
      <c r="S224" s="463"/>
      <c r="T224" s="463"/>
      <c r="U224" s="453">
        <v>16.100000000000001</v>
      </c>
      <c r="V224" s="463"/>
      <c r="W224" s="463"/>
      <c r="X224" s="463"/>
      <c r="Y224" s="463"/>
    </row>
    <row r="225" spans="1:25" ht="15" thickBot="1" x14ac:dyDescent="0.35">
      <c r="A225" s="785" t="s">
        <v>249</v>
      </c>
      <c r="B225" s="452"/>
      <c r="C225" s="452"/>
      <c r="D225" s="452"/>
      <c r="E225" s="452"/>
      <c r="F225" s="452"/>
      <c r="G225" s="452"/>
      <c r="H225" s="571">
        <v>70.099999999999994</v>
      </c>
      <c r="I225" s="476">
        <v>81</v>
      </c>
      <c r="J225" s="650">
        <v>78.2</v>
      </c>
      <c r="K225" s="452"/>
      <c r="L225" s="452"/>
      <c r="M225" s="452"/>
      <c r="N225" s="518">
        <v>76.8</v>
      </c>
      <c r="O225" s="648">
        <v>60.9</v>
      </c>
      <c r="P225" s="627">
        <v>67</v>
      </c>
      <c r="Q225" s="520">
        <v>68.2</v>
      </c>
      <c r="R225" s="452"/>
      <c r="S225" s="452"/>
      <c r="T225" s="452"/>
      <c r="U225" s="470">
        <v>65.7</v>
      </c>
      <c r="V225" s="628">
        <v>64.2</v>
      </c>
      <c r="W225" s="452"/>
      <c r="X225" s="452"/>
      <c r="Y225" s="775">
        <v>64.2</v>
      </c>
    </row>
    <row r="226" spans="1:25" ht="15" thickBot="1" x14ac:dyDescent="0.35">
      <c r="A226" s="785" t="s">
        <v>250</v>
      </c>
      <c r="B226" s="463"/>
      <c r="C226" s="463"/>
      <c r="D226" s="463"/>
      <c r="E226" s="463"/>
      <c r="F226" s="463"/>
      <c r="G226" s="463"/>
      <c r="H226" s="640">
        <v>57</v>
      </c>
      <c r="I226" s="486">
        <v>71.3</v>
      </c>
      <c r="J226" s="473">
        <v>71.599999999999994</v>
      </c>
      <c r="K226" s="463"/>
      <c r="L226" s="463"/>
      <c r="M226" s="463"/>
      <c r="N226" s="486">
        <v>66.5</v>
      </c>
      <c r="O226" s="721">
        <v>40.5</v>
      </c>
      <c r="P226" s="640">
        <v>56.3</v>
      </c>
      <c r="Q226" s="473">
        <v>66.2</v>
      </c>
      <c r="R226" s="463"/>
      <c r="S226" s="463"/>
      <c r="T226" s="463"/>
      <c r="U226" s="710">
        <v>54.1</v>
      </c>
      <c r="V226" s="561">
        <v>50.7</v>
      </c>
      <c r="W226" s="463"/>
      <c r="X226" s="463"/>
      <c r="Y226" s="626">
        <v>50.7</v>
      </c>
    </row>
    <row r="227" spans="1:25" ht="15" thickBot="1" x14ac:dyDescent="0.35">
      <c r="A227" s="785" t="s">
        <v>251</v>
      </c>
      <c r="B227" s="452"/>
      <c r="C227" s="452"/>
      <c r="D227" s="452"/>
      <c r="E227" s="452"/>
      <c r="F227" s="452"/>
      <c r="G227" s="452"/>
      <c r="H227" s="452"/>
      <c r="I227" s="452"/>
      <c r="J227" s="452"/>
      <c r="K227" s="452"/>
      <c r="L227" s="452"/>
      <c r="M227" s="452"/>
      <c r="N227" s="452"/>
      <c r="O227" s="452"/>
      <c r="P227" s="452"/>
      <c r="Q227" s="452"/>
      <c r="R227" s="452"/>
      <c r="S227" s="452"/>
      <c r="T227" s="452"/>
      <c r="U227" s="452"/>
      <c r="V227" s="452"/>
      <c r="W227" s="452"/>
      <c r="X227" s="452"/>
      <c r="Y227" s="452"/>
    </row>
    <row r="228" spans="1:25" ht="15" thickBot="1" x14ac:dyDescent="0.35">
      <c r="A228" s="785" t="s">
        <v>252</v>
      </c>
      <c r="B228" s="709">
        <v>484</v>
      </c>
      <c r="C228" s="706">
        <v>470</v>
      </c>
      <c r="D228" s="709">
        <v>465</v>
      </c>
      <c r="E228" s="549">
        <v>458</v>
      </c>
      <c r="F228" s="598">
        <v>514</v>
      </c>
      <c r="G228" s="706">
        <v>510</v>
      </c>
      <c r="H228" s="463"/>
      <c r="I228" s="463"/>
      <c r="J228" s="463"/>
      <c r="K228" s="463"/>
      <c r="L228" s="463"/>
      <c r="M228" s="463"/>
      <c r="N228" s="463"/>
      <c r="O228" s="463"/>
      <c r="P228" s="463"/>
      <c r="Q228" s="463"/>
      <c r="R228" s="463"/>
      <c r="S228" s="463"/>
      <c r="T228" s="463"/>
      <c r="U228" s="463"/>
      <c r="V228" s="463"/>
      <c r="W228" s="463"/>
      <c r="X228" s="609">
        <v>31.5</v>
      </c>
      <c r="Y228" s="602">
        <v>31.5</v>
      </c>
    </row>
    <row r="229" spans="1:25" ht="15" thickBot="1" x14ac:dyDescent="0.35">
      <c r="A229" s="785" t="s">
        <v>253</v>
      </c>
      <c r="B229" s="452"/>
      <c r="C229" s="452"/>
      <c r="D229" s="452"/>
      <c r="E229" s="452"/>
      <c r="F229" s="452"/>
      <c r="G229" s="452"/>
      <c r="H229" s="759">
        <v>35.5</v>
      </c>
      <c r="I229" s="528">
        <v>25</v>
      </c>
      <c r="J229" s="725">
        <v>40</v>
      </c>
      <c r="K229" s="452"/>
      <c r="L229" s="452"/>
      <c r="M229" s="452"/>
      <c r="N229" s="600">
        <v>34</v>
      </c>
      <c r="O229" s="708">
        <v>38.4</v>
      </c>
      <c r="P229" s="671">
        <v>22.1</v>
      </c>
      <c r="Q229" s="646">
        <v>20</v>
      </c>
      <c r="R229" s="452"/>
      <c r="S229" s="452"/>
      <c r="T229" s="452"/>
      <c r="U229" s="507">
        <v>26.9</v>
      </c>
      <c r="V229" s="483">
        <v>14.7</v>
      </c>
      <c r="W229" s="452"/>
      <c r="X229" s="452"/>
      <c r="Y229" s="633">
        <v>14.7</v>
      </c>
    </row>
    <row r="230" spans="1:25" ht="15" thickBot="1" x14ac:dyDescent="0.35">
      <c r="A230" s="785" t="s">
        <v>254</v>
      </c>
      <c r="B230" s="463"/>
      <c r="C230" s="463"/>
      <c r="D230" s="463"/>
      <c r="E230" s="463"/>
      <c r="F230" s="463"/>
      <c r="G230" s="463"/>
      <c r="H230" s="529">
        <v>11.1</v>
      </c>
      <c r="I230" s="750">
        <v>21.7</v>
      </c>
      <c r="J230" s="657">
        <v>11.8</v>
      </c>
      <c r="K230" s="463"/>
      <c r="L230" s="463"/>
      <c r="M230" s="463"/>
      <c r="N230" s="539">
        <v>14.8</v>
      </c>
      <c r="O230" s="493">
        <v>13.2</v>
      </c>
      <c r="P230" s="647">
        <v>14.3</v>
      </c>
      <c r="Q230" s="679">
        <v>17.600000000000001</v>
      </c>
      <c r="R230" s="463"/>
      <c r="S230" s="463"/>
      <c r="T230" s="463"/>
      <c r="U230" s="685">
        <v>15</v>
      </c>
      <c r="V230" s="692">
        <v>9.8000000000000007</v>
      </c>
      <c r="W230" s="463"/>
      <c r="X230" s="463"/>
      <c r="Y230" s="579">
        <v>9.8000000000000007</v>
      </c>
    </row>
    <row r="231" spans="1:25" ht="15" thickBot="1" x14ac:dyDescent="0.35">
      <c r="A231" s="785" t="s">
        <v>255</v>
      </c>
      <c r="B231" s="452"/>
      <c r="C231" s="452"/>
      <c r="D231" s="452"/>
      <c r="E231" s="452"/>
      <c r="F231" s="452"/>
      <c r="G231" s="452"/>
      <c r="H231" s="550">
        <v>60</v>
      </c>
      <c r="I231" s="567">
        <v>66.7</v>
      </c>
      <c r="J231" s="625">
        <v>73.900000000000006</v>
      </c>
      <c r="K231" s="452"/>
      <c r="L231" s="452"/>
      <c r="M231" s="452"/>
      <c r="N231" s="552">
        <v>67.2</v>
      </c>
      <c r="O231" s="745">
        <v>71</v>
      </c>
      <c r="P231" s="707">
        <v>60.6</v>
      </c>
      <c r="Q231" s="648">
        <v>58.6</v>
      </c>
      <c r="R231" s="452"/>
      <c r="S231" s="452"/>
      <c r="T231" s="452"/>
      <c r="U231" s="625">
        <v>63.1</v>
      </c>
      <c r="V231" s="610">
        <v>44.3</v>
      </c>
      <c r="W231" s="452"/>
      <c r="X231" s="452"/>
      <c r="Y231" s="561">
        <v>44.3</v>
      </c>
    </row>
    <row r="232" spans="1:25" ht="15" thickBot="1" x14ac:dyDescent="0.35">
      <c r="A232" s="785" t="s">
        <v>256</v>
      </c>
      <c r="B232" s="463"/>
      <c r="C232" s="463"/>
      <c r="D232" s="463"/>
      <c r="E232" s="463"/>
      <c r="F232" s="463"/>
      <c r="G232" s="463"/>
      <c r="H232" s="778">
        <v>42.4</v>
      </c>
      <c r="I232" s="592">
        <v>56.5</v>
      </c>
      <c r="J232" s="589">
        <v>50</v>
      </c>
      <c r="K232" s="463"/>
      <c r="L232" s="463"/>
      <c r="M232" s="463"/>
      <c r="N232" s="548">
        <v>49</v>
      </c>
      <c r="O232" s="589">
        <v>41.2</v>
      </c>
      <c r="P232" s="592">
        <v>45.5</v>
      </c>
      <c r="Q232" s="598">
        <v>52.1</v>
      </c>
      <c r="R232" s="463"/>
      <c r="S232" s="463"/>
      <c r="T232" s="463"/>
      <c r="U232" s="549">
        <v>46.2</v>
      </c>
      <c r="V232" s="509">
        <v>32.6</v>
      </c>
      <c r="W232" s="463"/>
      <c r="X232" s="463"/>
      <c r="Y232" s="575">
        <v>32.6</v>
      </c>
    </row>
    <row r="233" spans="1:25" ht="15" thickBot="1" x14ac:dyDescent="0.35">
      <c r="A233" s="785" t="s">
        <v>257</v>
      </c>
      <c r="B233" s="452"/>
      <c r="C233" s="452"/>
      <c r="D233" s="452"/>
      <c r="E233" s="452"/>
      <c r="F233" s="452"/>
      <c r="G233" s="452"/>
      <c r="H233" s="494">
        <v>21.6</v>
      </c>
      <c r="I233" s="482">
        <v>31.1</v>
      </c>
      <c r="J233" s="779">
        <v>34.1</v>
      </c>
      <c r="K233" s="496">
        <v>17.100000000000001</v>
      </c>
      <c r="L233" s="513">
        <v>28.6</v>
      </c>
      <c r="M233" s="546">
        <v>23.4</v>
      </c>
      <c r="N233" s="734">
        <v>26.2</v>
      </c>
      <c r="O233" s="453">
        <v>23.7</v>
      </c>
      <c r="P233" s="580">
        <v>11.1</v>
      </c>
      <c r="Q233" s="564">
        <v>22.7</v>
      </c>
      <c r="R233" s="546">
        <v>9.8000000000000007</v>
      </c>
      <c r="S233" s="687">
        <v>12.2</v>
      </c>
      <c r="T233" s="580">
        <v>10.6</v>
      </c>
      <c r="U233" s="683">
        <v>14.8</v>
      </c>
      <c r="V233" s="452"/>
      <c r="W233" s="452"/>
      <c r="X233" s="452"/>
      <c r="Y233" s="733">
        <v>11</v>
      </c>
    </row>
    <row r="234" spans="1:25" ht="15" thickBot="1" x14ac:dyDescent="0.35">
      <c r="A234" s="785" t="s">
        <v>258</v>
      </c>
      <c r="B234" s="463"/>
      <c r="C234" s="463"/>
      <c r="D234" s="463"/>
      <c r="E234" s="463"/>
      <c r="F234" s="463"/>
      <c r="G234" s="463"/>
      <c r="H234" s="463"/>
      <c r="I234" s="463"/>
      <c r="J234" s="622">
        <v>27.3</v>
      </c>
      <c r="K234" s="463"/>
      <c r="L234" s="463"/>
      <c r="M234" s="463"/>
      <c r="N234" s="762">
        <v>29.4</v>
      </c>
      <c r="O234" s="691">
        <v>17.399999999999999</v>
      </c>
      <c r="P234" s="660">
        <v>13.9</v>
      </c>
      <c r="Q234" s="684">
        <v>12.1</v>
      </c>
      <c r="R234" s="463"/>
      <c r="S234" s="463"/>
      <c r="T234" s="463"/>
      <c r="U234" s="660">
        <v>14.1</v>
      </c>
      <c r="V234" s="513">
        <v>12.9</v>
      </c>
      <c r="W234" s="463"/>
      <c r="X234" s="463"/>
      <c r="Y234" s="751">
        <v>12.9</v>
      </c>
    </row>
    <row r="235" spans="1:25" ht="15" thickBot="1" x14ac:dyDescent="0.35">
      <c r="A235" s="785" t="s">
        <v>259</v>
      </c>
      <c r="B235" s="581">
        <v>386</v>
      </c>
      <c r="C235" s="741">
        <v>384</v>
      </c>
      <c r="D235" s="542">
        <v>366</v>
      </c>
      <c r="E235" s="542">
        <v>354</v>
      </c>
      <c r="F235" s="538">
        <v>389</v>
      </c>
      <c r="G235" s="724">
        <v>383</v>
      </c>
      <c r="H235" s="452"/>
      <c r="I235" s="452"/>
      <c r="J235" s="452"/>
      <c r="K235" s="452"/>
      <c r="L235" s="452"/>
      <c r="M235" s="580">
        <v>21.1</v>
      </c>
      <c r="N235" s="780">
        <v>19.5</v>
      </c>
      <c r="O235" s="452"/>
      <c r="P235" s="452"/>
      <c r="Q235" s="452"/>
      <c r="R235" s="452"/>
      <c r="S235" s="452"/>
      <c r="T235" s="452"/>
      <c r="U235" s="452"/>
      <c r="V235" s="452"/>
      <c r="W235" s="452"/>
      <c r="X235" s="452"/>
      <c r="Y235" s="452"/>
    </row>
    <row r="236" spans="1:25" ht="15" thickBot="1" x14ac:dyDescent="0.35">
      <c r="A236" s="785" t="s">
        <v>260</v>
      </c>
      <c r="B236" s="526">
        <v>413</v>
      </c>
      <c r="C236" s="614">
        <v>423</v>
      </c>
      <c r="D236" s="692">
        <v>381</v>
      </c>
      <c r="E236" s="616">
        <v>382</v>
      </c>
      <c r="F236" s="734">
        <v>429</v>
      </c>
      <c r="G236" s="734">
        <v>421</v>
      </c>
      <c r="H236" s="463"/>
      <c r="I236" s="463"/>
      <c r="J236" s="463"/>
      <c r="K236" s="757">
        <v>16.5</v>
      </c>
      <c r="L236" s="530">
        <v>20.3</v>
      </c>
      <c r="M236" s="462">
        <v>32.9</v>
      </c>
      <c r="N236" s="579">
        <v>23.2</v>
      </c>
      <c r="O236" s="463"/>
      <c r="P236" s="463"/>
      <c r="Q236" s="463"/>
      <c r="R236" s="502">
        <v>11.8</v>
      </c>
      <c r="S236" s="581">
        <v>10.8</v>
      </c>
      <c r="T236" s="701">
        <v>13.4</v>
      </c>
      <c r="U236" s="604">
        <v>12</v>
      </c>
      <c r="V236" s="463"/>
      <c r="W236" s="525">
        <v>13.3</v>
      </c>
      <c r="X236" s="758">
        <v>6.9</v>
      </c>
      <c r="Y236" s="453">
        <v>10.6</v>
      </c>
    </row>
    <row r="237" spans="1:25" ht="15" thickBot="1" x14ac:dyDescent="0.35">
      <c r="A237" s="785" t="s">
        <v>261</v>
      </c>
      <c r="B237" s="631">
        <v>426</v>
      </c>
      <c r="C237" s="526">
        <v>404</v>
      </c>
      <c r="D237" s="484">
        <v>391</v>
      </c>
      <c r="E237" s="678">
        <v>380</v>
      </c>
      <c r="F237" s="746">
        <v>432</v>
      </c>
      <c r="G237" s="623">
        <v>434</v>
      </c>
      <c r="H237" s="452"/>
      <c r="I237" s="452"/>
      <c r="J237" s="452"/>
      <c r="K237" s="644">
        <v>5.6</v>
      </c>
      <c r="L237" s="737">
        <v>13.5</v>
      </c>
      <c r="M237" s="684">
        <v>21.9</v>
      </c>
      <c r="N237" s="681">
        <v>14.5</v>
      </c>
      <c r="O237" s="452"/>
      <c r="P237" s="452"/>
      <c r="Q237" s="452"/>
      <c r="R237" s="452"/>
      <c r="S237" s="452"/>
      <c r="T237" s="656">
        <v>6.1</v>
      </c>
      <c r="U237" s="487">
        <v>4.5</v>
      </c>
      <c r="V237" s="452"/>
      <c r="W237" s="452"/>
      <c r="X237" s="452"/>
      <c r="Y237" s="680">
        <v>2.2000000000000002</v>
      </c>
    </row>
    <row r="238" spans="1:25" ht="15" thickBot="1" x14ac:dyDescent="0.35">
      <c r="A238" s="785" t="s">
        <v>262</v>
      </c>
      <c r="B238" s="463"/>
      <c r="C238" s="463"/>
      <c r="D238" s="463"/>
      <c r="E238" s="463"/>
      <c r="F238" s="463"/>
      <c r="G238" s="463"/>
      <c r="H238" s="517">
        <v>74.8</v>
      </c>
      <c r="I238" s="472">
        <v>78.2</v>
      </c>
      <c r="J238" s="713">
        <v>74.5</v>
      </c>
      <c r="K238" s="463"/>
      <c r="L238" s="463"/>
      <c r="M238" s="463"/>
      <c r="N238" s="571">
        <v>75.900000000000006</v>
      </c>
      <c r="O238" s="464">
        <v>80.400000000000006</v>
      </c>
      <c r="P238" s="626">
        <v>62.7</v>
      </c>
      <c r="Q238" s="772">
        <v>69.599999999999994</v>
      </c>
      <c r="R238" s="463"/>
      <c r="S238" s="463"/>
      <c r="T238" s="463"/>
      <c r="U238" s="553">
        <v>70.8</v>
      </c>
      <c r="V238" s="466">
        <v>77.5</v>
      </c>
      <c r="W238" s="463"/>
      <c r="X238" s="463"/>
      <c r="Y238" s="468">
        <v>77.5</v>
      </c>
    </row>
    <row r="239" spans="1:25" ht="15" thickBot="1" x14ac:dyDescent="0.35">
      <c r="A239" s="785" t="s">
        <v>263</v>
      </c>
      <c r="B239" s="452"/>
      <c r="C239" s="452"/>
      <c r="D239" s="452"/>
      <c r="E239" s="452"/>
      <c r="F239" s="452"/>
      <c r="G239" s="452"/>
      <c r="H239" s="452"/>
      <c r="I239" s="452"/>
      <c r="J239" s="452"/>
      <c r="K239" s="452"/>
      <c r="L239" s="452"/>
      <c r="M239" s="452"/>
      <c r="N239" s="452"/>
      <c r="O239" s="452"/>
      <c r="P239" s="452"/>
      <c r="Q239" s="452"/>
      <c r="R239" s="452"/>
      <c r="S239" s="452"/>
      <c r="T239" s="452"/>
      <c r="U239" s="452"/>
      <c r="V239" s="452"/>
      <c r="W239" s="452"/>
      <c r="X239" s="452"/>
      <c r="Y239" s="452"/>
    </row>
    <row r="240" spans="1:25" ht="15" thickBot="1" x14ac:dyDescent="0.35">
      <c r="A240" s="785" t="s">
        <v>264</v>
      </c>
      <c r="B240" s="463"/>
      <c r="C240" s="463"/>
      <c r="D240" s="463"/>
      <c r="E240" s="463"/>
      <c r="F240" s="463"/>
      <c r="G240" s="463"/>
      <c r="H240" s="630">
        <v>36</v>
      </c>
      <c r="I240" s="615">
        <v>35.5</v>
      </c>
      <c r="J240" s="589">
        <v>50</v>
      </c>
      <c r="K240" s="526">
        <v>26.3</v>
      </c>
      <c r="L240" s="463"/>
      <c r="M240" s="463"/>
      <c r="N240" s="615">
        <v>33.6</v>
      </c>
      <c r="O240" s="692">
        <v>19.2</v>
      </c>
      <c r="P240" s="543">
        <v>9.6999999999999993</v>
      </c>
      <c r="Q240" s="577">
        <v>11.1</v>
      </c>
      <c r="R240" s="463"/>
      <c r="S240" s="463"/>
      <c r="T240" s="463"/>
      <c r="U240" s="532">
        <v>9.6999999999999993</v>
      </c>
      <c r="V240" s="463"/>
      <c r="W240" s="463"/>
      <c r="X240" s="463"/>
      <c r="Y240" s="463"/>
    </row>
    <row r="241" spans="1:25" ht="15" thickBot="1" x14ac:dyDescent="0.35">
      <c r="A241" s="785" t="s">
        <v>265</v>
      </c>
      <c r="B241" s="452"/>
      <c r="C241" s="452"/>
      <c r="D241" s="452"/>
      <c r="E241" s="452"/>
      <c r="F241" s="452"/>
      <c r="G241" s="452"/>
      <c r="H241" s="556">
        <v>72.8</v>
      </c>
      <c r="I241" s="627">
        <v>71.599999999999994</v>
      </c>
      <c r="J241" s="555">
        <v>80.400000000000006</v>
      </c>
      <c r="K241" s="752">
        <v>90.1</v>
      </c>
      <c r="L241" s="518">
        <v>82.3</v>
      </c>
      <c r="M241" s="639">
        <v>68.3</v>
      </c>
      <c r="N241" s="599">
        <v>77</v>
      </c>
      <c r="O241" s="476">
        <v>74</v>
      </c>
      <c r="P241" s="552">
        <v>67.2</v>
      </c>
      <c r="Q241" s="727">
        <v>78.7</v>
      </c>
      <c r="R241" s="466">
        <v>73.2</v>
      </c>
      <c r="S241" s="713">
        <v>68.3</v>
      </c>
      <c r="T241" s="710">
        <v>65.099999999999994</v>
      </c>
      <c r="U241" s="556">
        <v>71.599999999999994</v>
      </c>
      <c r="V241" s="617">
        <v>55.6</v>
      </c>
      <c r="W241" s="710">
        <v>54</v>
      </c>
      <c r="X241" s="452"/>
      <c r="Y241" s="473">
        <v>55</v>
      </c>
    </row>
    <row r="242" spans="1:25" ht="15" thickBot="1" x14ac:dyDescent="0.35">
      <c r="A242" s="785" t="s">
        <v>266</v>
      </c>
      <c r="B242" s="463"/>
      <c r="C242" s="463"/>
      <c r="D242" s="463"/>
      <c r="E242" s="463"/>
      <c r="F242" s="463"/>
      <c r="G242" s="463"/>
      <c r="H242" s="463"/>
      <c r="I242" s="463"/>
      <c r="J242" s="463"/>
      <c r="K242" s="463"/>
      <c r="L242" s="463"/>
      <c r="M242" s="463"/>
      <c r="N242" s="463"/>
      <c r="O242" s="463"/>
      <c r="P242" s="463"/>
      <c r="Q242" s="463"/>
      <c r="R242" s="463"/>
      <c r="S242" s="463"/>
      <c r="T242" s="463"/>
      <c r="U242" s="463"/>
      <c r="V242" s="463"/>
      <c r="W242" s="463"/>
      <c r="X242" s="463"/>
      <c r="Y242" s="463"/>
    </row>
    <row r="243" spans="1:25" ht="15" thickBot="1" x14ac:dyDescent="0.35">
      <c r="A243" s="785" t="s">
        <v>267</v>
      </c>
      <c r="B243" s="452"/>
      <c r="C243" s="452"/>
      <c r="D243" s="452"/>
      <c r="E243" s="452"/>
      <c r="F243" s="452"/>
      <c r="G243" s="452"/>
      <c r="H243" s="452"/>
      <c r="I243" s="452"/>
      <c r="J243" s="452"/>
      <c r="K243" s="452"/>
      <c r="L243" s="452"/>
      <c r="M243" s="452"/>
      <c r="N243" s="452"/>
      <c r="O243" s="452"/>
      <c r="P243" s="452"/>
      <c r="Q243" s="452"/>
      <c r="R243" s="452"/>
      <c r="S243" s="452"/>
      <c r="T243" s="452"/>
      <c r="U243" s="452"/>
      <c r="V243" s="452"/>
      <c r="W243" s="452"/>
      <c r="X243" s="452"/>
      <c r="Y243" s="452"/>
    </row>
    <row r="244" spans="1:25" ht="15" thickBot="1" x14ac:dyDescent="0.35">
      <c r="A244" s="785" t="s">
        <v>268</v>
      </c>
      <c r="B244" s="463"/>
      <c r="C244" s="463"/>
      <c r="D244" s="463"/>
      <c r="E244" s="463"/>
      <c r="F244" s="463"/>
      <c r="G244" s="463"/>
      <c r="H244" s="463"/>
      <c r="I244" s="463"/>
      <c r="J244" s="463"/>
      <c r="K244" s="463"/>
      <c r="L244" s="463"/>
      <c r="M244" s="463"/>
      <c r="N244" s="463"/>
      <c r="O244" s="463"/>
      <c r="P244" s="463"/>
      <c r="Q244" s="463"/>
      <c r="R244" s="463"/>
      <c r="S244" s="463"/>
      <c r="T244" s="463"/>
      <c r="U244" s="463"/>
      <c r="V244" s="463"/>
      <c r="W244" s="463"/>
      <c r="X244" s="463"/>
      <c r="Y244" s="463"/>
    </row>
    <row r="245" spans="1:25" ht="15" thickBot="1" x14ac:dyDescent="0.35">
      <c r="A245" s="785" t="s">
        <v>269</v>
      </c>
      <c r="B245" s="452"/>
      <c r="C245" s="452"/>
      <c r="D245" s="452"/>
      <c r="E245" s="452"/>
      <c r="F245" s="452"/>
      <c r="G245" s="452"/>
      <c r="H245" s="452"/>
      <c r="I245" s="452"/>
      <c r="J245" s="452"/>
      <c r="K245" s="452"/>
      <c r="L245" s="452"/>
      <c r="M245" s="452"/>
      <c r="N245" s="452"/>
      <c r="O245" s="452"/>
      <c r="P245" s="452"/>
      <c r="Q245" s="452"/>
      <c r="R245" s="452"/>
      <c r="S245" s="452"/>
      <c r="T245" s="452"/>
      <c r="U245" s="452"/>
      <c r="V245" s="452"/>
      <c r="W245" s="452"/>
      <c r="X245" s="452"/>
      <c r="Y245" s="452"/>
    </row>
    <row r="246" spans="1:25" ht="15" thickBot="1" x14ac:dyDescent="0.35">
      <c r="A246" s="785" t="s">
        <v>270</v>
      </c>
      <c r="B246" s="463"/>
      <c r="C246" s="463"/>
      <c r="D246" s="463"/>
      <c r="E246" s="463"/>
      <c r="F246" s="463"/>
      <c r="G246" s="463"/>
      <c r="H246" s="463"/>
      <c r="I246" s="463"/>
      <c r="J246" s="463"/>
      <c r="K246" s="463"/>
      <c r="L246" s="463"/>
      <c r="M246" s="463"/>
      <c r="N246" s="463"/>
      <c r="O246" s="463"/>
      <c r="P246" s="463"/>
      <c r="Q246" s="463"/>
      <c r="R246" s="463"/>
      <c r="S246" s="463"/>
      <c r="T246" s="463"/>
      <c r="U246" s="463"/>
      <c r="V246" s="463"/>
      <c r="W246" s="463"/>
      <c r="X246" s="463"/>
      <c r="Y246" s="463"/>
    </row>
    <row r="247" spans="1:25" ht="15" thickBot="1" x14ac:dyDescent="0.35">
      <c r="A247" s="785" t="s">
        <v>272</v>
      </c>
      <c r="B247" s="452"/>
      <c r="C247" s="452"/>
      <c r="D247" s="452"/>
      <c r="E247" s="452"/>
      <c r="F247" s="452"/>
      <c r="G247" s="452"/>
      <c r="H247" s="452"/>
      <c r="I247" s="452"/>
      <c r="J247" s="452"/>
      <c r="K247" s="452"/>
      <c r="L247" s="452"/>
      <c r="M247" s="452"/>
      <c r="N247" s="452"/>
      <c r="O247" s="452"/>
      <c r="P247" s="452"/>
      <c r="Q247" s="452"/>
      <c r="R247" s="452"/>
      <c r="S247" s="452"/>
      <c r="T247" s="452"/>
      <c r="U247" s="452"/>
      <c r="V247" s="452"/>
      <c r="W247" s="452"/>
      <c r="X247" s="452"/>
      <c r="Y247" s="452"/>
    </row>
    <row r="248" spans="1:25" ht="15" thickBot="1" x14ac:dyDescent="0.35">
      <c r="A248" s="785" t="s">
        <v>273</v>
      </c>
      <c r="B248" s="463"/>
      <c r="C248" s="463"/>
      <c r="D248" s="463"/>
      <c r="E248" s="463"/>
      <c r="F248" s="463"/>
      <c r="G248" s="463"/>
      <c r="H248" s="463"/>
      <c r="I248" s="463"/>
      <c r="J248" s="463"/>
      <c r="K248" s="463"/>
      <c r="L248" s="463"/>
      <c r="M248" s="463"/>
      <c r="N248" s="463"/>
      <c r="O248" s="463"/>
      <c r="P248" s="463"/>
      <c r="Q248" s="463"/>
      <c r="R248" s="463"/>
      <c r="S248" s="463"/>
      <c r="T248" s="463"/>
      <c r="U248" s="463"/>
      <c r="V248" s="463"/>
      <c r="W248" s="463"/>
      <c r="X248" s="463"/>
      <c r="Y248" s="463"/>
    </row>
    <row r="249" spans="1:25" ht="15" thickBot="1" x14ac:dyDescent="0.35">
      <c r="A249" s="785" t="s">
        <v>274</v>
      </c>
      <c r="B249" s="452"/>
      <c r="C249" s="452"/>
      <c r="D249" s="452"/>
      <c r="E249" s="452"/>
      <c r="F249" s="452"/>
      <c r="G249" s="452"/>
      <c r="H249" s="452"/>
      <c r="I249" s="452"/>
      <c r="J249" s="452"/>
      <c r="K249" s="452"/>
      <c r="L249" s="452"/>
      <c r="M249" s="452"/>
      <c r="N249" s="452"/>
      <c r="O249" s="452"/>
      <c r="P249" s="452"/>
      <c r="Q249" s="452"/>
      <c r="R249" s="452"/>
      <c r="S249" s="452"/>
      <c r="T249" s="452"/>
      <c r="U249" s="452"/>
      <c r="V249" s="452"/>
      <c r="W249" s="452"/>
      <c r="X249" s="452"/>
      <c r="Y249" s="452"/>
    </row>
    <row r="250" spans="1:25" ht="15" thickBot="1" x14ac:dyDescent="0.35">
      <c r="A250" s="785" t="s">
        <v>275</v>
      </c>
      <c r="B250" s="463"/>
      <c r="C250" s="463"/>
      <c r="D250" s="463"/>
      <c r="E250" s="463"/>
      <c r="F250" s="463"/>
      <c r="G250" s="463"/>
      <c r="H250" s="463"/>
      <c r="I250" s="463"/>
      <c r="J250" s="463"/>
      <c r="K250" s="463"/>
      <c r="L250" s="463"/>
      <c r="M250" s="463"/>
      <c r="N250" s="463"/>
      <c r="O250" s="463"/>
      <c r="P250" s="463"/>
      <c r="Q250" s="463"/>
      <c r="R250" s="463"/>
      <c r="S250" s="463"/>
      <c r="T250" s="463"/>
      <c r="U250" s="463"/>
      <c r="V250" s="463"/>
      <c r="W250" s="463"/>
      <c r="X250" s="463"/>
      <c r="Y250" s="463"/>
    </row>
    <row r="251" spans="1:25" ht="15" thickBot="1" x14ac:dyDescent="0.35">
      <c r="A251" s="785" t="s">
        <v>276</v>
      </c>
      <c r="B251" s="452"/>
      <c r="C251" s="452"/>
      <c r="D251" s="452"/>
      <c r="E251" s="452"/>
      <c r="F251" s="452"/>
      <c r="G251" s="452"/>
      <c r="H251" s="452"/>
      <c r="I251" s="452"/>
      <c r="J251" s="452"/>
      <c r="K251" s="452"/>
      <c r="L251" s="452"/>
      <c r="M251" s="452"/>
      <c r="N251" s="452"/>
      <c r="O251" s="452"/>
      <c r="P251" s="452"/>
      <c r="Q251" s="452"/>
      <c r="R251" s="452"/>
      <c r="S251" s="452"/>
      <c r="T251" s="452"/>
      <c r="U251" s="452"/>
      <c r="V251" s="452"/>
      <c r="W251" s="452"/>
      <c r="X251" s="452"/>
      <c r="Y251" s="452"/>
    </row>
    <row r="252" spans="1:25" ht="15" thickBot="1" x14ac:dyDescent="0.35">
      <c r="A252" s="785" t="s">
        <v>277</v>
      </c>
      <c r="B252" s="463"/>
      <c r="C252" s="463"/>
      <c r="D252" s="463"/>
      <c r="E252" s="463"/>
      <c r="F252" s="463"/>
      <c r="G252" s="463"/>
      <c r="H252" s="463"/>
      <c r="I252" s="463"/>
      <c r="J252" s="463"/>
      <c r="K252" s="463"/>
      <c r="L252" s="463"/>
      <c r="M252" s="463"/>
      <c r="N252" s="463"/>
      <c r="O252" s="463"/>
      <c r="P252" s="463"/>
      <c r="Q252" s="463"/>
      <c r="R252" s="463"/>
      <c r="S252" s="463"/>
      <c r="T252" s="463"/>
      <c r="U252" s="463"/>
      <c r="V252" s="463"/>
      <c r="W252" s="463"/>
      <c r="X252" s="463"/>
      <c r="Y252" s="463"/>
    </row>
    <row r="253" spans="1:25" ht="15" thickBot="1" x14ac:dyDescent="0.35">
      <c r="A253" s="785" t="s">
        <v>278</v>
      </c>
      <c r="B253" s="452"/>
      <c r="C253" s="452"/>
      <c r="D253" s="452"/>
      <c r="E253" s="452"/>
      <c r="F253" s="452"/>
      <c r="G253" s="452"/>
      <c r="H253" s="452"/>
      <c r="I253" s="452"/>
      <c r="J253" s="452"/>
      <c r="K253" s="452"/>
      <c r="L253" s="452"/>
      <c r="M253" s="452"/>
      <c r="N253" s="452"/>
      <c r="O253" s="452"/>
      <c r="P253" s="452"/>
      <c r="Q253" s="452"/>
      <c r="R253" s="452"/>
      <c r="S253" s="452"/>
      <c r="T253" s="452"/>
      <c r="U253" s="452"/>
      <c r="V253" s="452"/>
      <c r="W253" s="452"/>
      <c r="X253" s="452"/>
      <c r="Y253" s="452"/>
    </row>
    <row r="254" spans="1:25" ht="15" thickBot="1" x14ac:dyDescent="0.35">
      <c r="A254" s="785" t="s">
        <v>279</v>
      </c>
      <c r="B254" s="463"/>
      <c r="C254" s="463"/>
      <c r="D254" s="463"/>
      <c r="E254" s="463"/>
      <c r="F254" s="463"/>
      <c r="G254" s="463"/>
      <c r="H254" s="463"/>
      <c r="I254" s="463"/>
      <c r="J254" s="463"/>
      <c r="K254" s="463"/>
      <c r="L254" s="463"/>
      <c r="M254" s="463"/>
      <c r="N254" s="463"/>
      <c r="O254" s="463"/>
      <c r="P254" s="463"/>
      <c r="Q254" s="463"/>
      <c r="R254" s="463"/>
      <c r="S254" s="463"/>
      <c r="T254" s="463"/>
      <c r="U254" s="463"/>
      <c r="V254" s="463"/>
      <c r="W254" s="463"/>
      <c r="X254" s="463"/>
      <c r="Y254" s="463"/>
    </row>
    <row r="255" spans="1:25" ht="15" thickBot="1" x14ac:dyDescent="0.35">
      <c r="A255" s="785" t="s">
        <v>280</v>
      </c>
      <c r="B255" s="452"/>
      <c r="C255" s="452"/>
      <c r="D255" s="452"/>
      <c r="E255" s="452"/>
      <c r="F255" s="452"/>
      <c r="G255" s="452"/>
      <c r="H255" s="452"/>
      <c r="I255" s="452"/>
      <c r="J255" s="452"/>
      <c r="K255" s="452"/>
      <c r="L255" s="452"/>
      <c r="M255" s="452"/>
      <c r="N255" s="452"/>
      <c r="O255" s="452"/>
      <c r="P255" s="452"/>
      <c r="Q255" s="452"/>
      <c r="R255" s="452"/>
      <c r="S255" s="452"/>
      <c r="T255" s="452"/>
      <c r="U255" s="452"/>
      <c r="V255" s="452"/>
      <c r="W255" s="452"/>
      <c r="X255" s="452"/>
      <c r="Y255" s="452"/>
    </row>
    <row r="256" spans="1:25" ht="15" thickBot="1" x14ac:dyDescent="0.35">
      <c r="A256" s="785" t="s">
        <v>281</v>
      </c>
      <c r="B256" s="463"/>
      <c r="C256" s="463"/>
      <c r="D256" s="463"/>
      <c r="E256" s="463"/>
      <c r="F256" s="463"/>
      <c r="G256" s="463"/>
      <c r="H256" s="463"/>
      <c r="I256" s="463"/>
      <c r="J256" s="463"/>
      <c r="K256" s="463"/>
      <c r="L256" s="463"/>
      <c r="M256" s="463"/>
      <c r="N256" s="463"/>
      <c r="O256" s="463"/>
      <c r="P256" s="463"/>
      <c r="Q256" s="463"/>
      <c r="R256" s="463"/>
      <c r="S256" s="463"/>
      <c r="T256" s="463"/>
      <c r="U256" s="463"/>
      <c r="V256" s="463"/>
      <c r="W256" s="463"/>
      <c r="X256" s="463"/>
      <c r="Y256" s="463"/>
    </row>
    <row r="257" spans="1:25" ht="15" thickBot="1" x14ac:dyDescent="0.35">
      <c r="A257" s="785" t="s">
        <v>282</v>
      </c>
      <c r="B257" s="452"/>
      <c r="C257" s="452"/>
      <c r="D257" s="452"/>
      <c r="E257" s="452"/>
      <c r="F257" s="452"/>
      <c r="G257" s="452"/>
      <c r="H257" s="452"/>
      <c r="I257" s="452"/>
      <c r="J257" s="452"/>
      <c r="K257" s="452"/>
      <c r="L257" s="452"/>
      <c r="M257" s="452"/>
      <c r="N257" s="452"/>
      <c r="O257" s="452"/>
      <c r="P257" s="452"/>
      <c r="Q257" s="452"/>
      <c r="R257" s="452"/>
      <c r="S257" s="452"/>
      <c r="T257" s="452"/>
      <c r="U257" s="452"/>
      <c r="V257" s="452"/>
      <c r="W257" s="452"/>
      <c r="X257" s="452"/>
      <c r="Y257" s="452"/>
    </row>
    <row r="258" spans="1:25" ht="15" thickBot="1" x14ac:dyDescent="0.35">
      <c r="A258" s="785" t="s">
        <v>283</v>
      </c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463"/>
      <c r="O258" s="463"/>
      <c r="P258" s="463"/>
      <c r="Q258" s="463"/>
      <c r="R258" s="463"/>
      <c r="S258" s="463"/>
      <c r="T258" s="463"/>
      <c r="U258" s="463"/>
      <c r="V258" s="463"/>
      <c r="W258" s="463"/>
      <c r="X258" s="463"/>
      <c r="Y258" s="463"/>
    </row>
    <row r="259" spans="1:25" ht="15" thickBot="1" x14ac:dyDescent="0.35">
      <c r="A259" s="785" t="s">
        <v>285</v>
      </c>
      <c r="B259" s="452"/>
      <c r="C259" s="452"/>
      <c r="D259" s="452"/>
      <c r="E259" s="452"/>
      <c r="F259" s="452"/>
      <c r="G259" s="452"/>
      <c r="H259" s="452"/>
      <c r="I259" s="452"/>
      <c r="J259" s="452"/>
      <c r="K259" s="452"/>
      <c r="L259" s="452"/>
      <c r="M259" s="452"/>
      <c r="N259" s="452"/>
      <c r="O259" s="452"/>
      <c r="P259" s="452"/>
      <c r="Q259" s="452"/>
      <c r="R259" s="452"/>
      <c r="S259" s="452"/>
      <c r="T259" s="452"/>
      <c r="U259" s="452"/>
      <c r="V259" s="452"/>
      <c r="W259" s="452"/>
      <c r="X259" s="452"/>
      <c r="Y259" s="452"/>
    </row>
    <row r="260" spans="1:25" ht="15" thickBot="1" x14ac:dyDescent="0.35">
      <c r="A260" s="785" t="s">
        <v>286</v>
      </c>
      <c r="B260" s="463"/>
      <c r="C260" s="463"/>
      <c r="D260" s="463"/>
      <c r="E260" s="463"/>
      <c r="F260" s="463"/>
      <c r="G260" s="463"/>
      <c r="H260" s="463"/>
      <c r="I260" s="463"/>
      <c r="J260" s="463"/>
      <c r="K260" s="463"/>
      <c r="L260" s="463"/>
      <c r="M260" s="463"/>
      <c r="N260" s="463"/>
      <c r="O260" s="463"/>
      <c r="P260" s="463"/>
      <c r="Q260" s="463"/>
      <c r="R260" s="463"/>
      <c r="S260" s="463"/>
      <c r="T260" s="463"/>
      <c r="U260" s="463"/>
      <c r="V260" s="463"/>
      <c r="W260" s="463"/>
      <c r="X260" s="463"/>
      <c r="Y260" s="463"/>
    </row>
    <row r="261" spans="1:25" ht="15" thickBot="1" x14ac:dyDescent="0.35">
      <c r="A261" s="785" t="s">
        <v>287</v>
      </c>
      <c r="B261" s="452"/>
      <c r="C261" s="452"/>
      <c r="D261" s="452"/>
      <c r="E261" s="452"/>
      <c r="F261" s="452"/>
      <c r="G261" s="452"/>
      <c r="H261" s="452"/>
      <c r="I261" s="452"/>
      <c r="J261" s="452"/>
      <c r="K261" s="452"/>
      <c r="L261" s="452"/>
      <c r="M261" s="452"/>
      <c r="N261" s="452"/>
      <c r="O261" s="452"/>
      <c r="P261" s="452"/>
      <c r="Q261" s="452"/>
      <c r="R261" s="452"/>
      <c r="S261" s="452"/>
      <c r="T261" s="452"/>
      <c r="U261" s="452"/>
      <c r="V261" s="452"/>
      <c r="W261" s="452"/>
      <c r="X261" s="452"/>
      <c r="Y261" s="452"/>
    </row>
    <row r="262" spans="1:25" ht="15" thickBot="1" x14ac:dyDescent="0.35">
      <c r="A262" s="785" t="s">
        <v>288</v>
      </c>
      <c r="B262" s="463"/>
      <c r="C262" s="463"/>
      <c r="D262" s="463"/>
      <c r="E262" s="463"/>
      <c r="F262" s="463"/>
      <c r="G262" s="463"/>
      <c r="H262" s="463"/>
      <c r="I262" s="463"/>
      <c r="J262" s="463"/>
      <c r="K262" s="463"/>
      <c r="L262" s="463"/>
      <c r="M262" s="463"/>
      <c r="N262" s="463"/>
      <c r="O262" s="463"/>
      <c r="P262" s="463"/>
      <c r="Q262" s="463"/>
      <c r="R262" s="463"/>
      <c r="S262" s="463"/>
      <c r="T262" s="463"/>
      <c r="U262" s="463"/>
      <c r="V262" s="463"/>
      <c r="W262" s="463"/>
      <c r="X262" s="463"/>
      <c r="Y262" s="463"/>
    </row>
    <row r="263" spans="1:25" ht="15" thickBot="1" x14ac:dyDescent="0.35">
      <c r="A263" s="785" t="s">
        <v>289</v>
      </c>
      <c r="B263" s="452"/>
      <c r="C263" s="452"/>
      <c r="D263" s="452"/>
      <c r="E263" s="452"/>
      <c r="F263" s="452"/>
      <c r="G263" s="452"/>
      <c r="H263" s="452"/>
      <c r="I263" s="452"/>
      <c r="J263" s="452"/>
      <c r="K263" s="452"/>
      <c r="L263" s="452"/>
      <c r="M263" s="452"/>
      <c r="N263" s="452"/>
      <c r="O263" s="452"/>
      <c r="P263" s="452"/>
      <c r="Q263" s="452"/>
      <c r="R263" s="452"/>
      <c r="S263" s="452"/>
      <c r="T263" s="452"/>
      <c r="U263" s="452"/>
      <c r="V263" s="452"/>
      <c r="W263" s="452"/>
      <c r="X263" s="452"/>
      <c r="Y263" s="452"/>
    </row>
    <row r="264" spans="1:25" ht="15" thickBot="1" x14ac:dyDescent="0.35">
      <c r="A264" s="785" t="s">
        <v>290</v>
      </c>
      <c r="B264" s="463"/>
      <c r="C264" s="463"/>
      <c r="D264" s="463"/>
      <c r="E264" s="463"/>
      <c r="F264" s="463"/>
      <c r="G264" s="463"/>
      <c r="H264" s="463"/>
      <c r="I264" s="463"/>
      <c r="J264" s="463"/>
      <c r="K264" s="463"/>
      <c r="L264" s="463"/>
      <c r="M264" s="463"/>
      <c r="N264" s="463"/>
      <c r="O264" s="463"/>
      <c r="P264" s="463"/>
      <c r="Q264" s="463"/>
      <c r="R264" s="463"/>
      <c r="S264" s="463"/>
      <c r="T264" s="463"/>
      <c r="U264" s="463"/>
      <c r="V264" s="463"/>
      <c r="W264" s="463"/>
      <c r="X264" s="463"/>
      <c r="Y264" s="463"/>
    </row>
    <row r="265" spans="1:25" ht="15" thickBot="1" x14ac:dyDescent="0.35">
      <c r="A265" s="785" t="s">
        <v>291</v>
      </c>
      <c r="B265" s="452"/>
      <c r="C265" s="452"/>
      <c r="D265" s="452"/>
      <c r="E265" s="452"/>
      <c r="F265" s="452"/>
      <c r="G265" s="452"/>
      <c r="H265" s="452"/>
      <c r="I265" s="452"/>
      <c r="J265" s="452"/>
      <c r="K265" s="452"/>
      <c r="L265" s="452"/>
      <c r="M265" s="452"/>
      <c r="N265" s="452"/>
      <c r="O265" s="452"/>
      <c r="P265" s="452"/>
      <c r="Q265" s="452"/>
      <c r="R265" s="452"/>
      <c r="S265" s="452"/>
      <c r="T265" s="452"/>
      <c r="U265" s="452"/>
      <c r="V265" s="452"/>
      <c r="W265" s="452"/>
      <c r="X265" s="452"/>
      <c r="Y265" s="452"/>
    </row>
    <row r="266" spans="1:25" ht="15" thickBot="1" x14ac:dyDescent="0.35">
      <c r="A266" s="785" t="s">
        <v>292</v>
      </c>
      <c r="B266" s="463"/>
      <c r="C266" s="463"/>
      <c r="D266" s="463"/>
      <c r="E266" s="463"/>
      <c r="F266" s="463"/>
      <c r="G266" s="463"/>
      <c r="H266" s="463"/>
      <c r="I266" s="463"/>
      <c r="J266" s="463"/>
      <c r="K266" s="463"/>
      <c r="L266" s="463"/>
      <c r="M266" s="463"/>
      <c r="N266" s="463"/>
      <c r="O266" s="463"/>
      <c r="P266" s="463"/>
      <c r="Q266" s="463"/>
      <c r="R266" s="463"/>
      <c r="S266" s="463"/>
      <c r="T266" s="463"/>
      <c r="U266" s="463"/>
      <c r="V266" s="463"/>
      <c r="W266" s="463"/>
      <c r="X266" s="463"/>
      <c r="Y266" s="463"/>
    </row>
    <row r="267" spans="1:25" ht="15" thickBot="1" x14ac:dyDescent="0.35">
      <c r="A267" s="785" t="s">
        <v>293</v>
      </c>
      <c r="B267" s="452"/>
      <c r="C267" s="452"/>
      <c r="D267" s="452"/>
      <c r="E267" s="452"/>
      <c r="F267" s="452"/>
      <c r="G267" s="452"/>
      <c r="H267" s="452"/>
      <c r="I267" s="452"/>
      <c r="J267" s="452"/>
      <c r="K267" s="452"/>
      <c r="L267" s="452"/>
      <c r="M267" s="452"/>
      <c r="N267" s="452"/>
      <c r="O267" s="452"/>
      <c r="P267" s="452"/>
      <c r="Q267" s="452"/>
      <c r="R267" s="452"/>
      <c r="S267" s="452"/>
      <c r="T267" s="452"/>
      <c r="U267" s="452"/>
      <c r="V267" s="452"/>
      <c r="W267" s="452"/>
      <c r="X267" s="452"/>
      <c r="Y267" s="452"/>
    </row>
    <row r="268" spans="1:25" ht="15" thickBot="1" x14ac:dyDescent="0.35">
      <c r="A268" s="785" t="s">
        <v>294</v>
      </c>
      <c r="B268" s="463"/>
      <c r="C268" s="463"/>
      <c r="D268" s="463"/>
      <c r="E268" s="463"/>
      <c r="F268" s="463"/>
      <c r="G268" s="463"/>
      <c r="H268" s="463"/>
      <c r="I268" s="463"/>
      <c r="J268" s="463"/>
      <c r="K268" s="463"/>
      <c r="L268" s="463"/>
      <c r="M268" s="463"/>
      <c r="N268" s="463"/>
      <c r="O268" s="463"/>
      <c r="P268" s="463"/>
      <c r="Q268" s="463"/>
      <c r="R268" s="463"/>
      <c r="S268" s="463"/>
      <c r="T268" s="463"/>
      <c r="U268" s="463"/>
      <c r="V268" s="463"/>
      <c r="W268" s="463"/>
      <c r="X268" s="463"/>
      <c r="Y268" s="463"/>
    </row>
    <row r="269" spans="1:25" ht="15" thickBot="1" x14ac:dyDescent="0.35">
      <c r="A269" s="785" t="s">
        <v>295</v>
      </c>
      <c r="B269" s="452"/>
      <c r="C269" s="452"/>
      <c r="D269" s="452"/>
      <c r="E269" s="452"/>
      <c r="F269" s="452"/>
      <c r="G269" s="452"/>
      <c r="H269" s="452"/>
      <c r="I269" s="452"/>
      <c r="J269" s="452"/>
      <c r="K269" s="452"/>
      <c r="L269" s="452"/>
      <c r="M269" s="452"/>
      <c r="N269" s="452"/>
      <c r="O269" s="452"/>
      <c r="P269" s="452"/>
      <c r="Q269" s="452"/>
      <c r="R269" s="452"/>
      <c r="S269" s="452"/>
      <c r="T269" s="452"/>
      <c r="U269" s="452"/>
      <c r="V269" s="452"/>
      <c r="W269" s="452"/>
      <c r="X269" s="452"/>
      <c r="Y269" s="452"/>
    </row>
    <row r="270" spans="1:25" ht="15" thickBot="1" x14ac:dyDescent="0.35">
      <c r="A270" s="785" t="s">
        <v>296</v>
      </c>
      <c r="B270" s="463"/>
      <c r="C270" s="463"/>
      <c r="D270" s="463"/>
      <c r="E270" s="463"/>
      <c r="F270" s="463"/>
      <c r="G270" s="463"/>
      <c r="H270" s="463"/>
      <c r="I270" s="463"/>
      <c r="J270" s="463"/>
      <c r="K270" s="463"/>
      <c r="L270" s="463"/>
      <c r="M270" s="463"/>
      <c r="N270" s="463"/>
      <c r="O270" s="463"/>
      <c r="P270" s="463"/>
      <c r="Q270" s="463"/>
      <c r="R270" s="463"/>
      <c r="S270" s="463"/>
      <c r="T270" s="463"/>
      <c r="U270" s="463"/>
      <c r="V270" s="463"/>
      <c r="W270" s="463"/>
      <c r="X270" s="463"/>
      <c r="Y270" s="463"/>
    </row>
    <row r="271" spans="1:25" ht="15" thickBot="1" x14ac:dyDescent="0.35">
      <c r="A271" s="785" t="s">
        <v>297</v>
      </c>
      <c r="B271" s="452"/>
      <c r="C271" s="452"/>
      <c r="D271" s="452"/>
      <c r="E271" s="452"/>
      <c r="F271" s="452"/>
      <c r="G271" s="452"/>
      <c r="H271" s="452"/>
      <c r="I271" s="452"/>
      <c r="J271" s="452"/>
      <c r="K271" s="452"/>
      <c r="L271" s="452"/>
      <c r="M271" s="452"/>
      <c r="N271" s="452"/>
      <c r="O271" s="452"/>
      <c r="P271" s="452"/>
      <c r="Q271" s="452"/>
      <c r="R271" s="452"/>
      <c r="S271" s="452"/>
      <c r="T271" s="452"/>
      <c r="U271" s="452"/>
      <c r="V271" s="452"/>
      <c r="W271" s="452"/>
      <c r="X271" s="452"/>
      <c r="Y271" s="452"/>
    </row>
    <row r="272" spans="1:25" ht="15" thickBot="1" x14ac:dyDescent="0.35">
      <c r="A272" s="785" t="s">
        <v>298</v>
      </c>
      <c r="B272" s="463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3"/>
      <c r="O272" s="463"/>
      <c r="P272" s="463"/>
      <c r="Q272" s="463"/>
      <c r="R272" s="463"/>
      <c r="S272" s="463"/>
      <c r="T272" s="463"/>
      <c r="U272" s="463"/>
      <c r="V272" s="463"/>
      <c r="W272" s="463"/>
      <c r="X272" s="463"/>
      <c r="Y272" s="463"/>
    </row>
    <row r="273" spans="1:25" ht="15" thickBot="1" x14ac:dyDescent="0.35">
      <c r="A273" s="785" t="s">
        <v>299</v>
      </c>
      <c r="B273" s="452"/>
      <c r="C273" s="452"/>
      <c r="D273" s="452"/>
      <c r="E273" s="452"/>
      <c r="F273" s="452"/>
      <c r="G273" s="452"/>
      <c r="H273" s="452"/>
      <c r="I273" s="452"/>
      <c r="J273" s="452"/>
      <c r="K273" s="452"/>
      <c r="L273" s="452"/>
      <c r="M273" s="452"/>
      <c r="N273" s="452"/>
      <c r="O273" s="452"/>
      <c r="P273" s="452"/>
      <c r="Q273" s="452"/>
      <c r="R273" s="452"/>
      <c r="S273" s="452"/>
      <c r="T273" s="452"/>
      <c r="U273" s="452"/>
      <c r="V273" s="452"/>
      <c r="W273" s="452"/>
      <c r="X273" s="452"/>
      <c r="Y273" s="452"/>
    </row>
    <row r="274" spans="1:25" ht="15" thickBot="1" x14ac:dyDescent="0.35">
      <c r="A274" s="785" t="s">
        <v>300</v>
      </c>
      <c r="B274" s="463"/>
      <c r="C274" s="463"/>
      <c r="D274" s="463"/>
      <c r="E274" s="463"/>
      <c r="F274" s="463"/>
      <c r="G274" s="463"/>
      <c r="H274" s="463"/>
      <c r="I274" s="463"/>
      <c r="J274" s="463"/>
      <c r="K274" s="463"/>
      <c r="L274" s="463"/>
      <c r="M274" s="463"/>
      <c r="N274" s="463"/>
      <c r="O274" s="463"/>
      <c r="P274" s="463"/>
      <c r="Q274" s="463"/>
      <c r="R274" s="463"/>
      <c r="S274" s="463"/>
      <c r="T274" s="463"/>
      <c r="U274" s="463"/>
      <c r="V274" s="463"/>
      <c r="W274" s="463"/>
      <c r="X274" s="463"/>
      <c r="Y274" s="463"/>
    </row>
    <row r="275" spans="1:25" ht="15" thickBot="1" x14ac:dyDescent="0.35">
      <c r="A275" s="785" t="s">
        <v>301</v>
      </c>
      <c r="B275" s="452"/>
      <c r="C275" s="452"/>
      <c r="D275" s="452"/>
      <c r="E275" s="452"/>
      <c r="F275" s="452"/>
      <c r="G275" s="452"/>
      <c r="H275" s="452"/>
      <c r="I275" s="452"/>
      <c r="J275" s="452"/>
      <c r="K275" s="452"/>
      <c r="L275" s="452"/>
      <c r="M275" s="452"/>
      <c r="N275" s="452"/>
      <c r="O275" s="452"/>
      <c r="P275" s="452"/>
      <c r="Q275" s="452"/>
      <c r="R275" s="452"/>
      <c r="S275" s="452"/>
      <c r="T275" s="452"/>
      <c r="U275" s="452"/>
      <c r="V275" s="452"/>
      <c r="W275" s="452"/>
      <c r="X275" s="452"/>
      <c r="Y275" s="452"/>
    </row>
    <row r="276" spans="1:25" ht="15" thickBot="1" x14ac:dyDescent="0.35">
      <c r="A276" s="785" t="s">
        <v>302</v>
      </c>
      <c r="B276" s="463"/>
      <c r="C276" s="463"/>
      <c r="D276" s="463"/>
      <c r="E276" s="463"/>
      <c r="F276" s="463"/>
      <c r="G276" s="463"/>
      <c r="H276" s="463"/>
      <c r="I276" s="463"/>
      <c r="J276" s="463"/>
      <c r="K276" s="463"/>
      <c r="L276" s="463"/>
      <c r="M276" s="463"/>
      <c r="N276" s="463"/>
      <c r="O276" s="463"/>
      <c r="P276" s="463"/>
      <c r="Q276" s="463"/>
      <c r="R276" s="463"/>
      <c r="S276" s="463"/>
      <c r="T276" s="463"/>
      <c r="U276" s="463"/>
      <c r="V276" s="463"/>
      <c r="W276" s="463"/>
      <c r="X276" s="463"/>
      <c r="Y276" s="463"/>
    </row>
    <row r="277" spans="1:25" ht="15" thickBot="1" x14ac:dyDescent="0.35">
      <c r="A277" s="785" t="s">
        <v>303</v>
      </c>
      <c r="B277" s="452"/>
      <c r="C277" s="452"/>
      <c r="D277" s="452"/>
      <c r="E277" s="452"/>
      <c r="F277" s="452"/>
      <c r="G277" s="452"/>
      <c r="H277" s="452"/>
      <c r="I277" s="452"/>
      <c r="J277" s="452"/>
      <c r="K277" s="452"/>
      <c r="L277" s="452"/>
      <c r="M277" s="452"/>
      <c r="N277" s="452"/>
      <c r="O277" s="452"/>
      <c r="P277" s="452"/>
      <c r="Q277" s="452"/>
      <c r="R277" s="452"/>
      <c r="S277" s="452"/>
      <c r="T277" s="452"/>
      <c r="U277" s="452"/>
      <c r="V277" s="452"/>
      <c r="W277" s="452"/>
      <c r="X277" s="452"/>
      <c r="Y277" s="452"/>
    </row>
    <row r="278" spans="1:25" ht="15" thickBot="1" x14ac:dyDescent="0.35">
      <c r="A278" s="785" t="s">
        <v>304</v>
      </c>
      <c r="B278" s="463"/>
      <c r="C278" s="463"/>
      <c r="D278" s="463"/>
      <c r="E278" s="463"/>
      <c r="F278" s="463"/>
      <c r="G278" s="463"/>
      <c r="H278" s="463"/>
      <c r="I278" s="463"/>
      <c r="J278" s="463"/>
      <c r="K278" s="463"/>
      <c r="L278" s="463"/>
      <c r="M278" s="463"/>
      <c r="N278" s="463"/>
      <c r="O278" s="463"/>
      <c r="P278" s="463"/>
      <c r="Q278" s="463"/>
      <c r="R278" s="463"/>
      <c r="S278" s="463"/>
      <c r="T278" s="463"/>
      <c r="U278" s="463"/>
      <c r="V278" s="463"/>
      <c r="W278" s="463"/>
      <c r="X278" s="463"/>
      <c r="Y278" s="463"/>
    </row>
    <row r="279" spans="1:25" ht="15" thickBot="1" x14ac:dyDescent="0.35">
      <c r="A279" s="785" t="s">
        <v>305</v>
      </c>
      <c r="B279" s="452"/>
      <c r="C279" s="452"/>
      <c r="D279" s="452"/>
      <c r="E279" s="452"/>
      <c r="F279" s="452"/>
      <c r="G279" s="452"/>
      <c r="H279" s="452"/>
      <c r="I279" s="452"/>
      <c r="J279" s="452"/>
      <c r="K279" s="452"/>
      <c r="L279" s="452"/>
      <c r="M279" s="452"/>
      <c r="N279" s="452"/>
      <c r="O279" s="452"/>
      <c r="P279" s="452"/>
      <c r="Q279" s="452"/>
      <c r="R279" s="452"/>
      <c r="S279" s="452"/>
      <c r="T279" s="452"/>
      <c r="U279" s="452"/>
      <c r="V279" s="452"/>
      <c r="W279" s="452"/>
      <c r="X279" s="452"/>
      <c r="Y279" s="452"/>
    </row>
    <row r="280" spans="1:25" ht="15" thickBot="1" x14ac:dyDescent="0.35">
      <c r="A280" s="785" t="s">
        <v>306</v>
      </c>
      <c r="B280" s="463"/>
      <c r="C280" s="463"/>
      <c r="D280" s="463"/>
      <c r="E280" s="463"/>
      <c r="F280" s="463"/>
      <c r="G280" s="463"/>
      <c r="H280" s="463"/>
      <c r="I280" s="463"/>
      <c r="J280" s="463"/>
      <c r="K280" s="463"/>
      <c r="L280" s="463"/>
      <c r="M280" s="463"/>
      <c r="N280" s="463"/>
      <c r="O280" s="463"/>
      <c r="P280" s="463"/>
      <c r="Q280" s="463"/>
      <c r="R280" s="463"/>
      <c r="S280" s="463"/>
      <c r="T280" s="463"/>
      <c r="U280" s="463"/>
      <c r="V280" s="463"/>
      <c r="W280" s="463"/>
      <c r="X280" s="463"/>
      <c r="Y280" s="463"/>
    </row>
    <row r="281" spans="1:25" ht="15" thickBot="1" x14ac:dyDescent="0.35">
      <c r="A281" s="785" t="s">
        <v>307</v>
      </c>
      <c r="B281" s="452"/>
      <c r="C281" s="452"/>
      <c r="D281" s="452"/>
      <c r="E281" s="452"/>
      <c r="F281" s="452"/>
      <c r="G281" s="452"/>
      <c r="H281" s="452"/>
      <c r="I281" s="452"/>
      <c r="J281" s="452"/>
      <c r="K281" s="452"/>
      <c r="L281" s="452"/>
      <c r="M281" s="452"/>
      <c r="N281" s="452"/>
      <c r="O281" s="452"/>
      <c r="P281" s="452"/>
      <c r="Q281" s="452"/>
      <c r="R281" s="452"/>
      <c r="S281" s="452"/>
      <c r="T281" s="452"/>
      <c r="U281" s="452"/>
      <c r="V281" s="452"/>
      <c r="W281" s="452"/>
      <c r="X281" s="452"/>
      <c r="Y281" s="452"/>
    </row>
    <row r="282" spans="1:25" ht="15" thickBot="1" x14ac:dyDescent="0.35">
      <c r="A282" s="785" t="s">
        <v>308</v>
      </c>
      <c r="B282" s="463"/>
      <c r="C282" s="463"/>
      <c r="D282" s="463"/>
      <c r="E282" s="463"/>
      <c r="F282" s="463"/>
      <c r="G282" s="463"/>
      <c r="H282" s="463"/>
      <c r="I282" s="463"/>
      <c r="J282" s="463"/>
      <c r="K282" s="463"/>
      <c r="L282" s="463"/>
      <c r="M282" s="463"/>
      <c r="N282" s="463"/>
      <c r="O282" s="463"/>
      <c r="P282" s="463"/>
      <c r="Q282" s="463"/>
      <c r="R282" s="463"/>
      <c r="S282" s="463"/>
      <c r="T282" s="463"/>
      <c r="U282" s="463"/>
      <c r="V282" s="463"/>
      <c r="W282" s="463"/>
      <c r="X282" s="463"/>
      <c r="Y282" s="463"/>
    </row>
    <row r="283" spans="1:25" ht="15" thickBot="1" x14ac:dyDescent="0.35">
      <c r="A283" s="785" t="s">
        <v>309</v>
      </c>
      <c r="B283" s="452"/>
      <c r="C283" s="452"/>
      <c r="D283" s="452"/>
      <c r="E283" s="452"/>
      <c r="F283" s="452"/>
      <c r="G283" s="452"/>
      <c r="H283" s="452"/>
      <c r="I283" s="452"/>
      <c r="J283" s="452"/>
      <c r="K283" s="452"/>
      <c r="L283" s="452"/>
      <c r="M283" s="452"/>
      <c r="N283" s="452"/>
      <c r="O283" s="452"/>
      <c r="P283" s="452"/>
      <c r="Q283" s="452"/>
      <c r="R283" s="452"/>
      <c r="S283" s="452"/>
      <c r="T283" s="452"/>
      <c r="U283" s="452"/>
      <c r="V283" s="452"/>
      <c r="W283" s="452"/>
      <c r="X283" s="452"/>
      <c r="Y283" s="452"/>
    </row>
    <row r="284" spans="1:25" ht="15" thickBot="1" x14ac:dyDescent="0.35">
      <c r="A284" s="785" t="s">
        <v>310</v>
      </c>
      <c r="B284" s="463"/>
      <c r="C284" s="463"/>
      <c r="D284" s="463"/>
      <c r="E284" s="463"/>
      <c r="F284" s="463"/>
      <c r="G284" s="463"/>
      <c r="H284" s="463"/>
      <c r="I284" s="463"/>
      <c r="J284" s="463"/>
      <c r="K284" s="463"/>
      <c r="L284" s="463"/>
      <c r="M284" s="463"/>
      <c r="N284" s="463"/>
      <c r="O284" s="463"/>
      <c r="P284" s="463"/>
      <c r="Q284" s="463"/>
      <c r="R284" s="463"/>
      <c r="S284" s="463"/>
      <c r="T284" s="463"/>
      <c r="U284" s="463"/>
      <c r="V284" s="463"/>
      <c r="W284" s="463"/>
      <c r="X284" s="463"/>
      <c r="Y284" s="463"/>
    </row>
    <row r="285" spans="1:25" ht="15" thickBot="1" x14ac:dyDescent="0.35">
      <c r="A285" s="785" t="s">
        <v>311</v>
      </c>
      <c r="B285" s="452"/>
      <c r="C285" s="452"/>
      <c r="D285" s="452"/>
      <c r="E285" s="452"/>
      <c r="F285" s="452"/>
      <c r="G285" s="452"/>
      <c r="H285" s="452"/>
      <c r="I285" s="452"/>
      <c r="J285" s="452"/>
      <c r="K285" s="452"/>
      <c r="L285" s="452"/>
      <c r="M285" s="452"/>
      <c r="N285" s="452"/>
      <c r="O285" s="452"/>
      <c r="P285" s="452"/>
      <c r="Q285" s="452"/>
      <c r="R285" s="452"/>
      <c r="S285" s="452"/>
      <c r="T285" s="452"/>
      <c r="U285" s="452"/>
      <c r="V285" s="452"/>
      <c r="W285" s="452"/>
      <c r="X285" s="452"/>
      <c r="Y285" s="452"/>
    </row>
    <row r="286" spans="1:25" ht="15" thickBot="1" x14ac:dyDescent="0.35">
      <c r="A286" s="785" t="s">
        <v>312</v>
      </c>
      <c r="B286" s="463"/>
      <c r="C286" s="463"/>
      <c r="D286" s="463"/>
      <c r="E286" s="463"/>
      <c r="F286" s="463"/>
      <c r="G286" s="463"/>
      <c r="H286" s="463"/>
      <c r="I286" s="463"/>
      <c r="J286" s="463"/>
      <c r="K286" s="463"/>
      <c r="L286" s="463"/>
      <c r="M286" s="463"/>
      <c r="N286" s="463"/>
      <c r="O286" s="463"/>
      <c r="P286" s="463"/>
      <c r="Q286" s="463"/>
      <c r="R286" s="463"/>
      <c r="S286" s="463"/>
      <c r="T286" s="463"/>
      <c r="U286" s="463"/>
      <c r="V286" s="463"/>
      <c r="W286" s="463"/>
      <c r="X286" s="463"/>
      <c r="Y286" s="463"/>
    </row>
    <row r="287" spans="1:25" ht="15" thickBot="1" x14ac:dyDescent="0.35">
      <c r="A287" s="785" t="s">
        <v>313</v>
      </c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84"/>
      <c r="P287" s="784"/>
      <c r="Q287" s="784"/>
      <c r="R287" s="784"/>
      <c r="S287" s="784"/>
      <c r="T287" s="784"/>
      <c r="U287" s="784"/>
      <c r="V287" s="784"/>
      <c r="W287" s="784"/>
      <c r="X287" s="784"/>
      <c r="Y287" s="784"/>
    </row>
  </sheetData>
  <mergeCells count="4">
    <mergeCell ref="H1:N1"/>
    <mergeCell ref="O1:U1"/>
    <mergeCell ref="V1:Y1"/>
    <mergeCell ref="A2:A4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Control 1">
          <controlPr defaultSize="0" r:id="rId4">
            <anchor moveWithCells="1">
              <from>
                <xdr:col>0</xdr:col>
                <xdr:colOff>0</xdr:colOff>
                <xdr:row>287</xdr:row>
                <xdr:rowOff>0</xdr:rowOff>
              </from>
              <to>
                <xdr:col>0</xdr:col>
                <xdr:colOff>746760</xdr:colOff>
                <xdr:row>288</xdr:row>
                <xdr:rowOff>45720</xdr:rowOff>
              </to>
            </anchor>
          </controlPr>
        </control>
      </mc:Choice>
      <mc:Fallback>
        <control shapeId="5121" r:id="rId3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8FBD8F939F84E8B8732FA2469D8A2" ma:contentTypeVersion="13" ma:contentTypeDescription="Create a new document." ma:contentTypeScope="" ma:versionID="3a4d24064c3b62e8a6c99a44e3e7bdc1">
  <xsd:schema xmlns:xsd="http://www.w3.org/2001/XMLSchema" xmlns:xs="http://www.w3.org/2001/XMLSchema" xmlns:p="http://schemas.microsoft.com/office/2006/metadata/properties" xmlns:ns3="55eacfbf-8dec-4baa-a367-f12ddc3dc1fc" xmlns:ns4="27590c75-5e99-403f-baac-b7bd7d3e22e4" targetNamespace="http://schemas.microsoft.com/office/2006/metadata/properties" ma:root="true" ma:fieldsID="b08d392d5a6bfb5948b6912d206205b7" ns3:_="" ns4:_="">
    <xsd:import namespace="55eacfbf-8dec-4baa-a367-f12ddc3dc1fc"/>
    <xsd:import namespace="27590c75-5e99-403f-baac-b7bd7d3e22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eacfbf-8dec-4baa-a367-f12ddc3dc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90c75-5e99-403f-baac-b7bd7d3e22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98CD33-1CEC-4B2E-9DCB-7536CF103E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eacfbf-8dec-4baa-a367-f12ddc3dc1fc"/>
    <ds:schemaRef ds:uri="27590c75-5e99-403f-baac-b7bd7d3e2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335D01-FBE1-4FB3-AEF2-140D21E303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9FF03-BB89-4635-9511-3843A4C48444}">
  <ds:schemaRefs>
    <ds:schemaRef ds:uri="http://purl.org/dc/elements/1.1/"/>
    <ds:schemaRef ds:uri="http://schemas.microsoft.com/office/2006/metadata/properties"/>
    <ds:schemaRef ds:uri="55eacfbf-8dec-4baa-a367-f12ddc3dc1fc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7590c75-5e99-403f-baac-b7bd7d3e22e4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Reg</vt:lpstr>
      <vt:lpstr>Summary-nonzero</vt:lpstr>
      <vt:lpstr>Summary</vt:lpstr>
      <vt:lpstr>Schools</vt:lpstr>
      <vt:lpstr>Rankings</vt:lpstr>
      <vt:lpstr>StudentsTeachers</vt:lpstr>
      <vt:lpstr>TestScores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Hu</dc:creator>
  <cp:lastModifiedBy>Xian Hu</cp:lastModifiedBy>
  <dcterms:created xsi:type="dcterms:W3CDTF">2020-01-24T18:51:35Z</dcterms:created>
  <dcterms:modified xsi:type="dcterms:W3CDTF">2020-01-28T23:06:42Z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0x0101000E18FBD8F939F84E8B8732FA2469D8A2</vt:lpwstr>
  </property>
</Properties>
</file>