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pping_table"/>
    <sheet r:id="rId2" sheetId="2" name="db sink"/>
    <sheet r:id="rId3" sheetId="3" name="history_cdc"/>
    <sheet r:id="rId4" sheetId="4" name="notes"/>
  </sheets>
  <definedNames>
    <definedName name="_xlnm._FilterDatabase" localSheetId="0">mapping_table!$A$1:$C$35</definedName>
    <definedName name="_xlnm._FilterDatabase" localSheetId="1">'db sink'!$A$1:$J$55</definedName>
  </definedNames>
  <calcPr fullCalcOnLoad="1"/>
</workbook>
</file>

<file path=xl/sharedStrings.xml><?xml version="1.0" encoding="utf-8"?>
<sst xmlns="http://schemas.openxmlformats.org/spreadsheetml/2006/main" count="282" uniqueCount="154">
  <si>
    <t>lỗi</t>
  </si>
  <si>
    <t xml:space="preserve">cách xử lý: </t>
  </si>
  <si>
    <t>Encountered change event for table bpm_sla.common_sla_application whose schema isn't known to this connector</t>
  </si>
  <si>
    <t>1. stop connector (api stop)&amp;#10;2. xóa topic được cấu hình tại thuộc tính:  "schema.history.internal.kafka.topic": "BPM_CDC_SCHEMA_HISTORY.bpm_sla" &amp;#10;3. cập nhật config connector: (api update)&amp;#10;- Set the snapshot.mode to schema_only_recovery.&amp;#10;- Set the value of schema.history.internal.store.only.captured.tables.ddl to false.&amp;#10;4. Restart the connector (api resume)</t>
  </si>
  <si>
    <t>Cannot compare binlog filenames with different base names</t>
  </si>
  <si>
    <t>1. stop connector (api stop)&amp;#10;2. xóa topic được cấu hình tại thuộc tính:  "schema.history.internal.kafka.topic": "BPM_CDC_SCHEMA_HISTORY.bpm_sla" &amp;#10;3. cập nhật config connector: (api update)&amp;#10;- Set the snapshot.mode to recovery.&amp;#10;- Set the value of schema.history.internal.store.only.captured.tables.ddl to false.&amp;#10;4. Restart the connector (api resume)</t>
  </si>
  <si>
    <t>lỗi id is optional but has no default value</t>
  </si>
  <si>
    <t>xóa lại table và tạo lại connector sink</t>
  </si>
  <si>
    <t>cdc table</t>
  </si>
  <si>
    <t>count</t>
  </si>
  <si>
    <t>source table</t>
  </si>
  <si>
    <t>connector name</t>
  </si>
  <si>
    <t>time</t>
  </si>
  <si>
    <t>note</t>
  </si>
  <si>
    <t>BPM_CDC_bpm_sla_common_sla_application</t>
  </si>
  <si>
    <t>common_sla_application</t>
  </si>
  <si>
    <t>BPM_CDC_bpm_sla_common_sla_stage_detail</t>
  </si>
  <si>
    <t>common_sla_stage_detail</t>
  </si>
  <si>
    <t>BPM_CDC_bpm_sla_common_sla</t>
  </si>
  <si>
    <t>common_sla</t>
  </si>
  <si>
    <t>BPM_CDC_bpm_sla_common_sla_step_detail</t>
  </si>
  <si>
    <t>common_sla_step_detail</t>
  </si>
  <si>
    <t>SOURCE.CHECKLIST.COMMON_CHECKLIST_MAPPING</t>
  </si>
  <si>
    <t>Caused by: Error : 600, Position : 49, Sql = SELECT SCN, SQL_REDO, OPERATION_CODE, TIMESTAMP, XID, CSF, TABLE_NAME, SEG_OWNER, OPERATION, USERNAME, ROW_ID, ROLLBACK, RS_ID, STATUS, INFO, SSN, THREAD# FROM V$LOGMNR_CONTENTS WHERE SCN &gt; :1  AND SCN &lt;= :2  AND (OPERATION_CODE IN (1,2,3,6,7,34,36,255) OR (OPERATION_CODE = 5 AND INFO NOT LIKE 'INTERNAL DDL%')) AND (SEG_OWNER IS NULL OR SEG_OWNER NOT IN ('APPQOSSYS','AUDSYS','CTXSYS','DVSYS','DBSFWUSER','DBSNMP','GGSHAREDCAP','GSMADMIN_INTERNAL','LBACSYS','MDSYS','OJVMSYS','OLAPSYS','ORDDATA','ORDSYS','OUTLN','SYS','SYSTEM','WMSYS','XDB')), OriginalSql = SELECT SCN, SQL_REDO, OPERATION_CODE, TIMESTAMP, XID, CSF, TABLE_NAME, SEG_OWNER, OPERATION, USERNAME, ROW_ID, ROLLBACK, RS_ID, STATUS, INFO, SSN, THREAD# FROM V$LOGMNR_CONTENTS WHERE SCN &gt; ? AND SCN &lt;= ? AND (OPERATION_CODE IN (1,2,3,6,7,34,36,255) OR (OPERATION_CODE = 5 AND INFO NOT LIKE 'INTERNAL DDL%')) AND (SEG_OWNER IS NULL OR SEG_OWNER NOT IN ('APPQOSSYS','AUDSYS','CTXSYS','DVSYS','DBSFWUSER','DBSNMP','GGSHAREDCAP','GSMADMIN_INTERNAL','LBACSYS','MDSYS','OJVMSYS','OLAPSYS','ORDDATA','ORDSYS','OUTLN','SYS','SYSTEM','WMSYS','XDB')), Error Msg = ORA-00600: internal error code, arguments: [krvrdGetUID:2], [18446744073709551614], [], [], [], [], [], [], [], [], [], []\n\n\tat oracle.jdbc.driver.T4CTTIoer11.processError(T4CTTIoer11.java:530)\n\t... 25 more\n"</t>
  </si>
  <si>
    <t>table uat CDC</t>
  </si>
  <si>
    <t>DB UAT</t>
  </si>
  <si>
    <t>IP UAT</t>
  </si>
  <si>
    <t>DB prod</t>
  </si>
  <si>
    <t>IP PROD</t>
  </si>
  <si>
    <t>table name</t>
  </si>
  <si>
    <t>primary_key_columns</t>
  </si>
  <si>
    <t>table CDC prod</t>
  </si>
  <si>
    <t>BPM_CDC_approval_uat_application</t>
  </si>
  <si>
    <t>10.0.142.41</t>
  </si>
  <si>
    <t>id</t>
  </si>
  <si>
    <t>BPM_CDC_approval_uat_application_appraisal_content</t>
  </si>
  <si>
    <t>BPM_CDC_approval_uat_application_credit</t>
  </si>
  <si>
    <t>BPM_CDC_approval_uat_application_credit_card</t>
  </si>
  <si>
    <t>BPM_CDC_approval_uat_application_credit_conditions</t>
  </si>
  <si>
    <t>BPM_CDC_approval_uat_application_credit_loan</t>
  </si>
  <si>
    <t>BPM_CDC_approval_uat_application_credit_overdraft</t>
  </si>
  <si>
    <t>BPM_CDC_approval_uat_application_credit_ratings</t>
  </si>
  <si>
    <t>BPM_CDC_approval_uat_application_credit_ratings_dtl</t>
  </si>
  <si>
    <t>BPM_CDC_approval_uat_application_historic_transaction</t>
  </si>
  <si>
    <t>BPM_CDC_approval_uat_application_history_approval</t>
  </si>
  <si>
    <t>BPM_CDC_approval_uat_application_income</t>
  </si>
  <si>
    <t>BPM_CDC_approval_uat_application_limit_credit</t>
  </si>
  <si>
    <t>BPM_CDC_approval_uat_application_repayment</t>
  </si>
  <si>
    <t>application_id</t>
  </si>
  <si>
    <t>BPM_CDC_approval_uat_credit_card_mapping</t>
  </si>
  <si>
    <t>application_credit_id, application_credit_card_id</t>
  </si>
  <si>
    <t>BPM_CDC_approval_uat_credit_loan_mapping</t>
  </si>
  <si>
    <t>application_credit_id, application_credit_loan_id</t>
  </si>
  <si>
    <t>BPM_CDC_approval_uat_credit_overdraft_mapping</t>
  </si>
  <si>
    <t>application_credit_id, application_credit_overdraft_id</t>
  </si>
  <si>
    <t>BPM_CDC_approval_uat_customer</t>
  </si>
  <si>
    <t>BPM_CDC_approval_uat_individual_enterprise_income</t>
  </si>
  <si>
    <t>BPM_CDC_approval_uat_individual_enterprise_income_mapping</t>
  </si>
  <si>
    <t>application_income_id, individual_enterprise_income_id</t>
  </si>
  <si>
    <t>BPM_CDC_approval_uat_other_income</t>
  </si>
  <si>
    <t>BPM_CDC_approval_uat_other_income_mapping</t>
  </si>
  <si>
    <t>application_income_id, other_income_id</t>
  </si>
  <si>
    <t>BPM_CDC_approval_uat_property_business_income</t>
  </si>
  <si>
    <t>BPM_CDC_approval_uat_property_business_income_mapping</t>
  </si>
  <si>
    <t>application_income_id, property_business_income_id</t>
  </si>
  <si>
    <t>BPM_CDC_approval_uat_rental_income</t>
  </si>
  <si>
    <t>BPM_CDC_approval_uat_rental_income_mapping</t>
  </si>
  <si>
    <t>application_income_id, rental_income_id</t>
  </si>
  <si>
    <t>BPM_CDC_approval_uat_salary_income</t>
  </si>
  <si>
    <t>BPM_CDC_approval_uat_salary_income_mapping</t>
  </si>
  <si>
    <t>application_income_id, salary_income_id</t>
  </si>
  <si>
    <t>BPM_CDC_approval_uat_sub_credit_card</t>
  </si>
  <si>
    <t>BPM_CDC_bpm_collateral_uat_asset</t>
  </si>
  <si>
    <t>BPM_CDC_bpm_sla_uat_common_sla</t>
  </si>
  <si>
    <t>BPM_CDC_bpm_sla_uat_common_sla_application</t>
  </si>
  <si>
    <t>BPM_CDC_bpm_sla_uat_common_sla_stage_detail</t>
  </si>
  <si>
    <t>BPM_CDC_bpm_sla_uat_common_sla_step_detail</t>
  </si>
  <si>
    <t>BPM_CDC_CHECKLIST_COMMON_ADDITIONAL_DATA_CHECKLIST</t>
  </si>
  <si>
    <t>BPM_CDC_CHECKLIST_COMMON_CHECKLIST_MAPPING</t>
  </si>
  <si>
    <t>BPM_CDC_CHECKLIST_COMMON_GROUP</t>
  </si>
  <si>
    <t>BPM_CDC_CHECKLIST_COMMON_RESOURCE_MAPPING</t>
  </si>
  <si>
    <t>BPM_CDC_CHECKLIST_REQUEST_CHECKLISTS</t>
  </si>
  <si>
    <t>BPM_CDC_customer_additional_uat_customer</t>
  </si>
  <si>
    <t>BPM_CDC_customer_additional_uat_customer_identity_document</t>
  </si>
  <si>
    <t>BPM_CDC_customer_additional_uat_customer_version_mapping</t>
  </si>
  <si>
    <t>version, customer_id, object_id, object_type</t>
  </si>
  <si>
    <t>BPM_CDC_customer_additional_uat_individual_customer_detail</t>
  </si>
  <si>
    <t>BPM_CDC_GENERALINFO_STATUS</t>
  </si>
  <si>
    <t>BPM_CDC_letter_credit_uat_process_instance_his</t>
  </si>
  <si>
    <t>BPM_CDC_letter_credit_uat_tbl_note_history</t>
  </si>
  <si>
    <t>BPM_CDC_letter_credit_uat_tbl_request</t>
  </si>
  <si>
    <t>BPM_CDC_letter_credit_uat_tbl_request_data</t>
  </si>
  <si>
    <t>BPM_CDC_configuration_manager_uat_tbl_category</t>
  </si>
  <si>
    <t>BPM_CDC_configuration_manager_uat_tbl_category_data</t>
  </si>
  <si>
    <t>debt_collection_uat</t>
  </si>
  <si>
    <t>tbl_request</t>
  </si>
  <si>
    <t>tbl_request_data</t>
  </si>
  <si>
    <t>tbl_note_history</t>
  </si>
  <si>
    <t>process_instance_his</t>
  </si>
  <si>
    <t>db uat</t>
  </si>
  <si>
    <t>db prod</t>
  </si>
  <si>
    <t>IP db prod</t>
  </si>
  <si>
    <t>approval_uat</t>
  </si>
  <si>
    <t>bpm_approval</t>
  </si>
  <si>
    <t>10.1.67.233</t>
  </si>
  <si>
    <t>bpm_sla_uat</t>
  </si>
  <si>
    <t>bpm_sla</t>
  </si>
  <si>
    <t>10.1.67.119</t>
  </si>
  <si>
    <t>customer_additional_uat</t>
  </si>
  <si>
    <t>bpm_customer_mngt</t>
  </si>
  <si>
    <t>configuration_manager_uat</t>
  </si>
  <si>
    <t>bpm_configuration</t>
  </si>
  <si>
    <t>bpm_core_intergation</t>
  </si>
  <si>
    <t>bpm_integration</t>
  </si>
  <si>
    <t>bpm_qa_uat</t>
  </si>
  <si>
    <t>bpm_qa_service</t>
  </si>
  <si>
    <t>bpm_user_manager</t>
  </si>
  <si>
    <t>bpm_approval_authority</t>
  </si>
  <si>
    <t>bpm_collateral_uat</t>
  </si>
  <si>
    <t>bpm_collateral</t>
  </si>
  <si>
    <t>credit_condition_uat</t>
  </si>
  <si>
    <t>bpm_credit_cons</t>
  </si>
  <si>
    <t>eb_approval_uat</t>
  </si>
  <si>
    <t>bpm_eb_approval</t>
  </si>
  <si>
    <t>cm_limit_uat</t>
  </si>
  <si>
    <t>common_limit</t>
  </si>
  <si>
    <t>bpm_loan_proposal</t>
  </si>
  <si>
    <t>bpm_lowcode_eis</t>
  </si>
  <si>
    <t>bpm_notification_mngt</t>
  </si>
  <si>
    <t>bpm_rb_approval</t>
  </si>
  <si>
    <t>bpm_rule_management</t>
  </si>
  <si>
    <t>bpm_thirdparty_integration</t>
  </si>
  <si>
    <t>ms_document</t>
  </si>
  <si>
    <t>bpm_drafting_eb</t>
  </si>
  <si>
    <t>drafting_uat</t>
  </si>
  <si>
    <t>bpm_drafting_rb</t>
  </si>
  <si>
    <t>10.1.67.234</t>
  </si>
  <si>
    <t>bpm_paperless</t>
  </si>
  <si>
    <t>bpm_pl_debt_collection</t>
  </si>
  <si>
    <t>bpm_post_lending_service</t>
  </si>
  <si>
    <t>debt_collection</t>
  </si>
  <si>
    <t>letter_credit_uat</t>
  </si>
  <si>
    <t>letter_credit</t>
  </si>
  <si>
    <t>ms_ctqt</t>
  </si>
  <si>
    <t>ms_kho_quy</t>
  </si>
  <si>
    <t>GENERALINFO</t>
  </si>
  <si>
    <t>bpmdb.msb.com.vn</t>
  </si>
  <si>
    <t>CHECKLIST</t>
  </si>
  <si>
    <t>cyber_tracker_service_uat</t>
  </si>
  <si>
    <t>cyber_tracker_service</t>
  </si>
  <si>
    <t>location_service_uat</t>
  </si>
  <si>
    <t>location_service</t>
  </si>
  <si>
    <t>collateral_notarization_uat</t>
  </si>
  <si>
    <t>bpm_collateral_notarization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</si>
</sst>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0451a5"/>
      <name val="Courier New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eebf7"/>
      </patternFill>
    </fill>
    <fill>
      <patternFill patternType="solid">
        <fgColor rgb="FFf8cbad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 wrapText="1"/>
    </xf>
    <xf xfId="0" numFmtId="0" borderId="1" applyBorder="1" fontId="1" applyFont="1" fillId="0" applyAlignment="1">
      <alignment horizontal="lef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22" applyNumberFormat="1" borderId="1" applyBorder="1" fontId="3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22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22" applyNumberFormat="1" borderId="0" fontId="0" fillId="0" applyAlignment="1">
      <alignment horizontal="general"/>
    </xf>
    <xf xfId="0" numFmtId="0" borderId="1" applyBorder="1" fontId="4" applyFont="1" fillId="0" applyAlignment="1">
      <alignment horizontal="left"/>
    </xf>
    <xf xfId="0" numFmtId="0" borderId="2" applyBorder="1" fontId="4" applyFont="1" fillId="2" applyFill="1" applyAlignment="1">
      <alignment horizontal="left" wrapText="1"/>
    </xf>
    <xf xfId="0" numFmtId="0" borderId="2" applyBorder="1" fontId="4" applyFont="1" fillId="2" applyFill="1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1" applyBorder="1" fontId="1" applyFont="1" fillId="0" applyAlignment="1">
      <alignment horizontal="left"/>
    </xf>
    <xf xfId="0" numFmtId="0" borderId="2" applyBorder="1" fontId="1" applyFont="1" fillId="3" applyFill="1" applyAlignment="1">
      <alignment horizontal="left"/>
    </xf>
    <xf xfId="0" numFmtId="0" borderId="3" applyBorder="1" fontId="5" applyFont="1" fillId="0" applyAlignment="1">
      <alignment horizontal="left"/>
    </xf>
    <xf xfId="0" numFmtId="0" borderId="3" applyBorder="1" fontId="6" applyFont="1" fillId="4" applyFill="1" applyAlignment="1">
      <alignment horizontal="left"/>
    </xf>
    <xf xfId="0" numFmtId="0" borderId="3" applyBorder="1" fontId="7" applyFont="1" fillId="5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5"/>
  <sheetViews>
    <sheetView workbookViewId="0" tabSelected="1"/>
  </sheetViews>
  <sheetFormatPr defaultRowHeight="15" x14ac:dyDescent="0.25"/>
  <cols>
    <col min="1" max="1" style="6" width="25.433571428571426" customWidth="1" bestFit="1"/>
    <col min="2" max="2" style="6" width="28.290714285714284" customWidth="1" bestFit="1"/>
    <col min="3" max="3" style="6" width="20.290714285714284" customWidth="1" bestFit="1"/>
  </cols>
  <sheetData>
    <row x14ac:dyDescent="0.25" r="1" customHeight="1" ht="18.75">
      <c r="A1" s="26" t="s">
        <v>99</v>
      </c>
      <c r="B1" s="26" t="s">
        <v>100</v>
      </c>
      <c r="C1" s="26" t="s">
        <v>101</v>
      </c>
    </row>
    <row x14ac:dyDescent="0.25" r="2" customHeight="1" ht="18.75">
      <c r="A2" s="27" t="s">
        <v>102</v>
      </c>
      <c r="B2" s="27" t="s">
        <v>103</v>
      </c>
      <c r="C2" s="2" t="s">
        <v>104</v>
      </c>
    </row>
    <row x14ac:dyDescent="0.25" r="3" customHeight="1" ht="18.75">
      <c r="A3" s="27" t="s">
        <v>105</v>
      </c>
      <c r="B3" s="27" t="s">
        <v>106</v>
      </c>
      <c r="C3" s="2" t="s">
        <v>107</v>
      </c>
    </row>
    <row x14ac:dyDescent="0.25" r="4" customHeight="1" ht="18.75">
      <c r="A4" s="27" t="s">
        <v>108</v>
      </c>
      <c r="B4" s="27" t="s">
        <v>109</v>
      </c>
      <c r="C4" s="2" t="s">
        <v>104</v>
      </c>
    </row>
    <row x14ac:dyDescent="0.25" r="5" customHeight="1" ht="18.75">
      <c r="A5" s="27" t="s">
        <v>110</v>
      </c>
      <c r="B5" s="27" t="s">
        <v>111</v>
      </c>
      <c r="C5" s="2" t="s">
        <v>107</v>
      </c>
    </row>
    <row x14ac:dyDescent="0.25" r="6" customHeight="1" ht="18.75">
      <c r="A6" s="28" t="s">
        <v>112</v>
      </c>
      <c r="B6" s="28" t="s">
        <v>112</v>
      </c>
      <c r="C6" s="12"/>
    </row>
    <row x14ac:dyDescent="0.25" r="7" customHeight="1" ht="18.75">
      <c r="A7" s="28" t="s">
        <v>113</v>
      </c>
      <c r="B7" s="28" t="s">
        <v>113</v>
      </c>
      <c r="C7" s="12"/>
    </row>
    <row x14ac:dyDescent="0.25" r="8" customHeight="1" ht="18.75">
      <c r="A8" s="27" t="s">
        <v>114</v>
      </c>
      <c r="B8" s="27" t="s">
        <v>115</v>
      </c>
      <c r="C8" s="12"/>
    </row>
    <row x14ac:dyDescent="0.25" r="9" customHeight="1" ht="18.75">
      <c r="A9" s="28" t="s">
        <v>116</v>
      </c>
      <c r="B9" s="28" t="s">
        <v>116</v>
      </c>
      <c r="C9" s="12"/>
    </row>
    <row x14ac:dyDescent="0.25" r="10" customHeight="1" ht="18.75">
      <c r="A10" s="28" t="s">
        <v>117</v>
      </c>
      <c r="B10" s="28" t="s">
        <v>117</v>
      </c>
      <c r="C10" s="12"/>
    </row>
    <row x14ac:dyDescent="0.25" r="11" customHeight="1" ht="18.75">
      <c r="A11" s="27" t="s">
        <v>118</v>
      </c>
      <c r="B11" s="27" t="s">
        <v>119</v>
      </c>
      <c r="C11" s="2" t="s">
        <v>104</v>
      </c>
    </row>
    <row x14ac:dyDescent="0.25" r="12" customHeight="1" ht="18.75">
      <c r="A12" s="27" t="s">
        <v>120</v>
      </c>
      <c r="B12" s="27" t="s">
        <v>121</v>
      </c>
      <c r="C12" s="12"/>
    </row>
    <row x14ac:dyDescent="0.25" r="13" customHeight="1" ht="18.75">
      <c r="A13" s="27" t="s">
        <v>122</v>
      </c>
      <c r="B13" s="27" t="s">
        <v>123</v>
      </c>
      <c r="C13" s="12"/>
    </row>
    <row x14ac:dyDescent="0.25" r="14" customHeight="1" ht="18.75">
      <c r="A14" s="27" t="s">
        <v>124</v>
      </c>
      <c r="B14" s="27" t="s">
        <v>125</v>
      </c>
      <c r="C14" s="2" t="s">
        <v>107</v>
      </c>
    </row>
    <row x14ac:dyDescent="0.25" r="15" customHeight="1" ht="18.75">
      <c r="A15" s="28" t="s">
        <v>126</v>
      </c>
      <c r="B15" s="28" t="s">
        <v>126</v>
      </c>
      <c r="C15" s="12"/>
    </row>
    <row x14ac:dyDescent="0.25" r="16" customHeight="1" ht="18.75">
      <c r="A16" s="28" t="s">
        <v>127</v>
      </c>
      <c r="B16" s="28" t="s">
        <v>127</v>
      </c>
      <c r="C16" s="12"/>
    </row>
    <row x14ac:dyDescent="0.25" r="17" customHeight="1" ht="18.75">
      <c r="A17" s="28" t="s">
        <v>128</v>
      </c>
      <c r="B17" s="28" t="s">
        <v>128</v>
      </c>
      <c r="C17" s="12"/>
    </row>
    <row x14ac:dyDescent="0.25" r="18" customHeight="1" ht="18.75">
      <c r="A18" s="28" t="s">
        <v>129</v>
      </c>
      <c r="B18" s="28" t="s">
        <v>129</v>
      </c>
      <c r="C18" s="12"/>
    </row>
    <row x14ac:dyDescent="0.25" r="19" customHeight="1" ht="18.75">
      <c r="A19" s="28" t="s">
        <v>130</v>
      </c>
      <c r="B19" s="28" t="s">
        <v>130</v>
      </c>
      <c r="C19" s="12"/>
    </row>
    <row x14ac:dyDescent="0.25" r="20" customHeight="1" ht="18.75">
      <c r="A20" s="28" t="s">
        <v>131</v>
      </c>
      <c r="B20" s="28" t="s">
        <v>131</v>
      </c>
      <c r="C20" s="12"/>
    </row>
    <row x14ac:dyDescent="0.25" r="21" customHeight="1" ht="18.75">
      <c r="A21" s="28" t="s">
        <v>132</v>
      </c>
      <c r="B21" s="28" t="s">
        <v>132</v>
      </c>
      <c r="C21" s="12"/>
    </row>
    <row x14ac:dyDescent="0.25" r="22" customHeight="1" ht="18.75">
      <c r="A22" s="28" t="s">
        <v>133</v>
      </c>
      <c r="B22" s="28" t="s">
        <v>133</v>
      </c>
      <c r="C22" s="12"/>
    </row>
    <row x14ac:dyDescent="0.25" r="23" customHeight="1" ht="18.75">
      <c r="A23" s="27" t="s">
        <v>134</v>
      </c>
      <c r="B23" s="27" t="s">
        <v>135</v>
      </c>
      <c r="C23" s="2" t="s">
        <v>136</v>
      </c>
    </row>
    <row x14ac:dyDescent="0.25" r="24" customHeight="1" ht="18.75">
      <c r="A24" s="28" t="s">
        <v>137</v>
      </c>
      <c r="B24" s="28" t="s">
        <v>137</v>
      </c>
      <c r="C24" s="12"/>
    </row>
    <row x14ac:dyDescent="0.25" r="25" customHeight="1" ht="18.75">
      <c r="A25" s="28" t="s">
        <v>138</v>
      </c>
      <c r="B25" s="28" t="s">
        <v>138</v>
      </c>
      <c r="C25" s="12"/>
    </row>
    <row x14ac:dyDescent="0.25" r="26" customHeight="1" ht="18.75">
      <c r="A26" s="28" t="s">
        <v>139</v>
      </c>
      <c r="B26" s="28" t="s">
        <v>139</v>
      </c>
      <c r="C26" s="12"/>
    </row>
    <row x14ac:dyDescent="0.25" r="27" customHeight="1" ht="18.75">
      <c r="A27" s="27" t="s">
        <v>94</v>
      </c>
      <c r="B27" s="27" t="s">
        <v>140</v>
      </c>
      <c r="C27" s="2" t="s">
        <v>136</v>
      </c>
    </row>
    <row x14ac:dyDescent="0.25" r="28" customHeight="1" ht="18.75">
      <c r="A28" s="27" t="s">
        <v>141</v>
      </c>
      <c r="B28" s="27" t="s">
        <v>142</v>
      </c>
      <c r="C28" s="2" t="s">
        <v>136</v>
      </c>
    </row>
    <row x14ac:dyDescent="0.25" r="29" customHeight="1" ht="18.75">
      <c r="A29" s="28" t="s">
        <v>143</v>
      </c>
      <c r="B29" s="28" t="s">
        <v>143</v>
      </c>
      <c r="C29" s="12"/>
    </row>
    <row x14ac:dyDescent="0.25" r="30" customHeight="1" ht="18.75">
      <c r="A30" s="28" t="s">
        <v>144</v>
      </c>
      <c r="B30" s="28" t="s">
        <v>144</v>
      </c>
      <c r="C30" s="12"/>
    </row>
    <row x14ac:dyDescent="0.25" r="31" customHeight="1" ht="18.75">
      <c r="A31" s="27" t="s">
        <v>145</v>
      </c>
      <c r="B31" s="27" t="s">
        <v>145</v>
      </c>
      <c r="C31" s="2" t="s">
        <v>146</v>
      </c>
    </row>
    <row x14ac:dyDescent="0.25" r="32" customHeight="1" ht="18.75">
      <c r="A32" s="27" t="s">
        <v>147</v>
      </c>
      <c r="B32" s="27" t="s">
        <v>147</v>
      </c>
      <c r="C32" s="2" t="s">
        <v>146</v>
      </c>
    </row>
    <row x14ac:dyDescent="0.25" r="33" customHeight="1" ht="18.75">
      <c r="A33" s="27" t="s">
        <v>148</v>
      </c>
      <c r="B33" s="27" t="s">
        <v>149</v>
      </c>
      <c r="C33" s="12"/>
    </row>
    <row x14ac:dyDescent="0.25" r="34" customHeight="1" ht="18.75">
      <c r="A34" s="27" t="s">
        <v>150</v>
      </c>
      <c r="B34" s="27" t="s">
        <v>151</v>
      </c>
      <c r="C34" s="12"/>
    </row>
    <row x14ac:dyDescent="0.25" r="35" customHeight="1" ht="18.75">
      <c r="A35" s="27" t="s">
        <v>152</v>
      </c>
      <c r="B35" s="27" t="s">
        <v>153</v>
      </c>
      <c r="C35" s="2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5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66.86214285714286" customWidth="1" bestFit="1"/>
    <col min="2" max="2" style="6" width="28.005" customWidth="1" bestFit="1"/>
    <col min="3" max="3" style="5" width="19.576428571428572" customWidth="1" bestFit="1"/>
    <col min="4" max="4" style="5" width="19.576428571428572" customWidth="1" bestFit="1"/>
    <col min="5" max="5" style="6" width="20.290714285714284" customWidth="1" bestFit="1"/>
    <col min="6" max="6" style="6" width="37.57642857142857" customWidth="1" bestFit="1"/>
    <col min="7" max="7" style="6" width="57.43357142857143" customWidth="1" bestFit="1"/>
    <col min="8" max="8" style="6" width="66.57642857142856" customWidth="1" bestFit="1"/>
  </cols>
  <sheetData>
    <row x14ac:dyDescent="0.25" r="1" customHeight="1" ht="18.75">
      <c r="A1" s="16" t="s">
        <v>24</v>
      </c>
      <c r="B1" s="16" t="s">
        <v>25</v>
      </c>
      <c r="C1" s="17" t="s">
        <v>26</v>
      </c>
      <c r="D1" s="17" t="s">
        <v>27</v>
      </c>
      <c r="E1" s="18" t="s">
        <v>28</v>
      </c>
      <c r="F1" s="18" t="s">
        <v>29</v>
      </c>
      <c r="G1" s="18" t="s">
        <v>30</v>
      </c>
      <c r="H1" s="16" t="s">
        <v>31</v>
      </c>
    </row>
    <row x14ac:dyDescent="0.25" r="2" customHeight="1" ht="18.75">
      <c r="A2" s="2" t="s">
        <v>32</v>
      </c>
      <c r="B2" s="19">
        <f>IFERROR(INDEX(mapping_table!$A$2:$A$50,MATCH(TRUE,ISNUMBER(SEARCH(mapping_table!$A$2:$A$50,A2)),0)),"")</f>
      </c>
      <c r="C2" s="20" t="s">
        <v>33</v>
      </c>
      <c r="D2" s="21">
        <f>IFERROR(INDEX(mapping_table!$B$2:$B$50,MATCH(TRUE,ISNUMBER(SEARCH(mapping_table!$A$2:$A$50,A2)),0)),"")</f>
      </c>
      <c r="E2" s="22">
        <f>VLOOKUP(D2,mapping_table!$B$2:$C$32,2,0)</f>
      </c>
      <c r="F2" s="21">
        <f>TRIM(SUBSTITUTE(A2,CONCATENATE("BPM_CDC_",B2,"_"),""))</f>
      </c>
      <c r="G2" s="23" t="s">
        <v>34</v>
      </c>
      <c r="H2" s="24">
        <f>CONCATENATE("BPM_CDC_",D2,"_",F2)</f>
      </c>
    </row>
    <row x14ac:dyDescent="0.25" r="3" customHeight="1" ht="18.75">
      <c r="A3" s="2" t="s">
        <v>35</v>
      </c>
      <c r="B3" s="19">
        <f>IFERROR(INDEX(mapping_table!$A$2:$A$50,MATCH(TRUE,ISNUMBER(SEARCH(mapping_table!$A$2:$A$50,A3)),0)),"")</f>
      </c>
      <c r="C3" s="20" t="s">
        <v>33</v>
      </c>
      <c r="D3" s="21">
        <f>IFERROR(INDEX(mapping_table!$B$2:$B$50,MATCH(TRUE,ISNUMBER(SEARCH(mapping_table!$A$2:$A$50,A3)),0)),"")</f>
      </c>
      <c r="E3" s="22">
        <f>VLOOKUP(D3,mapping_table!$B$2:$C$32,2,0)</f>
      </c>
      <c r="F3" s="21">
        <f>IFERROR(INDEX(mapping_table!$B$2:mapping_table!$B$50,MATCH(TRUE,ISNUMBER(SEARCH(mapping_table!$A$2:mapping_table!$A$50,mapping_table!F57)),0)),"")</f>
      </c>
      <c r="G3" s="23" t="s">
        <v>34</v>
      </c>
      <c r="H3" s="24">
        <f>CONCATENATE("BPM_CDC_",D3,"_",F3)</f>
      </c>
    </row>
    <row x14ac:dyDescent="0.25" r="4" customHeight="1" ht="18.75">
      <c r="A4" s="2" t="s">
        <v>36</v>
      </c>
      <c r="B4" s="19">
        <f>IFERROR(INDEX(mapping_table!$A$2:$A$50,MATCH(TRUE,ISNUMBER(SEARCH(mapping_table!$A$2:$A$50,A4)),0)),"")</f>
      </c>
      <c r="C4" s="20" t="s">
        <v>33</v>
      </c>
      <c r="D4" s="21">
        <f>IFERROR(INDEX(mapping_table!$B$2:$B$50,MATCH(TRUE,ISNUMBER(SEARCH(mapping_table!$A$2:$A$50,A4)),0)),"")</f>
      </c>
      <c r="E4" s="22">
        <f>VLOOKUP(D4,mapping_table!$B$2:$C$32,2,0)</f>
      </c>
      <c r="F4" s="21">
        <f>IFERROR(INDEX(mapping_table!$B$2:mapping_table!$B$50,MATCH(TRUE,ISNUMBER(SEARCH(mapping_table!$A$2:mapping_table!$A$50,mapping_table!F58)),0)),"")</f>
      </c>
      <c r="G4" s="23" t="s">
        <v>34</v>
      </c>
      <c r="H4" s="24">
        <f>CONCATENATE("BPM_CDC_",D4,"_",F4)</f>
      </c>
    </row>
    <row x14ac:dyDescent="0.25" r="5" customHeight="1" ht="18.75">
      <c r="A5" s="2" t="s">
        <v>37</v>
      </c>
      <c r="B5" s="19">
        <f>IFERROR(INDEX(mapping_table!$A$2:$A$50,MATCH(TRUE,ISNUMBER(SEARCH(mapping_table!$A$2:$A$50,A5)),0)),"")</f>
      </c>
      <c r="C5" s="20" t="s">
        <v>33</v>
      </c>
      <c r="D5" s="21">
        <f>IFERROR(INDEX(mapping_table!$B$2:$B$50,MATCH(TRUE,ISNUMBER(SEARCH(mapping_table!$A$2:$A$50,A5)),0)),"")</f>
      </c>
      <c r="E5" s="22">
        <f>VLOOKUP(D5,mapping_table!$B$2:$C$32,2,0)</f>
      </c>
      <c r="F5" s="21">
        <f>IFERROR(INDEX(mapping_table!$B$2:mapping_table!$B$50,MATCH(TRUE,ISNUMBER(SEARCH(mapping_table!$A$2:mapping_table!$A$50,mapping_table!F59)),0)),"")</f>
      </c>
      <c r="G5" s="23" t="s">
        <v>34</v>
      </c>
      <c r="H5" s="24">
        <f>CONCATENATE("BPM_CDC_",D5,"_",F5)</f>
      </c>
    </row>
    <row x14ac:dyDescent="0.25" r="6" customHeight="1" ht="18.75">
      <c r="A6" s="2" t="s">
        <v>38</v>
      </c>
      <c r="B6" s="19">
        <f>IFERROR(INDEX(mapping_table!$A$2:$A$50,MATCH(TRUE,ISNUMBER(SEARCH(mapping_table!$A$2:$A$50,A6)),0)),"")</f>
      </c>
      <c r="C6" s="20" t="s">
        <v>33</v>
      </c>
      <c r="D6" s="21">
        <f>IFERROR(INDEX(mapping_table!$B$2:$B$50,MATCH(TRUE,ISNUMBER(SEARCH(mapping_table!$A$2:$A$50,A6)),0)),"")</f>
      </c>
      <c r="E6" s="22">
        <f>VLOOKUP(D6,mapping_table!$B$2:$C$32,2,0)</f>
      </c>
      <c r="F6" s="21">
        <f>IFERROR(INDEX(mapping_table!$B$2:mapping_table!$B$50,MATCH(TRUE,ISNUMBER(SEARCH(mapping_table!$A$2:mapping_table!$A$50,mapping_table!F60)),0)),"")</f>
      </c>
      <c r="G6" s="23" t="s">
        <v>34</v>
      </c>
      <c r="H6" s="24">
        <f>CONCATENATE("BPM_CDC_",D6,"_",F6)</f>
      </c>
    </row>
    <row x14ac:dyDescent="0.25" r="7" customHeight="1" ht="18.75">
      <c r="A7" s="2" t="s">
        <v>39</v>
      </c>
      <c r="B7" s="19">
        <f>IFERROR(INDEX(mapping_table!$A$2:$A$50,MATCH(TRUE,ISNUMBER(SEARCH(mapping_table!$A$2:$A$50,A7)),0)),"")</f>
      </c>
      <c r="C7" s="20" t="s">
        <v>33</v>
      </c>
      <c r="D7" s="21">
        <f>IFERROR(INDEX(mapping_table!$B$2:$B$50,MATCH(TRUE,ISNUMBER(SEARCH(mapping_table!$A$2:$A$50,A7)),0)),"")</f>
      </c>
      <c r="E7" s="22">
        <f>VLOOKUP(D7,mapping_table!$B$2:$C$32,2,0)</f>
      </c>
      <c r="F7" s="21">
        <f>IFERROR(INDEX(mapping_table!$B$2:mapping_table!$B$50,MATCH(TRUE,ISNUMBER(SEARCH(mapping_table!$A$2:mapping_table!$A$50,mapping_table!F61)),0)),"")</f>
      </c>
      <c r="G7" s="23" t="s">
        <v>34</v>
      </c>
      <c r="H7" s="24">
        <f>CONCATENATE("BPM_CDC_",D7,"_",F7)</f>
      </c>
    </row>
    <row x14ac:dyDescent="0.25" r="8" customHeight="1" ht="18.75">
      <c r="A8" s="2" t="s">
        <v>40</v>
      </c>
      <c r="B8" s="19">
        <f>IFERROR(INDEX(mapping_table!$A$2:$A$50,MATCH(TRUE,ISNUMBER(SEARCH(mapping_table!$A$2:$A$50,A8)),0)),"")</f>
      </c>
      <c r="C8" s="20" t="s">
        <v>33</v>
      </c>
      <c r="D8" s="21">
        <f>IFERROR(INDEX(mapping_table!$B$2:$B$50,MATCH(TRUE,ISNUMBER(SEARCH(mapping_table!$A$2:$A$50,A8)),0)),"")</f>
      </c>
      <c r="E8" s="22">
        <f>VLOOKUP(D8,mapping_table!$B$2:$C$32,2,0)</f>
      </c>
      <c r="F8" s="21">
        <f>IFERROR(INDEX(mapping_table!$B$2:mapping_table!$B$50,MATCH(TRUE,ISNUMBER(SEARCH(mapping_table!$A$2:mapping_table!$A$50,mapping_table!F62)),0)),"")</f>
      </c>
      <c r="G8" s="23" t="s">
        <v>34</v>
      </c>
      <c r="H8" s="24">
        <f>CONCATENATE("BPM_CDC_",D8,"_",F8)</f>
      </c>
    </row>
    <row x14ac:dyDescent="0.25" r="9" customHeight="1" ht="18.75">
      <c r="A9" s="2" t="s">
        <v>41</v>
      </c>
      <c r="B9" s="19">
        <f>IFERROR(INDEX(mapping_table!$A$2:$A$50,MATCH(TRUE,ISNUMBER(SEARCH(mapping_table!$A$2:$A$50,A9)),0)),"")</f>
      </c>
      <c r="C9" s="20" t="s">
        <v>33</v>
      </c>
      <c r="D9" s="21">
        <f>IFERROR(INDEX(mapping_table!$B$2:$B$50,MATCH(TRUE,ISNUMBER(SEARCH(mapping_table!$A$2:$A$50,A9)),0)),"")</f>
      </c>
      <c r="E9" s="22">
        <f>VLOOKUP(D9,mapping_table!$B$2:$C$32,2,0)</f>
      </c>
      <c r="F9" s="21">
        <f>IFERROR(INDEX(mapping_table!$B$2:mapping_table!$B$50,MATCH(TRUE,ISNUMBER(SEARCH(mapping_table!$A$2:mapping_table!$A$50,mapping_table!F63)),0)),"")</f>
      </c>
      <c r="G9" s="23" t="s">
        <v>34</v>
      </c>
      <c r="H9" s="24">
        <f>CONCATENATE("BPM_CDC_",D9,"_",F9)</f>
      </c>
    </row>
    <row x14ac:dyDescent="0.25" r="10" customHeight="1" ht="18.75">
      <c r="A10" s="2" t="s">
        <v>42</v>
      </c>
      <c r="B10" s="19">
        <f>IFERROR(INDEX(mapping_table!$A$2:$A$50,MATCH(TRUE,ISNUMBER(SEARCH(mapping_table!$A$2:$A$50,A10)),0)),"")</f>
      </c>
      <c r="C10" s="20" t="s">
        <v>33</v>
      </c>
      <c r="D10" s="21">
        <f>IFERROR(INDEX(mapping_table!$B$2:$B$50,MATCH(TRUE,ISNUMBER(SEARCH(mapping_table!$A$2:$A$50,A10)),0)),"")</f>
      </c>
      <c r="E10" s="22">
        <f>VLOOKUP(D10,mapping_table!$B$2:$C$32,2,0)</f>
      </c>
      <c r="F10" s="21">
        <f>IFERROR(INDEX(mapping_table!$B$2:mapping_table!$B$50,MATCH(TRUE,ISNUMBER(SEARCH(mapping_table!$A$2:mapping_table!$A$50,mapping_table!F64)),0)),"")</f>
      </c>
      <c r="G10" s="23" t="s">
        <v>34</v>
      </c>
      <c r="H10" s="24">
        <f>CONCATENATE("BPM_CDC_",D10,"_",F10)</f>
      </c>
    </row>
    <row x14ac:dyDescent="0.25" r="11" customHeight="1" ht="18.75">
      <c r="A11" s="2" t="s">
        <v>43</v>
      </c>
      <c r="B11" s="19">
        <f>IFERROR(INDEX(mapping_table!$A$2:$A$50,MATCH(TRUE,ISNUMBER(SEARCH(mapping_table!$A$2:$A$50,A11)),0)),"")</f>
      </c>
      <c r="C11" s="20" t="s">
        <v>33</v>
      </c>
      <c r="D11" s="21">
        <f>IFERROR(INDEX(mapping_table!$B$2:$B$50,MATCH(TRUE,ISNUMBER(SEARCH(mapping_table!$A$2:$A$50,A11)),0)),"")</f>
      </c>
      <c r="E11" s="22">
        <f>VLOOKUP(D11,mapping_table!$B$2:$C$32,2,0)</f>
      </c>
      <c r="F11" s="21">
        <f>IFERROR(INDEX(mapping_table!$B$2:mapping_table!$B$50,MATCH(TRUE,ISNUMBER(SEARCH(mapping_table!$A$2:mapping_table!$A$50,mapping_table!F65)),0)),"")</f>
      </c>
      <c r="G11" s="23" t="s">
        <v>34</v>
      </c>
      <c r="H11" s="24">
        <f>CONCATENATE("BPM_CDC_",D11,"_",F11)</f>
      </c>
    </row>
    <row x14ac:dyDescent="0.25" r="12" customHeight="1" ht="18.75">
      <c r="A12" s="2" t="s">
        <v>44</v>
      </c>
      <c r="B12" s="19">
        <f>IFERROR(INDEX(mapping_table!$A$2:$A$50,MATCH(TRUE,ISNUMBER(SEARCH(mapping_table!$A$2:$A$50,A12)),0)),"")</f>
      </c>
      <c r="C12" s="20" t="s">
        <v>33</v>
      </c>
      <c r="D12" s="21">
        <f>IFERROR(INDEX(mapping_table!$B$2:$B$50,MATCH(TRUE,ISNUMBER(SEARCH(mapping_table!$A$2:$A$50,A12)),0)),"")</f>
      </c>
      <c r="E12" s="22">
        <f>VLOOKUP(D12,mapping_table!$B$2:$C$32,2,0)</f>
      </c>
      <c r="F12" s="21">
        <f>IFERROR(INDEX(mapping_table!$B$2:mapping_table!$B$50,MATCH(TRUE,ISNUMBER(SEARCH(mapping_table!$A$2:mapping_table!$A$50,mapping_table!F66)),0)),"")</f>
      </c>
      <c r="G12" s="23" t="s">
        <v>34</v>
      </c>
      <c r="H12" s="24">
        <f>CONCATENATE("BPM_CDC_",D12,"_",F12)</f>
      </c>
    </row>
    <row x14ac:dyDescent="0.25" r="13" customHeight="1" ht="18.75">
      <c r="A13" s="2" t="s">
        <v>45</v>
      </c>
      <c r="B13" s="19">
        <f>IFERROR(INDEX(mapping_table!$A$2:$A$50,MATCH(TRUE,ISNUMBER(SEARCH(mapping_table!$A$2:$A$50,A13)),0)),"")</f>
      </c>
      <c r="C13" s="20" t="s">
        <v>33</v>
      </c>
      <c r="D13" s="21">
        <f>IFERROR(INDEX(mapping_table!$B$2:$B$50,MATCH(TRUE,ISNUMBER(SEARCH(mapping_table!$A$2:$A$50,A13)),0)),"")</f>
      </c>
      <c r="E13" s="22">
        <f>VLOOKUP(D13,mapping_table!$B$2:$C$32,2,0)</f>
      </c>
      <c r="F13" s="21">
        <f>IFERROR(INDEX(mapping_table!$B$2:mapping_table!$B$50,MATCH(TRUE,ISNUMBER(SEARCH(mapping_table!$A$2:mapping_table!$A$50,mapping_table!F67)),0)),"")</f>
      </c>
      <c r="G13" s="23" t="s">
        <v>34</v>
      </c>
      <c r="H13" s="24">
        <f>CONCATENATE("BPM_CDC_",D13,"_",F13)</f>
      </c>
    </row>
    <row x14ac:dyDescent="0.25" r="14" customHeight="1" ht="18.75">
      <c r="A14" s="2" t="s">
        <v>46</v>
      </c>
      <c r="B14" s="19">
        <f>IFERROR(INDEX(mapping_table!$A$2:$A$50,MATCH(TRUE,ISNUMBER(SEARCH(mapping_table!$A$2:$A$50,A14)),0)),"")</f>
      </c>
      <c r="C14" s="20" t="s">
        <v>33</v>
      </c>
      <c r="D14" s="21">
        <f>IFERROR(INDEX(mapping_table!$B$2:$B$50,MATCH(TRUE,ISNUMBER(SEARCH(mapping_table!$A$2:$A$50,A14)),0)),"")</f>
      </c>
      <c r="E14" s="22">
        <f>VLOOKUP(D14,mapping_table!$B$2:$C$32,2,0)</f>
      </c>
      <c r="F14" s="21">
        <f>IFERROR(INDEX(mapping_table!$B$2:mapping_table!$B$50,MATCH(TRUE,ISNUMBER(SEARCH(mapping_table!$A$2:mapping_table!$A$50,mapping_table!F68)),0)),"")</f>
      </c>
      <c r="G14" s="23" t="s">
        <v>34</v>
      </c>
      <c r="H14" s="24">
        <f>CONCATENATE("BPM_CDC_",D14,"_",F14)</f>
      </c>
    </row>
    <row x14ac:dyDescent="0.25" r="15" customHeight="1" ht="18.75">
      <c r="A15" s="2" t="s">
        <v>47</v>
      </c>
      <c r="B15" s="19">
        <f>IFERROR(INDEX(mapping_table!$A$2:$A$50,MATCH(TRUE,ISNUMBER(SEARCH(mapping_table!$A$2:$A$50,A15)),0)),"")</f>
      </c>
      <c r="C15" s="20" t="s">
        <v>33</v>
      </c>
      <c r="D15" s="21">
        <f>IFERROR(INDEX(mapping_table!$B$2:$B$50,MATCH(TRUE,ISNUMBER(SEARCH(mapping_table!$A$2:$A$50,A15)),0)),"")</f>
      </c>
      <c r="E15" s="22">
        <f>VLOOKUP(D15,mapping_table!$B$2:$C$32,2,0)</f>
      </c>
      <c r="F15" s="21">
        <f>IFERROR(INDEX(mapping_table!$B$2:mapping_table!$B$50,MATCH(TRUE,ISNUMBER(SEARCH(mapping_table!$A$2:mapping_table!$A$50,mapping_table!F69)),0)),"")</f>
      </c>
      <c r="G15" s="23" t="s">
        <v>48</v>
      </c>
      <c r="H15" s="24">
        <f>CONCATENATE("BPM_CDC_",D15,"_",F15)</f>
      </c>
    </row>
    <row x14ac:dyDescent="0.25" r="16" customHeight="1" ht="18.75">
      <c r="A16" s="2" t="s">
        <v>49</v>
      </c>
      <c r="B16" s="19">
        <f>IFERROR(INDEX(mapping_table!$A$2:$A$50,MATCH(TRUE,ISNUMBER(SEARCH(mapping_table!$A$2:$A$50,A16)),0)),"")</f>
      </c>
      <c r="C16" s="20" t="s">
        <v>33</v>
      </c>
      <c r="D16" s="21">
        <f>IFERROR(INDEX(mapping_table!$B$2:$B$50,MATCH(TRUE,ISNUMBER(SEARCH(mapping_table!$A$2:$A$50,A16)),0)),"")</f>
      </c>
      <c r="E16" s="22">
        <f>VLOOKUP(D16,mapping_table!$B$2:$C$32,2,0)</f>
      </c>
      <c r="F16" s="21">
        <f>IFERROR(INDEX(mapping_table!$B$2:mapping_table!$B$50,MATCH(TRUE,ISNUMBER(SEARCH(mapping_table!$A$2:mapping_table!$A$50,mapping_table!F70)),0)),"")</f>
      </c>
      <c r="G16" s="23" t="s">
        <v>50</v>
      </c>
      <c r="H16" s="24">
        <f>CONCATENATE("BPM_CDC_",D16,"_",F16)</f>
      </c>
    </row>
    <row x14ac:dyDescent="0.25" r="17" customHeight="1" ht="18.75">
      <c r="A17" s="2" t="s">
        <v>51</v>
      </c>
      <c r="B17" s="19">
        <f>IFERROR(INDEX(mapping_table!$A$2:$A$50,MATCH(TRUE,ISNUMBER(SEARCH(mapping_table!$A$2:$A$50,A17)),0)),"")</f>
      </c>
      <c r="C17" s="20" t="s">
        <v>33</v>
      </c>
      <c r="D17" s="21">
        <f>IFERROR(INDEX(mapping_table!$B$2:$B$50,MATCH(TRUE,ISNUMBER(SEARCH(mapping_table!$A$2:$A$50,A17)),0)),"")</f>
      </c>
      <c r="E17" s="22">
        <f>VLOOKUP(D17,mapping_table!$B$2:$C$32,2,0)</f>
      </c>
      <c r="F17" s="21">
        <f>IFERROR(INDEX(mapping_table!$B$2:mapping_table!$B$50,MATCH(TRUE,ISNUMBER(SEARCH(mapping_table!$A$2:mapping_table!$A$50,mapping_table!F71)),0)),"")</f>
      </c>
      <c r="G17" s="23" t="s">
        <v>52</v>
      </c>
      <c r="H17" s="24">
        <f>CONCATENATE("BPM_CDC_",D17,"_",F17)</f>
      </c>
    </row>
    <row x14ac:dyDescent="0.25" r="18" customHeight="1" ht="18.75">
      <c r="A18" s="2" t="s">
        <v>53</v>
      </c>
      <c r="B18" s="19">
        <f>IFERROR(INDEX(mapping_table!$A$2:$A$50,MATCH(TRUE,ISNUMBER(SEARCH(mapping_table!$A$2:$A$50,A18)),0)),"")</f>
      </c>
      <c r="C18" s="20" t="s">
        <v>33</v>
      </c>
      <c r="D18" s="21">
        <f>IFERROR(INDEX(mapping_table!$B$2:$B$50,MATCH(TRUE,ISNUMBER(SEARCH(mapping_table!$A$2:$A$50,A18)),0)),"")</f>
      </c>
      <c r="E18" s="22">
        <f>VLOOKUP(D18,mapping_table!$B$2:$C$32,2,0)</f>
      </c>
      <c r="F18" s="21">
        <f>IFERROR(INDEX(mapping_table!$B$2:mapping_table!$B$50,MATCH(TRUE,ISNUMBER(SEARCH(mapping_table!$A$2:mapping_table!$A$50,mapping_table!F72)),0)),"")</f>
      </c>
      <c r="G18" s="23" t="s">
        <v>54</v>
      </c>
      <c r="H18" s="24">
        <f>CONCATENATE("BPM_CDC_",D18,"_",F18)</f>
      </c>
    </row>
    <row x14ac:dyDescent="0.25" r="19" customHeight="1" ht="18.75">
      <c r="A19" s="2" t="s">
        <v>55</v>
      </c>
      <c r="B19" s="19">
        <f>IFERROR(INDEX(mapping_table!$A$2:$A$50,MATCH(TRUE,ISNUMBER(SEARCH(mapping_table!$A$2:$A$50,A19)),0)),"")</f>
      </c>
      <c r="C19" s="20" t="s">
        <v>33</v>
      </c>
      <c r="D19" s="21">
        <f>IFERROR(INDEX(mapping_table!$B$2:$B$50,MATCH(TRUE,ISNUMBER(SEARCH(mapping_table!$A$2:$A$50,A19)),0)),"")</f>
      </c>
      <c r="E19" s="22">
        <f>VLOOKUP(D19,mapping_table!$B$2:$C$32,2,0)</f>
      </c>
      <c r="F19" s="21">
        <f>IFERROR(INDEX(mapping_table!$B$2:mapping_table!$B$50,MATCH(TRUE,ISNUMBER(SEARCH(mapping_table!$A$2:mapping_table!$A$50,mapping_table!F73)),0)),"")</f>
      </c>
      <c r="G19" s="23" t="s">
        <v>34</v>
      </c>
      <c r="H19" s="24">
        <f>CONCATENATE("BPM_CDC_",D19,"_",F19)</f>
      </c>
    </row>
    <row x14ac:dyDescent="0.25" r="20" customHeight="1" ht="18.75">
      <c r="A20" s="2" t="s">
        <v>56</v>
      </c>
      <c r="B20" s="19">
        <f>IFERROR(INDEX(mapping_table!$A$2:$A$50,MATCH(TRUE,ISNUMBER(SEARCH(mapping_table!$A$2:$A$50,A20)),0)),"")</f>
      </c>
      <c r="C20" s="20" t="s">
        <v>33</v>
      </c>
      <c r="D20" s="21">
        <f>IFERROR(INDEX(mapping_table!$B$2:$B$50,MATCH(TRUE,ISNUMBER(SEARCH(mapping_table!$A$2:$A$50,A20)),0)),"")</f>
      </c>
      <c r="E20" s="22">
        <f>VLOOKUP(D20,mapping_table!$B$2:$C$32,2,0)</f>
      </c>
      <c r="F20" s="21">
        <f>IFERROR(INDEX(mapping_table!$B$2:mapping_table!$B$50,MATCH(TRUE,ISNUMBER(SEARCH(mapping_table!$A$2:mapping_table!$A$50,mapping_table!F74)),0)),"")</f>
      </c>
      <c r="G20" s="23" t="s">
        <v>34</v>
      </c>
      <c r="H20" s="24">
        <f>CONCATENATE("BPM_CDC_",D20,"_",F20)</f>
      </c>
    </row>
    <row x14ac:dyDescent="0.25" r="21" customHeight="1" ht="18.75">
      <c r="A21" s="2" t="s">
        <v>57</v>
      </c>
      <c r="B21" s="19">
        <f>IFERROR(INDEX(mapping_table!$A$2:$A$50,MATCH(TRUE,ISNUMBER(SEARCH(mapping_table!$A$2:$A$50,A21)),0)),"")</f>
      </c>
      <c r="C21" s="20" t="s">
        <v>33</v>
      </c>
      <c r="D21" s="21">
        <f>IFERROR(INDEX(mapping_table!$B$2:$B$50,MATCH(TRUE,ISNUMBER(SEARCH(mapping_table!$A$2:$A$50,A21)),0)),"")</f>
      </c>
      <c r="E21" s="22">
        <f>VLOOKUP(D21,mapping_table!$B$2:$C$32,2,0)</f>
      </c>
      <c r="F21" s="21">
        <f>IFERROR(INDEX(mapping_table!$B$2:mapping_table!$B$50,MATCH(TRUE,ISNUMBER(SEARCH(mapping_table!$A$2:mapping_table!$A$50,mapping_table!F75)),0)),"")</f>
      </c>
      <c r="G21" s="23" t="s">
        <v>58</v>
      </c>
      <c r="H21" s="24">
        <f>CONCATENATE("BPM_CDC_",D21,"_",F21)</f>
      </c>
    </row>
    <row x14ac:dyDescent="0.25" r="22" customHeight="1" ht="18.75">
      <c r="A22" s="2" t="s">
        <v>59</v>
      </c>
      <c r="B22" s="19">
        <f>IFERROR(INDEX(mapping_table!$A$2:$A$50,MATCH(TRUE,ISNUMBER(SEARCH(mapping_table!$A$2:$A$50,A22)),0)),"")</f>
      </c>
      <c r="C22" s="20" t="s">
        <v>33</v>
      </c>
      <c r="D22" s="21">
        <f>IFERROR(INDEX(mapping_table!$B$2:$B$50,MATCH(TRUE,ISNUMBER(SEARCH(mapping_table!$A$2:$A$50,A22)),0)),"")</f>
      </c>
      <c r="E22" s="22">
        <f>VLOOKUP(D22,mapping_table!$B$2:$C$32,2,0)</f>
      </c>
      <c r="F22" s="21">
        <f>IFERROR(INDEX(mapping_table!$B$2:mapping_table!$B$50,MATCH(TRUE,ISNUMBER(SEARCH(mapping_table!$A$2:mapping_table!$A$50,mapping_table!F76)),0)),"")</f>
      </c>
      <c r="G22" s="23" t="s">
        <v>34</v>
      </c>
      <c r="H22" s="24">
        <f>CONCATENATE("BPM_CDC_",D22,"_",F22)</f>
      </c>
    </row>
    <row x14ac:dyDescent="0.25" r="23" customHeight="1" ht="18.75">
      <c r="A23" s="2" t="s">
        <v>60</v>
      </c>
      <c r="B23" s="19">
        <f>IFERROR(INDEX(mapping_table!$A$2:$A$50,MATCH(TRUE,ISNUMBER(SEARCH(mapping_table!$A$2:$A$50,A23)),0)),"")</f>
      </c>
      <c r="C23" s="20" t="s">
        <v>33</v>
      </c>
      <c r="D23" s="21">
        <f>IFERROR(INDEX(mapping_table!$B$2:$B$50,MATCH(TRUE,ISNUMBER(SEARCH(mapping_table!$A$2:$A$50,A23)),0)),"")</f>
      </c>
      <c r="E23" s="22">
        <f>VLOOKUP(D23,mapping_table!$B$2:$C$32,2,0)</f>
      </c>
      <c r="F23" s="21">
        <f>IFERROR(INDEX(mapping_table!$B$2:mapping_table!$B$50,MATCH(TRUE,ISNUMBER(SEARCH(mapping_table!$A$2:mapping_table!$A$50,mapping_table!F77)),0)),"")</f>
      </c>
      <c r="G23" s="23" t="s">
        <v>61</v>
      </c>
      <c r="H23" s="24">
        <f>CONCATENATE("BPM_CDC_",D23,"_",F23)</f>
      </c>
    </row>
    <row x14ac:dyDescent="0.25" r="24" customHeight="1" ht="18.75">
      <c r="A24" s="2" t="s">
        <v>62</v>
      </c>
      <c r="B24" s="19">
        <f>IFERROR(INDEX(mapping_table!$A$2:$A$50,MATCH(TRUE,ISNUMBER(SEARCH(mapping_table!$A$2:$A$50,A24)),0)),"")</f>
      </c>
      <c r="C24" s="20" t="s">
        <v>33</v>
      </c>
      <c r="D24" s="21">
        <f>IFERROR(INDEX(mapping_table!$B$2:$B$50,MATCH(TRUE,ISNUMBER(SEARCH(mapping_table!$A$2:$A$50,A24)),0)),"")</f>
      </c>
      <c r="E24" s="22">
        <f>VLOOKUP(D24,mapping_table!$B$2:$C$32,2,0)</f>
      </c>
      <c r="F24" s="21">
        <f>IFERROR(INDEX(mapping_table!$B$2:mapping_table!$B$50,MATCH(TRUE,ISNUMBER(SEARCH(mapping_table!$A$2:mapping_table!$A$50,mapping_table!F78)),0)),"")</f>
      </c>
      <c r="G24" s="23" t="s">
        <v>34</v>
      </c>
      <c r="H24" s="24">
        <f>CONCATENATE("BPM_CDC_",D24,"_",F24)</f>
      </c>
    </row>
    <row x14ac:dyDescent="0.25" r="25" customHeight="1" ht="18.75">
      <c r="A25" s="2" t="s">
        <v>63</v>
      </c>
      <c r="B25" s="19">
        <f>IFERROR(INDEX(mapping_table!$A$2:$A$50,MATCH(TRUE,ISNUMBER(SEARCH(mapping_table!$A$2:$A$50,A25)),0)),"")</f>
      </c>
      <c r="C25" s="20" t="s">
        <v>33</v>
      </c>
      <c r="D25" s="21">
        <f>IFERROR(INDEX(mapping_table!$B$2:$B$50,MATCH(TRUE,ISNUMBER(SEARCH(mapping_table!$A$2:$A$50,A25)),0)),"")</f>
      </c>
      <c r="E25" s="22">
        <f>VLOOKUP(D25,mapping_table!$B$2:$C$32,2,0)</f>
      </c>
      <c r="F25" s="21">
        <f>IFERROR(INDEX(mapping_table!$B$2:mapping_table!$B$50,MATCH(TRUE,ISNUMBER(SEARCH(mapping_table!$A$2:mapping_table!$A$50,mapping_table!F79)),0)),"")</f>
      </c>
      <c r="G25" s="23" t="s">
        <v>64</v>
      </c>
      <c r="H25" s="24">
        <f>CONCATENATE("BPM_CDC_",D25,"_",F25)</f>
      </c>
    </row>
    <row x14ac:dyDescent="0.25" r="26" customHeight="1" ht="18.75">
      <c r="A26" s="2" t="s">
        <v>65</v>
      </c>
      <c r="B26" s="19">
        <f>IFERROR(INDEX(mapping_table!$A$2:$A$50,MATCH(TRUE,ISNUMBER(SEARCH(mapping_table!$A$2:$A$50,A26)),0)),"")</f>
      </c>
      <c r="C26" s="20" t="s">
        <v>33</v>
      </c>
      <c r="D26" s="21">
        <f>IFERROR(INDEX(mapping_table!$B$2:$B$50,MATCH(TRUE,ISNUMBER(SEARCH(mapping_table!$A$2:$A$50,A26)),0)),"")</f>
      </c>
      <c r="E26" s="22">
        <f>VLOOKUP(D26,mapping_table!$B$2:$C$32,2,0)</f>
      </c>
      <c r="F26" s="21">
        <f>IFERROR(INDEX(mapping_table!$B$2:mapping_table!$B$50,MATCH(TRUE,ISNUMBER(SEARCH(mapping_table!$A$2:mapping_table!$A$50,mapping_table!F80)),0)),"")</f>
      </c>
      <c r="G26" s="23" t="s">
        <v>34</v>
      </c>
      <c r="H26" s="24">
        <f>CONCATENATE("BPM_CDC_",D26,"_",F26)</f>
      </c>
    </row>
    <row x14ac:dyDescent="0.25" r="27" customHeight="1" ht="18.75">
      <c r="A27" s="2" t="s">
        <v>66</v>
      </c>
      <c r="B27" s="19">
        <f>IFERROR(INDEX(mapping_table!$A$2:$A$50,MATCH(TRUE,ISNUMBER(SEARCH(mapping_table!$A$2:$A$50,A27)),0)),"")</f>
      </c>
      <c r="C27" s="20" t="s">
        <v>33</v>
      </c>
      <c r="D27" s="21">
        <f>IFERROR(INDEX(mapping_table!$B$2:$B$50,MATCH(TRUE,ISNUMBER(SEARCH(mapping_table!$A$2:$A$50,A27)),0)),"")</f>
      </c>
      <c r="E27" s="22">
        <f>VLOOKUP(D27,mapping_table!$B$2:$C$32,2,0)</f>
      </c>
      <c r="F27" s="21">
        <f>IFERROR(INDEX(mapping_table!$B$2:mapping_table!$B$50,MATCH(TRUE,ISNUMBER(SEARCH(mapping_table!$A$2:mapping_table!$A$50,mapping_table!F81)),0)),"")</f>
      </c>
      <c r="G27" s="23" t="s">
        <v>67</v>
      </c>
      <c r="H27" s="24">
        <f>CONCATENATE("BPM_CDC_",D27,"_",F27)</f>
      </c>
    </row>
    <row x14ac:dyDescent="0.25" r="28" customHeight="1" ht="18.75">
      <c r="A28" s="2" t="s">
        <v>68</v>
      </c>
      <c r="B28" s="19">
        <f>IFERROR(INDEX(mapping_table!$A$2:$A$50,MATCH(TRUE,ISNUMBER(SEARCH(mapping_table!$A$2:$A$50,A28)),0)),"")</f>
      </c>
      <c r="C28" s="20" t="s">
        <v>33</v>
      </c>
      <c r="D28" s="21">
        <f>IFERROR(INDEX(mapping_table!$B$2:$B$50,MATCH(TRUE,ISNUMBER(SEARCH(mapping_table!$A$2:$A$50,A28)),0)),"")</f>
      </c>
      <c r="E28" s="22">
        <f>VLOOKUP(D28,mapping_table!$B$2:$C$32,2,0)</f>
      </c>
      <c r="F28" s="21">
        <f>IFERROR(INDEX(mapping_table!$B$2:mapping_table!$B$50,MATCH(TRUE,ISNUMBER(SEARCH(mapping_table!$A$2:mapping_table!$A$50,mapping_table!F82)),0)),"")</f>
      </c>
      <c r="G28" s="23" t="s">
        <v>34</v>
      </c>
      <c r="H28" s="24">
        <f>CONCATENATE("BPM_CDC_",D28,"_",F28)</f>
      </c>
    </row>
    <row x14ac:dyDescent="0.25" r="29" customHeight="1" ht="18.75">
      <c r="A29" s="2" t="s">
        <v>69</v>
      </c>
      <c r="B29" s="19">
        <f>IFERROR(INDEX(mapping_table!$A$2:$A$50,MATCH(TRUE,ISNUMBER(SEARCH(mapping_table!$A$2:$A$50,A29)),0)),"")</f>
      </c>
      <c r="C29" s="20" t="s">
        <v>33</v>
      </c>
      <c r="D29" s="21">
        <f>IFERROR(INDEX(mapping_table!$B$2:$B$50,MATCH(TRUE,ISNUMBER(SEARCH(mapping_table!$A$2:$A$50,A29)),0)),"")</f>
      </c>
      <c r="E29" s="22">
        <f>VLOOKUP(D29,mapping_table!$B$2:$C$32,2,0)</f>
      </c>
      <c r="F29" s="21">
        <f>IFERROR(INDEX(mapping_table!$B$2:mapping_table!$B$50,MATCH(TRUE,ISNUMBER(SEARCH(mapping_table!$A$2:mapping_table!$A$50,mapping_table!F83)),0)),"")</f>
      </c>
      <c r="G29" s="23" t="s">
        <v>70</v>
      </c>
      <c r="H29" s="24">
        <f>CONCATENATE("BPM_CDC_",D29,"_",F29)</f>
      </c>
    </row>
    <row x14ac:dyDescent="0.25" r="30" customHeight="1" ht="18.75">
      <c r="A30" s="2" t="s">
        <v>71</v>
      </c>
      <c r="B30" s="19">
        <f>IFERROR(INDEX(mapping_table!$A$2:$A$50,MATCH(TRUE,ISNUMBER(SEARCH(mapping_table!$A$2:$A$50,A30)),0)),"")</f>
      </c>
      <c r="C30" s="20" t="s">
        <v>33</v>
      </c>
      <c r="D30" s="21">
        <f>IFERROR(INDEX(mapping_table!$B$2:$B$50,MATCH(TRUE,ISNUMBER(SEARCH(mapping_table!$A$2:$A$50,A30)),0)),"")</f>
      </c>
      <c r="E30" s="22">
        <f>VLOOKUP(D30,mapping_table!$B$2:$C$32,2,0)</f>
      </c>
      <c r="F30" s="21">
        <f>IFERROR(INDEX(mapping_table!$B$2:mapping_table!$B$50,MATCH(TRUE,ISNUMBER(SEARCH(mapping_table!$A$2:mapping_table!$A$50,mapping_table!F84)),0)),"")</f>
      </c>
      <c r="G30" s="23" t="s">
        <v>34</v>
      </c>
      <c r="H30" s="24">
        <f>CONCATENATE("BPM_CDC_",D30,"_",F30)</f>
      </c>
    </row>
    <row x14ac:dyDescent="0.25" r="31" customHeight="1" ht="18.75">
      <c r="A31" s="2" t="s">
        <v>72</v>
      </c>
      <c r="B31" s="19">
        <f>IFERROR(INDEX(mapping_table!$A$2:$A$50,MATCH(TRUE,ISNUMBER(SEARCH(mapping_table!$A$2:$A$50,A31)),0)),"")</f>
      </c>
      <c r="C31" s="20" t="s">
        <v>33</v>
      </c>
      <c r="D31" s="21">
        <f>IFERROR(INDEX(mapping_table!$B$2:$B$50,MATCH(TRUE,ISNUMBER(SEARCH(mapping_table!$A$2:$A$50,A31)),0)),"")</f>
      </c>
      <c r="E31" s="22">
        <f>VLOOKUP(D31,mapping_table!$B$2:$C$32,2,0)</f>
      </c>
      <c r="F31" s="21">
        <f>IFERROR(INDEX(mapping_table!$B$2:mapping_table!$B$50,MATCH(TRUE,ISNUMBER(SEARCH(mapping_table!$A$2:mapping_table!$A$50,mapping_table!F85)),0)),"")</f>
      </c>
      <c r="G31" s="23" t="s">
        <v>34</v>
      </c>
      <c r="H31" s="24">
        <f>CONCATENATE("BPM_CDC_",D31,"_",F31)</f>
      </c>
    </row>
    <row x14ac:dyDescent="0.25" r="32" customHeight="1" ht="18.75">
      <c r="A32" s="2" t="s">
        <v>73</v>
      </c>
      <c r="B32" s="19">
        <f>IFERROR(INDEX(mapping_table!$A$2:$A$50,MATCH(TRUE,ISNUMBER(SEARCH(mapping_table!$A$2:$A$50,A32)),0)),"")</f>
      </c>
      <c r="C32" s="20" t="s">
        <v>33</v>
      </c>
      <c r="D32" s="21">
        <f>IFERROR(INDEX(mapping_table!$B$2:$B$50,MATCH(TRUE,ISNUMBER(SEARCH(mapping_table!$A$2:$A$50,A32)),0)),"")</f>
      </c>
      <c r="E32" s="22">
        <f>VLOOKUP(D32,mapping_table!$B$2:$C$32,2,0)</f>
      </c>
      <c r="F32" s="21">
        <f>IFERROR(INDEX(mapping_table!$B$2:mapping_table!$B$50,MATCH(TRUE,ISNUMBER(SEARCH(mapping_table!$A$2:mapping_table!$A$50,mapping_table!F86)),0)),"")</f>
      </c>
      <c r="G32" s="23" t="s">
        <v>34</v>
      </c>
      <c r="H32" s="24">
        <f>CONCATENATE("BPM_CDC_",D32,"_",F32)</f>
      </c>
    </row>
    <row x14ac:dyDescent="0.25" r="33" customHeight="1" ht="18.75">
      <c r="A33" s="2" t="s">
        <v>74</v>
      </c>
      <c r="B33" s="19">
        <f>IFERROR(INDEX(mapping_table!$A$2:$A$50,MATCH(TRUE,ISNUMBER(SEARCH(mapping_table!$A$2:$A$50,A33)),0)),"")</f>
      </c>
      <c r="C33" s="20" t="s">
        <v>33</v>
      </c>
      <c r="D33" s="21">
        <f>IFERROR(INDEX(mapping_table!$B$2:$B$50,MATCH(TRUE,ISNUMBER(SEARCH(mapping_table!$A$2:$A$50,A33)),0)),"")</f>
      </c>
      <c r="E33" s="22">
        <f>VLOOKUP(D33,mapping_table!$B$2:$C$32,2,0)</f>
      </c>
      <c r="F33" s="21">
        <f>IFERROR(INDEX(mapping_table!$B$2:mapping_table!$B$50,MATCH(TRUE,ISNUMBER(SEARCH(mapping_table!$A$2:mapping_table!$A$50,mapping_table!F87)),0)),"")</f>
      </c>
      <c r="G33" s="23" t="s">
        <v>34</v>
      </c>
      <c r="H33" s="24">
        <f>CONCATENATE("BPM_CDC_",D33,"_",F33)</f>
      </c>
    </row>
    <row x14ac:dyDescent="0.25" r="34" customHeight="1" ht="18.75">
      <c r="A34" s="2" t="s">
        <v>75</v>
      </c>
      <c r="B34" s="19">
        <f>IFERROR(INDEX(mapping_table!$A$2:$A$50,MATCH(TRUE,ISNUMBER(SEARCH(mapping_table!$A$2:$A$50,A34)),0)),"")</f>
      </c>
      <c r="C34" s="20" t="s">
        <v>33</v>
      </c>
      <c r="D34" s="21">
        <f>IFERROR(INDEX(mapping_table!$B$2:$B$50,MATCH(TRUE,ISNUMBER(SEARCH(mapping_table!$A$2:$A$50,A34)),0)),"")</f>
      </c>
      <c r="E34" s="22">
        <f>VLOOKUP(D34,mapping_table!$B$2:$C$32,2,0)</f>
      </c>
      <c r="F34" s="21">
        <f>IFERROR(INDEX(mapping_table!$B$2:mapping_table!$B$50,MATCH(TRUE,ISNUMBER(SEARCH(mapping_table!$A$2:mapping_table!$A$50,mapping_table!F88)),0)),"")</f>
      </c>
      <c r="G34" s="23" t="s">
        <v>34</v>
      </c>
      <c r="H34" s="24">
        <f>CONCATENATE("BPM_CDC_",D34,"_",F34)</f>
      </c>
    </row>
    <row x14ac:dyDescent="0.25" r="35" customHeight="1" ht="18.75">
      <c r="A35" s="2" t="s">
        <v>76</v>
      </c>
      <c r="B35" s="19">
        <f>IFERROR(INDEX(mapping_table!$A$2:$A$50,MATCH(TRUE,ISNUMBER(SEARCH(mapping_table!$A$2:$A$50,A35)),0)),"")</f>
      </c>
      <c r="C35" s="20" t="s">
        <v>33</v>
      </c>
      <c r="D35" s="21">
        <f>IFERROR(INDEX(mapping_table!$B$2:$B$50,MATCH(TRUE,ISNUMBER(SEARCH(mapping_table!$A$2:$A$50,A35)),0)),"")</f>
      </c>
      <c r="E35" s="22">
        <f>VLOOKUP(D35,mapping_table!$B$2:$C$32,2,0)</f>
      </c>
      <c r="F35" s="21">
        <f>IFERROR(INDEX(mapping_table!$B$2:mapping_table!$B$50,MATCH(TRUE,ISNUMBER(SEARCH(mapping_table!$A$2:mapping_table!$A$50,mapping_table!F89)),0)),"")</f>
      </c>
      <c r="G35" s="23" t="s">
        <v>34</v>
      </c>
      <c r="H35" s="24">
        <f>CONCATENATE("BPM_CDC_",D35,"_",F35)</f>
      </c>
    </row>
    <row x14ac:dyDescent="0.25" r="36" customHeight="1" ht="18.75" hidden="1">
      <c r="A36" s="2" t="s">
        <v>77</v>
      </c>
      <c r="B36" s="19">
        <f>IFERROR(INDEX(mapping_table!$A$2:$A$50,MATCH(TRUE,ISNUMBER(SEARCH(mapping_table!$A$2:$A$50,A36)),0)),"")</f>
      </c>
      <c r="C36" s="20" t="s">
        <v>33</v>
      </c>
      <c r="D36" s="21">
        <f>IFERROR(INDEX(mapping_table!$B$2:$B$50,MATCH(TRUE,ISNUMBER(SEARCH(mapping_table!$A$2:$A$50,A36)),0)),"")</f>
      </c>
      <c r="E36" s="22">
        <f>VLOOKUP(D36,mapping_table!$B$2:$C$32,2,0)</f>
      </c>
      <c r="F36" s="21">
        <f>IFERROR(INDEX(mapping_table!$B$2:mapping_table!$B$50,MATCH(TRUE,ISNUMBER(SEARCH(mapping_table!$A$2:mapping_table!$A$50,mapping_table!F90)),0)),"")</f>
      </c>
      <c r="G36" s="23" t="s">
        <v>34</v>
      </c>
      <c r="H36" s="24">
        <f>CONCATENATE("BPM_CDC_",D36,"_",F36)</f>
      </c>
    </row>
    <row x14ac:dyDescent="0.25" r="37" customHeight="1" ht="18.75" hidden="1">
      <c r="A37" s="2" t="s">
        <v>78</v>
      </c>
      <c r="B37" s="19">
        <f>IFERROR(INDEX(mapping_table!$A$2:$A$50,MATCH(TRUE,ISNUMBER(SEARCH(mapping_table!$A$2:$A$50,A37)),0)),"")</f>
      </c>
      <c r="C37" s="20" t="s">
        <v>33</v>
      </c>
      <c r="D37" s="21">
        <f>IFERROR(INDEX(mapping_table!$B$2:$B$50,MATCH(TRUE,ISNUMBER(SEARCH(mapping_table!$A$2:$A$50,A37)),0)),"")</f>
      </c>
      <c r="E37" s="22">
        <f>VLOOKUP(D37,mapping_table!$B$2:$C$32,2,0)</f>
      </c>
      <c r="F37" s="21">
        <f>IFERROR(INDEX(mapping_table!$B$2:mapping_table!$B$50,MATCH(TRUE,ISNUMBER(SEARCH(mapping_table!$A$2:mapping_table!$A$50,mapping_table!F91)),0)),"")</f>
      </c>
      <c r="G37" s="23" t="s">
        <v>34</v>
      </c>
      <c r="H37" s="24">
        <f>CONCATENATE("BPM_CDC_",D37,"_",F37)</f>
      </c>
    </row>
    <row x14ac:dyDescent="0.25" r="38" customHeight="1" ht="18.75" hidden="1">
      <c r="A38" s="2" t="s">
        <v>79</v>
      </c>
      <c r="B38" s="19">
        <f>IFERROR(INDEX(mapping_table!$A$2:$A$50,MATCH(TRUE,ISNUMBER(SEARCH(mapping_table!$A$2:$A$50,A38)),0)),"")</f>
      </c>
      <c r="C38" s="20" t="s">
        <v>33</v>
      </c>
      <c r="D38" s="21">
        <f>IFERROR(INDEX(mapping_table!$B$2:$B$50,MATCH(TRUE,ISNUMBER(SEARCH(mapping_table!$A$2:$A$50,A38)),0)),"")</f>
      </c>
      <c r="E38" s="22">
        <f>VLOOKUP(D38,mapping_table!$B$2:$C$32,2,0)</f>
      </c>
      <c r="F38" s="21">
        <f>IFERROR(INDEX(mapping_table!$B$2:mapping_table!$B$50,MATCH(TRUE,ISNUMBER(SEARCH(mapping_table!$A$2:mapping_table!$A$50,mapping_table!F92)),0)),"")</f>
      </c>
      <c r="G38" s="23" t="s">
        <v>34</v>
      </c>
      <c r="H38" s="24">
        <f>CONCATENATE("BPM_CDC_",D38,"_",F38)</f>
      </c>
    </row>
    <row x14ac:dyDescent="0.25" r="39" customHeight="1" ht="18.75" hidden="1">
      <c r="A39" s="2" t="s">
        <v>80</v>
      </c>
      <c r="B39" s="19">
        <f>IFERROR(INDEX(mapping_table!$A$2:$A$50,MATCH(TRUE,ISNUMBER(SEARCH(mapping_table!$A$2:$A$50,A39)),0)),"")</f>
      </c>
      <c r="C39" s="20" t="s">
        <v>33</v>
      </c>
      <c r="D39" s="21">
        <f>IFERROR(INDEX(mapping_table!$B$2:$B$50,MATCH(TRUE,ISNUMBER(SEARCH(mapping_table!$A$2:$A$50,A39)),0)),"")</f>
      </c>
      <c r="E39" s="22">
        <f>VLOOKUP(D39,mapping_table!$B$2:$C$32,2,0)</f>
      </c>
      <c r="F39" s="21">
        <f>IFERROR(INDEX(mapping_table!$B$2:mapping_table!$B$50,MATCH(TRUE,ISNUMBER(SEARCH(mapping_table!$A$2:mapping_table!$A$50,mapping_table!F93)),0)),"")</f>
      </c>
      <c r="G39" s="23" t="s">
        <v>34</v>
      </c>
      <c r="H39" s="24">
        <f>CONCATENATE("BPM_CDC_",D39,"_",F39)</f>
      </c>
    </row>
    <row x14ac:dyDescent="0.25" r="40" customHeight="1" ht="18.75" hidden="1">
      <c r="A40" s="2" t="s">
        <v>81</v>
      </c>
      <c r="B40" s="19">
        <f>IFERROR(INDEX(mapping_table!$A$2:$A$50,MATCH(TRUE,ISNUMBER(SEARCH(mapping_table!$A$2:$A$50,A40)),0)),"")</f>
      </c>
      <c r="C40" s="20" t="s">
        <v>33</v>
      </c>
      <c r="D40" s="21">
        <f>IFERROR(INDEX(mapping_table!$B$2:$B$50,MATCH(TRUE,ISNUMBER(SEARCH(mapping_table!$A$2:$A$50,A40)),0)),"")</f>
      </c>
      <c r="E40" s="22">
        <f>VLOOKUP(D40,mapping_table!$B$2:$C$32,2,0)</f>
      </c>
      <c r="F40" s="21">
        <f>IFERROR(INDEX(mapping_table!$B$2:mapping_table!$B$50,MATCH(TRUE,ISNUMBER(SEARCH(mapping_table!$A$2:mapping_table!$A$50,mapping_table!F94)),0)),"")</f>
      </c>
      <c r="G40" s="23" t="s">
        <v>34</v>
      </c>
      <c r="H40" s="24">
        <f>CONCATENATE("BPM_CDC_",D40,"_",F40)</f>
      </c>
    </row>
    <row x14ac:dyDescent="0.25" r="41" customHeight="1" ht="18.75">
      <c r="A41" s="2" t="s">
        <v>82</v>
      </c>
      <c r="B41" s="19">
        <f>IFERROR(INDEX(mapping_table!$A$2:$A$50,MATCH(TRUE,ISNUMBER(SEARCH(mapping_table!$A$2:$A$50,A41)),0)),"")</f>
      </c>
      <c r="C41" s="20" t="s">
        <v>33</v>
      </c>
      <c r="D41" s="21">
        <f>IFERROR(INDEX(mapping_table!$B$2:$B$50,MATCH(TRUE,ISNUMBER(SEARCH(mapping_table!$A$2:$A$50,A41)),0)),"")</f>
      </c>
      <c r="E41" s="22">
        <f>VLOOKUP(D41,mapping_table!$B$2:$C$32,2,0)</f>
      </c>
      <c r="F41" s="21">
        <f>IFERROR(INDEX(mapping_table!$B$2:mapping_table!$B$50,MATCH(TRUE,ISNUMBER(SEARCH(mapping_table!$A$2:mapping_table!$A$50,mapping_table!F95)),0)),"")</f>
      </c>
      <c r="G41" s="23" t="s">
        <v>34</v>
      </c>
      <c r="H41" s="24">
        <f>CONCATENATE("BPM_CDC_",D41,"_",F41)</f>
      </c>
    </row>
    <row x14ac:dyDescent="0.25" r="42" customHeight="1" ht="18.75">
      <c r="A42" s="2" t="s">
        <v>83</v>
      </c>
      <c r="B42" s="19">
        <f>IFERROR(INDEX(mapping_table!$A$2:$A$50,MATCH(TRUE,ISNUMBER(SEARCH(mapping_table!$A$2:$A$50,A42)),0)),"")</f>
      </c>
      <c r="C42" s="20" t="s">
        <v>33</v>
      </c>
      <c r="D42" s="21">
        <f>IFERROR(INDEX(mapping_table!$B$2:$B$50,MATCH(TRUE,ISNUMBER(SEARCH(mapping_table!$A$2:$A$50,A42)),0)),"")</f>
      </c>
      <c r="E42" s="22">
        <f>VLOOKUP(D42,mapping_table!$B$2:$C$32,2,0)</f>
      </c>
      <c r="F42" s="21">
        <f>IFERROR(INDEX(mapping_table!$B$2:mapping_table!$B$50,MATCH(TRUE,ISNUMBER(SEARCH(mapping_table!$A$2:mapping_table!$A$50,mapping_table!F96)),0)),"")</f>
      </c>
      <c r="G42" s="23" t="s">
        <v>34</v>
      </c>
      <c r="H42" s="24">
        <f>CONCATENATE("BPM_CDC_",D42,"_",F42)</f>
      </c>
    </row>
    <row x14ac:dyDescent="0.25" r="43" customHeight="1" ht="18.75">
      <c r="A43" s="2" t="s">
        <v>84</v>
      </c>
      <c r="B43" s="19">
        <f>IFERROR(INDEX(mapping_table!$A$2:$A$50,MATCH(TRUE,ISNUMBER(SEARCH(mapping_table!$A$2:$A$50,A43)),0)),"")</f>
      </c>
      <c r="C43" s="20" t="s">
        <v>33</v>
      </c>
      <c r="D43" s="21">
        <f>IFERROR(INDEX(mapping_table!$B$2:$B$50,MATCH(TRUE,ISNUMBER(SEARCH(mapping_table!$A$2:$A$50,A43)),0)),"")</f>
      </c>
      <c r="E43" s="22">
        <f>VLOOKUP(D43,mapping_table!$B$2:$C$32,2,0)</f>
      </c>
      <c r="F43" s="21">
        <f>IFERROR(INDEX(mapping_table!$B$2:mapping_table!$B$50,MATCH(TRUE,ISNUMBER(SEARCH(mapping_table!$A$2:mapping_table!$A$50,mapping_table!F97)),0)),"")</f>
      </c>
      <c r="G43" s="23" t="s">
        <v>85</v>
      </c>
      <c r="H43" s="24">
        <f>CONCATENATE("BPM_CDC_",D43,"_",F43)</f>
      </c>
    </row>
    <row x14ac:dyDescent="0.25" r="44" customHeight="1" ht="18.75">
      <c r="A44" s="2" t="s">
        <v>86</v>
      </c>
      <c r="B44" s="19">
        <f>IFERROR(INDEX(mapping_table!$A$2:$A$50,MATCH(TRUE,ISNUMBER(SEARCH(mapping_table!$A$2:$A$50,A44)),0)),"")</f>
      </c>
      <c r="C44" s="20" t="s">
        <v>33</v>
      </c>
      <c r="D44" s="21">
        <f>IFERROR(INDEX(mapping_table!$B$2:$B$50,MATCH(TRUE,ISNUMBER(SEARCH(mapping_table!$A$2:$A$50,A44)),0)),"")</f>
      </c>
      <c r="E44" s="22">
        <f>VLOOKUP(D44,mapping_table!$B$2:$C$32,2,0)</f>
      </c>
      <c r="F44" s="21">
        <f>IFERROR(INDEX(mapping_table!$B$2:mapping_table!$B$50,MATCH(TRUE,ISNUMBER(SEARCH(mapping_table!$A$2:mapping_table!$A$50,mapping_table!F98)),0)),"")</f>
      </c>
      <c r="G44" s="23" t="s">
        <v>34</v>
      </c>
      <c r="H44" s="24">
        <f>CONCATENATE("BPM_CDC_",D44,"_",F44)</f>
      </c>
    </row>
    <row x14ac:dyDescent="0.25" r="45" customHeight="1" ht="18.75" hidden="1">
      <c r="A45" s="2" t="s">
        <v>87</v>
      </c>
      <c r="B45" s="19">
        <f>IFERROR(INDEX(mapping_table!$A$2:$A$50,MATCH(TRUE,ISNUMBER(SEARCH(mapping_table!$A$2:$A$50,A45)),0)),"")</f>
      </c>
      <c r="C45" s="20" t="s">
        <v>33</v>
      </c>
      <c r="D45" s="21">
        <f>IFERROR(INDEX(mapping_table!$B$2:$B$50,MATCH(TRUE,ISNUMBER(SEARCH(mapping_table!$A$2:$A$50,A45)),0)),"")</f>
      </c>
      <c r="E45" s="22">
        <f>VLOOKUP(D45,mapping_table!$B$2:$C$32,2,0)</f>
      </c>
      <c r="F45" s="21">
        <f>IFERROR(INDEX(mapping_table!$B$2:mapping_table!$B$50,MATCH(TRUE,ISNUMBER(SEARCH(mapping_table!$A$2:mapping_table!$A$50,mapping_table!F99)),0)),"")</f>
      </c>
      <c r="G45" s="23" t="s">
        <v>34</v>
      </c>
      <c r="H45" s="24">
        <f>CONCATENATE("BPM_CDC_",D45,"_",F45)</f>
      </c>
    </row>
    <row x14ac:dyDescent="0.25" r="46" customHeight="1" ht="18.75">
      <c r="A46" s="2" t="s">
        <v>88</v>
      </c>
      <c r="B46" s="19">
        <f>IFERROR(INDEX(mapping_table!$A$2:$A$50,MATCH(TRUE,ISNUMBER(SEARCH(mapping_table!$A$2:$A$50,A46)),0)),"")</f>
      </c>
      <c r="C46" s="20" t="s">
        <v>33</v>
      </c>
      <c r="D46" s="21">
        <f>IFERROR(INDEX(mapping_table!$B$2:$B$50,MATCH(TRUE,ISNUMBER(SEARCH(mapping_table!$A$2:$A$50,A46)),0)),"")</f>
      </c>
      <c r="E46" s="22">
        <f>VLOOKUP(D46,mapping_table!$B$2:$C$32,2,0)</f>
      </c>
      <c r="F46" s="21">
        <f>IFERROR(INDEX(mapping_table!$B$2:mapping_table!$B$50,MATCH(TRUE,ISNUMBER(SEARCH(mapping_table!$A$2:mapping_table!$A$50,mapping_table!F100)),0)),"")</f>
      </c>
      <c r="G46" s="23" t="s">
        <v>34</v>
      </c>
      <c r="H46" s="24">
        <f>CONCATENATE("BPM_CDC_",D46,"_",F46)</f>
      </c>
    </row>
    <row x14ac:dyDescent="0.25" r="47" customHeight="1" ht="18.75">
      <c r="A47" s="2" t="s">
        <v>89</v>
      </c>
      <c r="B47" s="19">
        <f>IFERROR(INDEX(mapping_table!$A$2:$A$50,MATCH(TRUE,ISNUMBER(SEARCH(mapping_table!$A$2:$A$50,A47)),0)),"")</f>
      </c>
      <c r="C47" s="20" t="s">
        <v>33</v>
      </c>
      <c r="D47" s="21">
        <f>IFERROR(INDEX(mapping_table!$B$2:$B$50,MATCH(TRUE,ISNUMBER(SEARCH(mapping_table!$A$2:$A$50,A47)),0)),"")</f>
      </c>
      <c r="E47" s="22">
        <f>VLOOKUP(D47,mapping_table!$B$2:$C$32,2,0)</f>
      </c>
      <c r="F47" s="21">
        <f>IFERROR(INDEX(mapping_table!$B$2:mapping_table!$B$50,MATCH(TRUE,ISNUMBER(SEARCH(mapping_table!$A$2:mapping_table!$A$50,mapping_table!F101)),0)),"")</f>
      </c>
      <c r="G47" s="23" t="s">
        <v>34</v>
      </c>
      <c r="H47" s="24">
        <f>CONCATENATE("BPM_CDC_",D47,"_",F47)</f>
      </c>
    </row>
    <row x14ac:dyDescent="0.25" r="48" customHeight="1" ht="18.75">
      <c r="A48" s="2" t="s">
        <v>90</v>
      </c>
      <c r="B48" s="19">
        <f>IFERROR(INDEX(mapping_table!$A$2:$A$50,MATCH(TRUE,ISNUMBER(SEARCH(mapping_table!$A$2:$A$50,A48)),0)),"")</f>
      </c>
      <c r="C48" s="20" t="s">
        <v>33</v>
      </c>
      <c r="D48" s="21">
        <f>IFERROR(INDEX(mapping_table!$B$2:$B$50,MATCH(TRUE,ISNUMBER(SEARCH(mapping_table!$A$2:$A$50,A48)),0)),"")</f>
      </c>
      <c r="E48" s="22">
        <f>VLOOKUP(D48,mapping_table!$B$2:$C$32,2,0)</f>
      </c>
      <c r="F48" s="21">
        <f>IFERROR(INDEX(mapping_table!$B$2:mapping_table!$B$50,MATCH(TRUE,ISNUMBER(SEARCH(mapping_table!$A$2:mapping_table!$A$50,mapping_table!F102)),0)),"")</f>
      </c>
      <c r="G48" s="23" t="s">
        <v>34</v>
      </c>
      <c r="H48" s="24">
        <f>CONCATENATE("BPM_CDC_",D48,"_",F48)</f>
      </c>
    </row>
    <row x14ac:dyDescent="0.25" r="49" customHeight="1" ht="18.75">
      <c r="A49" s="2" t="s">
        <v>91</v>
      </c>
      <c r="B49" s="19">
        <f>IFERROR(INDEX(mapping_table!$A$2:$A$50,MATCH(TRUE,ISNUMBER(SEARCH(mapping_table!$A$2:$A$50,A49)),0)),"")</f>
      </c>
      <c r="C49" s="20" t="s">
        <v>33</v>
      </c>
      <c r="D49" s="21">
        <f>IFERROR(INDEX(mapping_table!$B$2:$B$50,MATCH(TRUE,ISNUMBER(SEARCH(mapping_table!$A$2:$A$50,A49)),0)),"")</f>
      </c>
      <c r="E49" s="22">
        <f>VLOOKUP(D49,mapping_table!$B$2:$C$32,2,0)</f>
      </c>
      <c r="F49" s="21">
        <f>IFERROR(INDEX(mapping_table!$B$2:mapping_table!$B$50,MATCH(TRUE,ISNUMBER(SEARCH(mapping_table!$A$2:mapping_table!$A$50,mapping_table!F103)),0)),"")</f>
      </c>
      <c r="G49" s="23" t="s">
        <v>34</v>
      </c>
      <c r="H49" s="24">
        <f>CONCATENATE("BPM_CDC_",D49,"_",F49)</f>
      </c>
    </row>
    <row x14ac:dyDescent="0.25" r="50" customHeight="1" ht="18.75">
      <c r="A50" s="2" t="s">
        <v>92</v>
      </c>
      <c r="B50" s="19">
        <f>IFERROR(INDEX(mapping_table!$A$2:$A$50,MATCH(TRUE,ISNUMBER(SEARCH(mapping_table!$A$2:$A$50,A50)),0)),"")</f>
      </c>
      <c r="C50" s="20" t="s">
        <v>33</v>
      </c>
      <c r="D50" s="21">
        <f>IFERROR(INDEX(mapping_table!$B$2:$B$50,MATCH(TRUE,ISNUMBER(SEARCH(mapping_table!$A$2:$A$50,A50)),0)),"")</f>
      </c>
      <c r="E50" s="22">
        <f>VLOOKUP(D50,mapping_table!$B$2:$C$32,2,0)</f>
      </c>
      <c r="F50" s="21">
        <f>IFERROR(INDEX(mapping_table!$B$2:mapping_table!$B$50,MATCH(TRUE,ISNUMBER(SEARCH(mapping_table!$A$2:mapping_table!$A$50,mapping_table!F104)),0)),"")</f>
      </c>
      <c r="G50" s="23" t="s">
        <v>34</v>
      </c>
      <c r="H50" s="24">
        <f>CONCATENATE("BPM_CDC_",D50,"_",F50)</f>
      </c>
    </row>
    <row x14ac:dyDescent="0.25" r="51" customHeight="1" ht="18.75">
      <c r="A51" s="2" t="s">
        <v>93</v>
      </c>
      <c r="B51" s="19">
        <f>IFERROR(INDEX(mapping_table!$A$2:$A$50,MATCH(TRUE,ISNUMBER(SEARCH(mapping_table!$A$2:$A$50,A51)),0)),"")</f>
      </c>
      <c r="C51" s="20" t="s">
        <v>33</v>
      </c>
      <c r="D51" s="21">
        <f>IFERROR(INDEX(mapping_table!$B$2:$B$50,MATCH(TRUE,ISNUMBER(SEARCH(mapping_table!$A$2:$A$50,A51)),0)),"")</f>
      </c>
      <c r="E51" s="22">
        <f>VLOOKUP(D51,mapping_table!$B$2:$C$32,2,0)</f>
      </c>
      <c r="F51" s="21">
        <f>IFERROR(INDEX(mapping_table!$B$2:mapping_table!$B$50,MATCH(TRUE,ISNUMBER(SEARCH(mapping_table!$A$2:mapping_table!$A$50,mapping_table!F105)),0)),"")</f>
      </c>
      <c r="G51" s="23" t="s">
        <v>34</v>
      </c>
      <c r="H51" s="24">
        <f>CONCATENATE("BPM_CDC_",D51,"_",F51)</f>
      </c>
    </row>
    <row x14ac:dyDescent="0.25" r="52" customHeight="1" ht="18.75">
      <c r="A52" s="24">
        <f>CONCATENATE("BPM_CDC_",B52,F52)</f>
      </c>
      <c r="B52" s="25" t="s">
        <v>94</v>
      </c>
      <c r="C52" s="20" t="s">
        <v>33</v>
      </c>
      <c r="D52" s="21">
        <f>IFERROR(INDEX(mapping_table!$B$2:$B$50,MATCH(TRUE,ISNUMBER(SEARCH(mapping_table!$A$2:$A$50,A52)),0)),"")</f>
      </c>
      <c r="E52" s="22">
        <f>VLOOKUP(D52,mapping_table!$B$2:$C$32,2,0)</f>
      </c>
      <c r="F52" s="25" t="s">
        <v>95</v>
      </c>
      <c r="G52" s="2" t="s">
        <v>34</v>
      </c>
      <c r="H52" s="24">
        <f>CONCATENATE("BPM_CDC_",D52,"_",F52)</f>
      </c>
    </row>
    <row x14ac:dyDescent="0.25" r="53" customHeight="1" ht="18.75">
      <c r="A53" s="24">
        <f>CONCATENATE("BPM_CDC_",B53,F53)</f>
      </c>
      <c r="B53" s="25" t="s">
        <v>94</v>
      </c>
      <c r="C53" s="20" t="s">
        <v>33</v>
      </c>
      <c r="D53" s="21">
        <f>IFERROR(INDEX(mapping_table!$B$2:$B$50,MATCH(TRUE,ISNUMBER(SEARCH(mapping_table!$A$2:$A$50,A53)),0)),"")</f>
      </c>
      <c r="E53" s="22">
        <f>VLOOKUP(D53,mapping_table!$B$2:$C$32,2,0)</f>
      </c>
      <c r="F53" s="25" t="s">
        <v>96</v>
      </c>
      <c r="G53" s="2" t="s">
        <v>34</v>
      </c>
      <c r="H53" s="24">
        <f>CONCATENATE("BPM_CDC_",D53,"_",F53)</f>
      </c>
    </row>
    <row x14ac:dyDescent="0.25" r="54" customHeight="1" ht="18.75">
      <c r="A54" s="24">
        <f>CONCATENATE("BPM_CDC_",B54,F54)</f>
      </c>
      <c r="B54" s="25" t="s">
        <v>94</v>
      </c>
      <c r="C54" s="20" t="s">
        <v>33</v>
      </c>
      <c r="D54" s="21">
        <f>IFERROR(INDEX(mapping_table!$B$2:$B$50,MATCH(TRUE,ISNUMBER(SEARCH(mapping_table!$A$2:$A$50,A54)),0)),"")</f>
      </c>
      <c r="E54" s="22">
        <f>VLOOKUP(D54,mapping_table!$B$2:$C$32,2,0)</f>
      </c>
      <c r="F54" s="25" t="s">
        <v>97</v>
      </c>
      <c r="G54" s="2" t="s">
        <v>34</v>
      </c>
      <c r="H54" s="24">
        <f>CONCATENATE("BPM_CDC_",D54,"_",F54)</f>
      </c>
    </row>
    <row x14ac:dyDescent="0.25" r="55" customHeight="1" ht="18.75">
      <c r="A55" s="24">
        <f>CONCATENATE("BPM_CDC_",B55,F55)</f>
      </c>
      <c r="B55" s="25" t="s">
        <v>94</v>
      </c>
      <c r="C55" s="20" t="s">
        <v>33</v>
      </c>
      <c r="D55" s="21">
        <f>IFERROR(INDEX(mapping_table!$B$2:$B$50,MATCH(TRUE,ISNUMBER(SEARCH(mapping_table!$A$2:$A$50,A55)),0)),"")</f>
      </c>
      <c r="E55" s="22">
        <f>VLOOKUP(D55,mapping_table!$B$2:$C$32,2,0)</f>
      </c>
      <c r="F55" s="25" t="s">
        <v>98</v>
      </c>
      <c r="G55" s="2" t="s">
        <v>34</v>
      </c>
      <c r="H55" s="24">
        <f>CONCATENATE("BPM_CDC_",D55,"_",F55)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"/>
  <sheetViews>
    <sheetView workbookViewId="0"/>
  </sheetViews>
  <sheetFormatPr defaultRowHeight="15" x14ac:dyDescent="0.25"/>
  <cols>
    <col min="1" max="1" style="6" width="48.14785714285715" customWidth="1" bestFit="1"/>
    <col min="2" max="2" style="14" width="7.005" customWidth="1" bestFit="1"/>
    <col min="3" max="3" style="6" width="24.433571428571426" customWidth="1" bestFit="1"/>
    <col min="4" max="4" style="14" width="7.576428571428571" customWidth="1" bestFit="1"/>
    <col min="5" max="5" style="6" width="48.14785714285715" customWidth="1" bestFit="1"/>
    <col min="6" max="6" style="15" width="14.862142857142858" customWidth="1" bestFit="1"/>
    <col min="7" max="7" style="6" width="76.005" customWidth="1" bestFit="1"/>
  </cols>
  <sheetData>
    <row x14ac:dyDescent="0.25" r="1" customHeight="1" ht="18.75">
      <c r="A1" s="7" t="s">
        <v>8</v>
      </c>
      <c r="B1" s="8" t="s">
        <v>9</v>
      </c>
      <c r="C1" s="7" t="s">
        <v>10</v>
      </c>
      <c r="D1" s="8" t="s">
        <v>9</v>
      </c>
      <c r="E1" s="7" t="s">
        <v>11</v>
      </c>
      <c r="F1" s="9" t="s">
        <v>12</v>
      </c>
      <c r="G1" s="2" t="s">
        <v>13</v>
      </c>
    </row>
    <row x14ac:dyDescent="0.25" r="2" customHeight="1" ht="18.75">
      <c r="A2" s="2" t="s">
        <v>14</v>
      </c>
      <c r="B2" s="10">
        <v>17780</v>
      </c>
      <c r="C2" s="2" t="s">
        <v>15</v>
      </c>
      <c r="D2" s="10">
        <v>17780</v>
      </c>
      <c r="E2" s="10"/>
      <c r="F2" s="11">
        <v>45456.99138888889</v>
      </c>
      <c r="G2" s="11"/>
    </row>
    <row x14ac:dyDescent="0.25" r="3" customHeight="1" ht="18.75">
      <c r="A3" s="2" t="s">
        <v>16</v>
      </c>
      <c r="B3" s="10">
        <v>113702</v>
      </c>
      <c r="C3" s="2" t="s">
        <v>17</v>
      </c>
      <c r="D3" s="10">
        <v>113702</v>
      </c>
      <c r="E3" s="10"/>
      <c r="F3" s="11">
        <v>45456.99138888889</v>
      </c>
      <c r="G3" s="12"/>
    </row>
    <row x14ac:dyDescent="0.25" r="4" customHeight="1" ht="18.75">
      <c r="A4" s="2" t="s">
        <v>18</v>
      </c>
      <c r="B4" s="10">
        <v>65</v>
      </c>
      <c r="C4" s="2" t="s">
        <v>19</v>
      </c>
      <c r="D4" s="10">
        <v>65</v>
      </c>
      <c r="E4" s="12"/>
      <c r="F4" s="11">
        <v>45456.99138888889</v>
      </c>
      <c r="G4" s="12"/>
    </row>
    <row x14ac:dyDescent="0.25" r="5" customHeight="1" ht="18.75">
      <c r="A5" s="2" t="s">
        <v>20</v>
      </c>
      <c r="B5" s="10">
        <v>138127</v>
      </c>
      <c r="C5" s="2" t="s">
        <v>21</v>
      </c>
      <c r="D5" s="10">
        <v>138127</v>
      </c>
      <c r="E5" s="10"/>
      <c r="F5" s="11">
        <v>45456.99138888889</v>
      </c>
      <c r="G5" s="12"/>
    </row>
    <row x14ac:dyDescent="0.25" r="6" customHeight="1" ht="18.75">
      <c r="A6" s="12"/>
      <c r="B6" s="13"/>
      <c r="C6" s="12"/>
      <c r="D6" s="13"/>
      <c r="E6" s="2" t="s">
        <v>22</v>
      </c>
      <c r="F6" s="11">
        <v>45457.357523148145</v>
      </c>
      <c r="G6" s="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4"/>
  <sheetViews>
    <sheetView workbookViewId="0"/>
  </sheetViews>
  <sheetFormatPr defaultRowHeight="15" x14ac:dyDescent="0.25"/>
  <cols>
    <col min="1" max="1" style="5" width="28.14785714285714" customWidth="1" bestFit="1"/>
    <col min="2" max="2" style="6" width="75.43357142857143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95.25" customFormat="1" s="3">
      <c r="A2" s="4" t="s">
        <v>2</v>
      </c>
      <c r="B2" s="1" t="s">
        <v>3</v>
      </c>
    </row>
    <row x14ac:dyDescent="0.25" r="3" customHeight="1" ht="95.25" customFormat="1" s="3">
      <c r="A3" s="1" t="s">
        <v>4</v>
      </c>
      <c r="B3" s="1" t="s">
        <v>5</v>
      </c>
    </row>
    <row x14ac:dyDescent="0.25" r="4" customHeight="1" ht="31.5">
      <c r="A4" s="1" t="s">
        <v>6</v>
      </c>
      <c r="B4" s="2" t="s">
        <v>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mapping_table</vt:lpstr>
      <vt:lpstr>db sink</vt:lpstr>
      <vt:lpstr>history_cdc</vt:lpstr>
      <vt:lpstr>notes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2025-03-10T08:59:24.397Z</dcterms:created>
  <dcterms:modified xsi:type="dcterms:W3CDTF">2025-03-10T08:59:24.397Z</dcterms:modified>
</cp:coreProperties>
</file>