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303" activeTab="3"/>
  </bookViews>
  <sheets>
    <sheet name="mapping_table" sheetId="2" r:id="rId1"/>
    <sheet name="db sink" sheetId="1" r:id="rId2"/>
    <sheet name="history_cdc" sheetId="3" r:id="rId3"/>
    <sheet name="notes" sheetId="4" r:id="rId4"/>
  </sheets>
  <definedNames>
    <definedName name="_xlnm._FilterDatabase" localSheetId="0" hidden="1">mapping_table!$A$1:$C$35</definedName>
    <definedName name="_xlnm._FilterDatabase" localSheetId="1" hidden="1">'db sink'!$A$1:$J$55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<sst xmlns="http://schemas.openxmlformats.org/spreadsheetml/2006/main" count="282" uniqueCount="154">
  <si>
    <t>db uat</t>
  </si>
  <si>
    <t>db prod</t>
  </si>
  <si>
    <t>IP db prod</t>
  </si>
  <si>
    <t>approval_uat</t>
  </si>
  <si>
    <t>bpm_approval</t>
  </si>
  <si>
    <t>10.1.67.233</t>
  </si>
  <si>
    <t>bpm_sla_uat</t>
  </si>
  <si>
    <t>bpm_sla</t>
  </si>
  <si>
    <t>10.1.67.119</t>
  </si>
  <si>
    <t>customer_additional_uat</t>
  </si>
  <si>
    <t>bpm_customer_mngt</t>
  </si>
  <si>
    <t>configuration_manager_uat</t>
  </si>
  <si>
    <t>bpm_configuration</t>
  </si>
  <si>
    <t>bpm_core_intergation</t>
  </si>
  <si>
    <t>bpm_integration</t>
  </si>
  <si>
    <t>bpm_qa_uat</t>
  </si>
  <si>
    <t>bpm_qa_service</t>
  </si>
  <si>
    <t>bpm_user_manager</t>
  </si>
  <si>
    <t>bpm_approval_authority</t>
  </si>
  <si>
    <t>bpm_collateral_uat</t>
  </si>
  <si>
    <t>bpm_collateral</t>
  </si>
  <si>
    <t>credit_condition_uat</t>
  </si>
  <si>
    <t>bpm_credit_cons</t>
  </si>
  <si>
    <t>eb_approval_uat</t>
  </si>
  <si>
    <t>bpm_eb_approval</t>
  </si>
  <si>
    <t>cm_limit_uat</t>
  </si>
  <si>
    <t>common_limit</t>
  </si>
  <si>
    <t>bpm_loan_proposal</t>
  </si>
  <si>
    <t>bpm_lowcode_eis</t>
  </si>
  <si>
    <t>bpm_notification_mngt</t>
  </si>
  <si>
    <t>bpm_rb_approval</t>
  </si>
  <si>
    <t>bpm_rule_management</t>
  </si>
  <si>
    <t>bpm_thirdparty_integration</t>
  </si>
  <si>
    <t>ms_document</t>
  </si>
  <si>
    <t>bpm_drafting_eb</t>
  </si>
  <si>
    <t>drafting_uat</t>
  </si>
  <si>
    <t>bpm_drafting_rb</t>
  </si>
  <si>
    <t>10.1.67.234</t>
  </si>
  <si>
    <t>bpm_paperless</t>
  </si>
  <si>
    <t>bpm_pl_debt_collection</t>
  </si>
  <si>
    <t>bpm_post_lending_service</t>
  </si>
  <si>
    <t>debt_collection_uat</t>
  </si>
  <si>
    <t>debt_collection</t>
  </si>
  <si>
    <t>letter_credit_uat</t>
  </si>
  <si>
    <t>letter_credit</t>
  </si>
  <si>
    <t>ms_ctqt</t>
  </si>
  <si>
    <t>ms_kho_quy</t>
  </si>
  <si>
    <t>GENERALINFO</t>
  </si>
  <si>
    <t>bpmdb.msb.com.vn</t>
  </si>
  <si>
    <t>CHECKLIST</t>
  </si>
  <si>
    <t>cyber_tracker_service_uat</t>
  </si>
  <si>
    <t>cyber_tracker_service</t>
  </si>
  <si>
    <t>location_service_uat</t>
  </si>
  <si>
    <t>location_service</t>
  </si>
  <si>
    <t>collateral_notarization_uat</t>
  </si>
  <si>
    <t>bpm_collateral_notarization</t>
  </si>
  <si>
    <t>table uat CDC</t>
  </si>
  <si>
    <t>DB UAT</t>
  </si>
  <si>
    <t>IP UAT</t>
  </si>
  <si>
    <t>DB prod</t>
  </si>
  <si>
    <t>IP PROD</t>
  </si>
  <si>
    <t>table name</t>
  </si>
  <si>
    <t>primary_key_columns</t>
  </si>
  <si>
    <t>table CDC prod</t>
  </si>
  <si>
    <t>BPM_CDC_approval_uat_application</t>
  </si>
  <si>
    <t>10.0.142.41</t>
  </si>
  <si>
    <t>id</t>
  </si>
  <si>
    <t>BPM_CDC_approval_uat_application_appraisal_content</t>
  </si>
  <si>
    <t>BPM_CDC_approval_uat_application_credit</t>
  </si>
  <si>
    <t>BPM_CDC_approval_uat_application_credit_card</t>
  </si>
  <si>
    <t>BPM_CDC_approval_uat_application_credit_conditions</t>
  </si>
  <si>
    <t>BPM_CDC_approval_uat_application_credit_loan</t>
  </si>
  <si>
    <t>BPM_CDC_approval_uat_application_credit_overdraft</t>
  </si>
  <si>
    <t>BPM_CDC_approval_uat_application_credit_ratings</t>
  </si>
  <si>
    <t>BPM_CDC_approval_uat_application_credit_ratings_dtl</t>
  </si>
  <si>
    <t>BPM_CDC_approval_uat_application_historic_transaction</t>
  </si>
  <si>
    <t>BPM_CDC_approval_uat_application_history_approval</t>
  </si>
  <si>
    <t>BPM_CDC_approval_uat_application_income</t>
  </si>
  <si>
    <t>BPM_CDC_approval_uat_application_limit_credit</t>
  </si>
  <si>
    <t>BPM_CDC_approval_uat_application_repayment</t>
  </si>
  <si>
    <t>application_id</t>
  </si>
  <si>
    <t>BPM_CDC_approval_uat_credit_card_mapping</t>
  </si>
  <si>
    <t>application_credit_id, application_credit_card_id</t>
  </si>
  <si>
    <t>BPM_CDC_approval_uat_credit_loan_mapping</t>
  </si>
  <si>
    <t>application_credit_id, application_credit_loan_id</t>
  </si>
  <si>
    <t>BPM_CDC_approval_uat_credit_overdraft_mapping</t>
  </si>
  <si>
    <t>application_credit_id, application_credit_overdraft_id</t>
  </si>
  <si>
    <t>BPM_CDC_approval_uat_customer</t>
  </si>
  <si>
    <t>BPM_CDC_approval_uat_individual_enterprise_income</t>
  </si>
  <si>
    <t>BPM_CDC_approval_uat_individual_enterprise_income_mapping</t>
  </si>
  <si>
    <t>application_income_id, individual_enterprise_income_id</t>
  </si>
  <si>
    <t>BPM_CDC_approval_uat_other_income</t>
  </si>
  <si>
    <t>BPM_CDC_approval_uat_other_income_mapping</t>
  </si>
  <si>
    <t>application_income_id, other_income_id</t>
  </si>
  <si>
    <t>BPM_CDC_approval_uat_property_business_income</t>
  </si>
  <si>
    <t>BPM_CDC_approval_uat_property_business_income_mapping</t>
  </si>
  <si>
    <t>application_income_id, property_business_income_id</t>
  </si>
  <si>
    <t>BPM_CDC_approval_uat_rental_income</t>
  </si>
  <si>
    <t>BPM_CDC_approval_uat_rental_income_mapping</t>
  </si>
  <si>
    <t>application_income_id, rental_income_id</t>
  </si>
  <si>
    <t>BPM_CDC_approval_uat_salary_income</t>
  </si>
  <si>
    <t>BPM_CDC_approval_uat_salary_income_mapping</t>
  </si>
  <si>
    <t>application_income_id, salary_income_id</t>
  </si>
  <si>
    <t>BPM_CDC_approval_uat_sub_credit_card</t>
  </si>
  <si>
    <t>BPM_CDC_bpm_collateral_uat_asset</t>
  </si>
  <si>
    <t>BPM_CDC_bpm_sla_uat_common_sla</t>
  </si>
  <si>
    <t>BPM_CDC_bpm_sla_uat_common_sla_application</t>
  </si>
  <si>
    <t>BPM_CDC_bpm_sla_uat_common_sla_stage_detail</t>
  </si>
  <si>
    <t>BPM_CDC_bpm_sla_uat_common_sla_step_detail</t>
  </si>
  <si>
    <t>BPM_CDC_CHECKLIST_COMMON_ADDITIONAL_DATA_CHECKLIST</t>
  </si>
  <si>
    <t>BPM_CDC_CHECKLIST_COMMON_CHECKLIST_MAPPING</t>
  </si>
  <si>
    <t>BPM_CDC_CHECKLIST_COMMON_GROUP</t>
  </si>
  <si>
    <t>BPM_CDC_CHECKLIST_COMMON_RESOURCE_MAPPING</t>
  </si>
  <si>
    <t>BPM_CDC_CHECKLIST_REQUEST_CHECKLISTS</t>
  </si>
  <si>
    <t>BPM_CDC_customer_additional_uat_customer</t>
  </si>
  <si>
    <t>BPM_CDC_customer_additional_uat_customer_identity_document</t>
  </si>
  <si>
    <t>BPM_CDC_customer_additional_uat_customer_version_mapping</t>
  </si>
  <si>
    <t>version, customer_id, object_id, object_type</t>
  </si>
  <si>
    <t>BPM_CDC_customer_additional_uat_individual_customer_detail</t>
  </si>
  <si>
    <t>BPM_CDC_GENERALINFO_STATUS</t>
  </si>
  <si>
    <t>BPM_CDC_letter_credit_uat_process_instance_his</t>
  </si>
  <si>
    <t>BPM_CDC_letter_credit_uat_tbl_note_history</t>
  </si>
  <si>
    <t>BPM_CDC_letter_credit_uat_tbl_request</t>
  </si>
  <si>
    <t>BPM_CDC_letter_credit_uat_tbl_request_data</t>
  </si>
  <si>
    <t>BPM_CDC_configuration_manager_uat_tbl_category</t>
  </si>
  <si>
    <t>BPM_CDC_configuration_manager_uat_tbl_category_data</t>
  </si>
  <si>
    <t>tbl_request</t>
  </si>
  <si>
    <t>tbl_request_data</t>
  </si>
  <si>
    <t>tbl_note_history</t>
  </si>
  <si>
    <t>process_instance_his</t>
  </si>
  <si>
    <t>cdc table</t>
  </si>
  <si>
    <t>count</t>
  </si>
  <si>
    <t>source table</t>
  </si>
  <si>
    <t>connector name</t>
  </si>
  <si>
    <t>time</t>
  </si>
  <si>
    <t>note</t>
  </si>
  <si>
    <t>BPM_CDC_bpm_sla_common_sla_application</t>
  </si>
  <si>
    <t>common_sla_application</t>
  </si>
  <si>
    <t>BPM_CDC_bpm_sla_common_sla_stage_detail</t>
  </si>
  <si>
    <t>common_sla_stage_detail</t>
  </si>
  <si>
    <t>BPM_CDC_bpm_sla_common_sla</t>
  </si>
  <si>
    <t>common_sla</t>
  </si>
  <si>
    <t>BPM_CDC_bpm_sla_common_sla_step_detail</t>
  </si>
  <si>
    <t>common_sla_step_detail</t>
  </si>
  <si>
    <t>SOURCE.CHECKLIST.COMMON_CHECKLIST_MAPPING</t>
  </si>
  <si>
    <t>Caused by: Error : 600, Position : 49, Sql = SELECT SCN, SQL_REDO, OPERATION_CODE, TIMESTAMP, XID, CSF, TABLE_NAME, SEG_OWNER, OPERATION, USERNAME, ROW_ID, ROLLBACK, RS_ID, STATUS, INFO, SSN, THREAD# FROM V$LOGMNR_CONTENTS WHERE SCN &gt; :1  AND SCN &lt;= :2  AND (OPERATION_CODE IN (1,2,3,6,7,34,36,255) OR (OPERATION_CODE = 5 AND INFO NOT LIKE 'INTERNAL DDL%')) AND (SEG_OWNER IS NULL OR SEG_OWNER NOT IN ('APPQOSSYS','AUDSYS','CTXSYS','DVSYS','DBSFWUSER','DBSNMP','GGSHAREDCAP','GSMADMIN_INTERNAL','LBACSYS','MDSYS','OJVMSYS','OLAPSYS','ORDDATA','ORDSYS','OUTLN','SYS','SYSTEM','WMSYS','XDB')), OriginalSql = SELECT SCN, SQL_REDO, OPERATION_CODE, TIMESTAMP, XID, CSF, TABLE_NAME, SEG_OWNER, OPERATION, USERNAME, ROW_ID, ROLLBACK, RS_ID, STATUS, INFO, SSN, THREAD# FROM V$LOGMNR_CONTENTS WHERE SCN &gt; ? AND SCN &lt;= ? AND (OPERATION_CODE IN (1,2,3,6,7,34,36,255) OR (OPERATION_CODE = 5 AND INFO NOT LIKE 'INTERNAL DDL%')) AND (SEG_OWNER IS NULL OR SEG_OWNER NOT IN ('APPQOSSYS','AUDSYS','CTXSYS','DVSYS','DBSFWUSER','DBSNMP','GGSHAREDCAP','GSMADMIN_INTERNAL','LBACSYS','MDSYS','OJVMSYS','OLAPSYS','ORDDATA','ORDSYS','OUTLN','SYS','SYSTEM','WMSYS','XDB')), Error Msg = ORA-00600: internal error code, arguments: [krvrdGetUID:2], [18446744073709551614], [], [], [], [], [], [], [], [], [], []\n\n\tat oracle.jdbc.driver.T4CTTIoer11.processError(T4CTTIoer11.java:530)\n\t... 25 more\n"</t>
  </si>
  <si>
    <t>lỗi</t>
  </si>
  <si>
    <t xml:space="preserve">cách xử lý: </t>
  </si>
  <si>
    <t>Encountered change event for table bpm_sla.common_sla_application whose schema isn't known to this connector</t>
  </si>
  <si>
    <t>1. stop connector (api stop)
2. xóa topic được cấu hình tại thuộc tính:  "schema.history.internal.kafka.topic": "BPM_CDC_SCHEMA_HISTORY.bpm_sla" 
3. cập nhật config connector: (api update)
- Set the snapshot.mode to schema_only_recovery.
- Set the value of schema.history.internal.store.only.captured.tables.ddl to false.
4. Restart the connector (api resume)</t>
  </si>
  <si>
    <t>Cannot compare binlog filenames with different base names</t>
  </si>
  <si>
    <t>1. stop connector (api stop)
2. xóa topic được cấu hình tại thuộc tính:  "schema.history.internal.kafka.topic": "BPM_CDC_SCHEMA_HISTORY.bpm_sla" 
3. cập nhật config connector: (api update)
- Set the snapshot.mode to recovery.
- Set the value of schema.history.internal.store.only.captured.tables.ddl to false.
4. Restart the connector (api resume)</t>
  </si>
  <si>
    <t>lỗi id is optional but has no default value</t>
  </si>
  <si>
    <t>xóa lại table và tạo lại connector sink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</si>
</sst>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9"/>
      <color rgb="FF0451A5"/>
      <name val="Courier New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/>
    <xf numFmtId="0" fontId="2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/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5" fillId="4" borderId="1" xfId="22" applyBorder="1" applyAlignment="1">
      <alignment vertical="center"/>
    </xf>
    <xf numFmtId="0" fontId="5" fillId="4" borderId="1" xfId="22" applyBorder="1" applyAlignment="1"/>
    <xf numFmtId="0" fontId="6" fillId="5" borderId="1" xfId="24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30" zoomScaleNormal="130" workbookViewId="0">
      <selection activeCell="E20" sqref="E20"/>
    </sheetView>
  </sheetViews>
  <sheetFormatPr defaultColWidth="9.14285714285714" defaultRowHeight="15" outlineLevelCol="2"/>
  <cols>
    <col min="1" max="1" width="25.4285714285714" customWidth="1"/>
    <col min="2" max="2" width="28.2857142857143" style="15" customWidth="1"/>
    <col min="3" max="3" width="20.2857142857143" customWidth="1"/>
  </cols>
  <sheetData>
    <row r="1" ht="21" spans="1:3">
      <c r="A1" s="16" t="s">
        <v>0</v>
      </c>
      <c r="B1" s="17" t="s">
        <v>1</v>
      </c>
      <c r="C1" s="17" t="s">
        <v>2</v>
      </c>
    </row>
    <row r="2" spans="1:3">
      <c r="A2" s="18" t="s">
        <v>3</v>
      </c>
      <c r="B2" s="19" t="s">
        <v>4</v>
      </c>
      <c r="C2" t="s">
        <v>5</v>
      </c>
    </row>
    <row r="3" spans="1:3">
      <c r="A3" s="18" t="s">
        <v>6</v>
      </c>
      <c r="B3" s="19" t="s">
        <v>7</v>
      </c>
      <c r="C3" t="s">
        <v>8</v>
      </c>
    </row>
    <row r="4" spans="1:3">
      <c r="A4" s="18" t="s">
        <v>9</v>
      </c>
      <c r="B4" s="19" t="s">
        <v>10</v>
      </c>
      <c r="C4" t="s">
        <v>5</v>
      </c>
    </row>
    <row r="5" spans="1:3">
      <c r="A5" s="18" t="s">
        <v>11</v>
      </c>
      <c r="B5" s="19" t="s">
        <v>12</v>
      </c>
      <c r="C5" t="s">
        <v>8</v>
      </c>
    </row>
    <row r="6" spans="1:2">
      <c r="A6" s="20" t="s">
        <v>13</v>
      </c>
      <c r="B6" s="20" t="s">
        <v>13</v>
      </c>
    </row>
    <row r="7" spans="1:2">
      <c r="A7" s="20" t="s">
        <v>14</v>
      </c>
      <c r="B7" s="20" t="s">
        <v>14</v>
      </c>
    </row>
    <row r="8" spans="1:2">
      <c r="A8" s="19" t="s">
        <v>15</v>
      </c>
      <c r="B8" s="19" t="s">
        <v>16</v>
      </c>
    </row>
    <row r="9" spans="1:2">
      <c r="A9" s="20" t="s">
        <v>17</v>
      </c>
      <c r="B9" s="20" t="s">
        <v>17</v>
      </c>
    </row>
    <row r="10" spans="1:2">
      <c r="A10" s="20" t="s">
        <v>18</v>
      </c>
      <c r="B10" s="20" t="s">
        <v>18</v>
      </c>
    </row>
    <row r="11" spans="1:3">
      <c r="A11" s="19" t="s">
        <v>19</v>
      </c>
      <c r="B11" s="19" t="s">
        <v>20</v>
      </c>
      <c r="C11" t="s">
        <v>5</v>
      </c>
    </row>
    <row r="12" spans="1:2">
      <c r="A12" s="19" t="s">
        <v>21</v>
      </c>
      <c r="B12" s="19" t="s">
        <v>22</v>
      </c>
    </row>
    <row r="13" spans="1:2">
      <c r="A13" s="19" t="s">
        <v>23</v>
      </c>
      <c r="B13" s="19" t="s">
        <v>24</v>
      </c>
    </row>
    <row r="14" spans="1:3">
      <c r="A14" s="19" t="s">
        <v>25</v>
      </c>
      <c r="B14" s="19" t="s">
        <v>26</v>
      </c>
      <c r="C14" t="s">
        <v>8</v>
      </c>
    </row>
    <row r="15" spans="1:2">
      <c r="A15" s="20" t="s">
        <v>27</v>
      </c>
      <c r="B15" s="20" t="s">
        <v>27</v>
      </c>
    </row>
    <row r="16" spans="1:2">
      <c r="A16" s="20" t="s">
        <v>28</v>
      </c>
      <c r="B16" s="20" t="s">
        <v>28</v>
      </c>
    </row>
    <row r="17" spans="1:2">
      <c r="A17" s="20" t="s">
        <v>29</v>
      </c>
      <c r="B17" s="20" t="s">
        <v>29</v>
      </c>
    </row>
    <row r="18" spans="1:2">
      <c r="A18" s="20" t="s">
        <v>30</v>
      </c>
      <c r="B18" s="20" t="s">
        <v>30</v>
      </c>
    </row>
    <row r="19" spans="1:2">
      <c r="A19" s="20" t="s">
        <v>31</v>
      </c>
      <c r="B19" s="20" t="s">
        <v>31</v>
      </c>
    </row>
    <row r="20" spans="1:2">
      <c r="A20" s="20" t="s">
        <v>32</v>
      </c>
      <c r="B20" s="20" t="s">
        <v>32</v>
      </c>
    </row>
    <row r="21" spans="1:2">
      <c r="A21" s="20" t="s">
        <v>33</v>
      </c>
      <c r="B21" s="20" t="s">
        <v>33</v>
      </c>
    </row>
    <row r="22" spans="1:2">
      <c r="A22" s="20" t="s">
        <v>34</v>
      </c>
      <c r="B22" s="20" t="s">
        <v>34</v>
      </c>
    </row>
    <row r="23" spans="1:3">
      <c r="A23" s="18" t="s">
        <v>35</v>
      </c>
      <c r="B23" s="18" t="s">
        <v>36</v>
      </c>
      <c r="C23" t="s">
        <v>37</v>
      </c>
    </row>
    <row r="24" spans="1:2">
      <c r="A24" s="20" t="s">
        <v>38</v>
      </c>
      <c r="B24" s="20" t="s">
        <v>38</v>
      </c>
    </row>
    <row r="25" spans="1:2">
      <c r="A25" s="20" t="s">
        <v>39</v>
      </c>
      <c r="B25" s="20" t="s">
        <v>39</v>
      </c>
    </row>
    <row r="26" spans="1:2">
      <c r="A26" s="20" t="s">
        <v>40</v>
      </c>
      <c r="B26" s="20" t="s">
        <v>40</v>
      </c>
    </row>
    <row r="27" spans="1:3">
      <c r="A27" s="19" t="s">
        <v>41</v>
      </c>
      <c r="B27" s="19" t="s">
        <v>42</v>
      </c>
      <c r="C27" t="s">
        <v>37</v>
      </c>
    </row>
    <row r="28" spans="1:3">
      <c r="A28" s="19" t="s">
        <v>43</v>
      </c>
      <c r="B28" s="19" t="s">
        <v>44</v>
      </c>
      <c r="C28" t="s">
        <v>37</v>
      </c>
    </row>
    <row r="29" spans="1:2">
      <c r="A29" s="20" t="s">
        <v>45</v>
      </c>
      <c r="B29" s="20" t="s">
        <v>45</v>
      </c>
    </row>
    <row r="30" spans="1:2">
      <c r="A30" s="20" t="s">
        <v>46</v>
      </c>
      <c r="B30" s="20" t="s">
        <v>46</v>
      </c>
    </row>
    <row r="31" spans="1:3">
      <c r="A31" s="18" t="s">
        <v>47</v>
      </c>
      <c r="B31" s="18" t="s">
        <v>47</v>
      </c>
      <c r="C31" t="s">
        <v>48</v>
      </c>
    </row>
    <row r="32" spans="1:3">
      <c r="A32" s="18" t="s">
        <v>49</v>
      </c>
      <c r="B32" s="18" t="s">
        <v>49</v>
      </c>
      <c r="C32" t="s">
        <v>48</v>
      </c>
    </row>
    <row r="33" spans="1:2">
      <c r="A33" s="18" t="s">
        <v>50</v>
      </c>
      <c r="B33" s="18" t="s">
        <v>51</v>
      </c>
    </row>
    <row r="34" spans="1:2">
      <c r="A34" s="18" t="s">
        <v>52</v>
      </c>
      <c r="B34" s="18" t="s">
        <v>53</v>
      </c>
    </row>
    <row r="35" spans="1:3">
      <c r="A35" s="18" t="s">
        <v>54</v>
      </c>
      <c r="B35" s="18" t="s">
        <v>55</v>
      </c>
      <c r="C35" t="s">
        <v>37</v>
      </c>
    </row>
  </sheetData>
  <autoFilter xmlns:etc="http://www.wps.cn/officeDocument/2017/etCustomData" ref="A1:C35" etc:filterBottomFollowUsedRange="0">
    <extLst/>
  </autoFilter>
  <sortState ref="A2:B30">
    <sortCondition ref="A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5"/>
  <sheetViews>
    <sheetView workbookViewId="0">
      <pane ySplit="1" topLeftCell="A32" activePane="bottomLeft" state="frozen"/>
      <selection/>
      <selection pane="bottomLeft" activeCell="B56" sqref="B56"/>
    </sheetView>
  </sheetViews>
  <sheetFormatPr defaultColWidth="9.14285714285714" defaultRowHeight="15" outlineLevelCol="7"/>
  <cols>
    <col min="1" max="1" width="66.8571428571429" customWidth="1"/>
    <col min="2" max="2" width="28" customWidth="1"/>
    <col min="3" max="4" width="19.5714285714286" style="10" customWidth="1"/>
    <col min="5" max="5" width="20.2857142857143" style="10" customWidth="1"/>
    <col min="6" max="6" width="37.5714285714286" style="10" customWidth="1"/>
    <col min="7" max="7" width="57.4285714285714" style="10" customWidth="1"/>
    <col min="8" max="8" width="66.5714285714286" customWidth="1"/>
  </cols>
  <sheetData>
    <row r="1" s="9" customFormat="1" ht="18.75" spans="1:8">
      <c r="A1" s="9" t="s">
        <v>56</v>
      </c>
      <c r="B1" s="9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9" t="s">
        <v>63</v>
      </c>
    </row>
    <row r="2" spans="1:8">
      <c r="A2" t="s">
        <v>64</v>
      </c>
      <c r="B2" s="3" t="str" cm="1">
        <f t="array" ref="B2">IFERROR(INDEX(mapping_table!$A$2:$A$50,MATCH(TRUE,ISNUMBER(SEARCH(mapping_table!$A$2:$A$50,A2)),0)),"")</f>
        <v>approval_uat</v>
      </c>
      <c r="C2" s="12" t="s">
        <v>65</v>
      </c>
      <c r="D2" s="12" t="str">
        <f t="array" ref="D2">IFERROR(INDEX(mapping_table!$B$2:$B$50,MATCH(TRUE,ISNUMBER(SEARCH(mapping_table!$A$2:$A$50,A2)),0)),"")</f>
        <v>bpm_approval</v>
      </c>
      <c r="E2" s="10" t="str">
        <f>VLOOKUP(D2,mapping_table!$B$2:$C$32,2,0)</f>
        <v>10.1.67.233</v>
      </c>
      <c r="F2" s="12" t="str">
        <f t="shared" ref="F2:F51" si="0">TRIM(SUBSTITUTE(A2,CONCATENATE("BPM_CDC_",B2,"_"),""))</f>
        <v>application</v>
      </c>
      <c r="G2" s="10" t="s">
        <v>66</v>
      </c>
      <c r="H2" t="str">
        <f t="shared" ref="H2:H55" si="1">CONCATENATE("BPM_CDC_",D2,"_",F2)</f>
        <v>BPM_CDC_bpm_approval_application</v>
      </c>
    </row>
    <row r="3" spans="1:8">
      <c r="A3" t="s">
        <v>67</v>
      </c>
      <c r="B3" s="3" t="str" cm="1">
        <f t="array" ref="B3">IFERROR(INDEX(mapping_table!$A$2:$A$50,MATCH(TRUE,ISNUMBER(SEARCH(mapping_table!$A$2:$A$50,A3)),0)),"")</f>
        <v>approval_uat</v>
      </c>
      <c r="C3" s="12" t="s">
        <v>65</v>
      </c>
      <c r="D3" s="12" t="str">
        <f t="array" ref="D3">IFERROR(INDEX(mapping_table!$B$2:$B$50,MATCH(TRUE,ISNUMBER(SEARCH(mapping_table!$A$2:$A$50,A3)),0)),"")</f>
        <v>bpm_approval</v>
      </c>
      <c r="E3" s="10" t="str">
        <f>VLOOKUP(D3,mapping_table!$B$2:$C$32,2,0)</f>
        <v>10.1.67.233</v>
      </c>
      <c r="F3" s="12" t="str">
        <f t="shared" si="0"/>
        <v>application_appraisal_content</v>
      </c>
      <c r="G3" s="10" t="s">
        <v>66</v>
      </c>
      <c r="H3" t="str">
        <f t="shared" si="1"/>
        <v>BPM_CDC_bpm_approval_application_appraisal_content</v>
      </c>
    </row>
    <row r="4" spans="1:8">
      <c r="A4" t="s">
        <v>68</v>
      </c>
      <c r="B4" s="3" t="str" cm="1">
        <f t="array" ref="B4">IFERROR(INDEX(mapping_table!$A$2:$A$50,MATCH(TRUE,ISNUMBER(SEARCH(mapping_table!$A$2:$A$50,A4)),0)),"")</f>
        <v>approval_uat</v>
      </c>
      <c r="C4" s="12" t="s">
        <v>65</v>
      </c>
      <c r="D4" s="12" t="str" cm="1">
        <f t="array" ref="D4">IFERROR(INDEX(mapping_table!$B$2:$B$50,MATCH(TRUE,ISNUMBER(SEARCH(mapping_table!$A$2:$A$50,A4)),0)),"")</f>
        <v>bpm_approval</v>
      </c>
      <c r="E4" s="10" t="str">
        <f>VLOOKUP(D4,mapping_table!$B$2:$C$32,2,0)</f>
        <v>10.1.67.233</v>
      </c>
      <c r="F4" s="12" t="str">
        <f t="shared" si="0"/>
        <v>application_credit</v>
      </c>
      <c r="G4" s="10" t="s">
        <v>66</v>
      </c>
      <c r="H4" t="str">
        <f t="shared" si="1"/>
        <v>BPM_CDC_bpm_approval_application_credit</v>
      </c>
    </row>
    <row r="5" spans="1:8">
      <c r="A5" t="s">
        <v>69</v>
      </c>
      <c r="B5" s="3" t="str" cm="1">
        <f t="array" ref="B5">IFERROR(INDEX(mapping_table!$A$2:$A$50,MATCH(TRUE,ISNUMBER(SEARCH(mapping_table!$A$2:$A$50,A5)),0)),"")</f>
        <v>approval_uat</v>
      </c>
      <c r="C5" s="12" t="s">
        <v>65</v>
      </c>
      <c r="D5" s="12" t="str" cm="1">
        <f t="array" ref="D5">IFERROR(INDEX(mapping_table!$B$2:$B$50,MATCH(TRUE,ISNUMBER(SEARCH(mapping_table!$A$2:$A$50,A5)),0)),"")</f>
        <v>bpm_approval</v>
      </c>
      <c r="E5" s="10" t="str">
        <f>VLOOKUP(D5,mapping_table!$B$2:$C$32,2,0)</f>
        <v>10.1.67.233</v>
      </c>
      <c r="F5" s="12" t="str">
        <f t="shared" si="0"/>
        <v>application_credit_card</v>
      </c>
      <c r="G5" s="10" t="s">
        <v>66</v>
      </c>
      <c r="H5" t="str">
        <f t="shared" si="1"/>
        <v>BPM_CDC_bpm_approval_application_credit_card</v>
      </c>
    </row>
    <row r="6" spans="1:8">
      <c r="A6" t="s">
        <v>70</v>
      </c>
      <c r="B6" s="3" t="str" cm="1">
        <f t="array" ref="B6">IFERROR(INDEX(mapping_table!$A$2:$A$50,MATCH(TRUE,ISNUMBER(SEARCH(mapping_table!$A$2:$A$50,A6)),0)),"")</f>
        <v>approval_uat</v>
      </c>
      <c r="C6" s="12" t="s">
        <v>65</v>
      </c>
      <c r="D6" s="12" t="str">
        <f t="array" ref="D6">IFERROR(INDEX(mapping_table!$B$2:$B$50,MATCH(TRUE,ISNUMBER(SEARCH(mapping_table!$A$2:$A$50,A6)),0)),"")</f>
        <v>bpm_approval</v>
      </c>
      <c r="E6" s="10" t="str">
        <f>VLOOKUP(D6,mapping_table!$B$2:$C$32,2,0)</f>
        <v>10.1.67.233</v>
      </c>
      <c r="F6" s="12" t="str">
        <f t="shared" si="0"/>
        <v>application_credit_conditions</v>
      </c>
      <c r="G6" s="10" t="s">
        <v>66</v>
      </c>
      <c r="H6" t="str">
        <f t="shared" si="1"/>
        <v>BPM_CDC_bpm_approval_application_credit_conditions</v>
      </c>
    </row>
    <row r="7" spans="1:8">
      <c r="A7" t="s">
        <v>71</v>
      </c>
      <c r="B7" s="3" t="str" cm="1">
        <f t="array" ref="B7">IFERROR(INDEX(mapping_table!$A$2:$A$50,MATCH(TRUE,ISNUMBER(SEARCH(mapping_table!$A$2:$A$50,A7)),0)),"")</f>
        <v>approval_uat</v>
      </c>
      <c r="C7" s="12" t="s">
        <v>65</v>
      </c>
      <c r="D7" s="12" t="str">
        <f t="array" ref="D7">IFERROR(INDEX(mapping_table!$B$2:$B$50,MATCH(TRUE,ISNUMBER(SEARCH(mapping_table!$A$2:$A$50,A7)),0)),"")</f>
        <v>bpm_approval</v>
      </c>
      <c r="E7" s="10" t="str">
        <f>VLOOKUP(D7,mapping_table!$B$2:$C$32,2,0)</f>
        <v>10.1.67.233</v>
      </c>
      <c r="F7" s="12" t="str">
        <f t="shared" si="0"/>
        <v>application_credit_loan</v>
      </c>
      <c r="G7" s="10" t="s">
        <v>66</v>
      </c>
      <c r="H7" t="str">
        <f t="shared" si="1"/>
        <v>BPM_CDC_bpm_approval_application_credit_loan</v>
      </c>
    </row>
    <row r="8" spans="1:8">
      <c r="A8" t="s">
        <v>72</v>
      </c>
      <c r="B8" s="3" t="str" cm="1">
        <f t="array" ref="B8">IFERROR(INDEX(mapping_table!$A$2:$A$50,MATCH(TRUE,ISNUMBER(SEARCH(mapping_table!$A$2:$A$50,A8)),0)),"")</f>
        <v>approval_uat</v>
      </c>
      <c r="C8" s="12" t="s">
        <v>65</v>
      </c>
      <c r="D8" s="12" t="str">
        <f t="array" ref="D8">IFERROR(INDEX(mapping_table!$B$2:$B$50,MATCH(TRUE,ISNUMBER(SEARCH(mapping_table!$A$2:$A$50,A8)),0)),"")</f>
        <v>bpm_approval</v>
      </c>
      <c r="E8" s="10" t="str">
        <f>VLOOKUP(D8,mapping_table!$B$2:$C$32,2,0)</f>
        <v>10.1.67.233</v>
      </c>
      <c r="F8" s="12" t="str">
        <f t="shared" si="0"/>
        <v>application_credit_overdraft</v>
      </c>
      <c r="G8" s="10" t="s">
        <v>66</v>
      </c>
      <c r="H8" t="str">
        <f t="shared" si="1"/>
        <v>BPM_CDC_bpm_approval_application_credit_overdraft</v>
      </c>
    </row>
    <row r="9" spans="1:8">
      <c r="A9" t="s">
        <v>73</v>
      </c>
      <c r="B9" s="3" t="str" cm="1">
        <f t="array" ref="B9">IFERROR(INDEX(mapping_table!$A$2:$A$50,MATCH(TRUE,ISNUMBER(SEARCH(mapping_table!$A$2:$A$50,A9)),0)),"")</f>
        <v>approval_uat</v>
      </c>
      <c r="C9" s="12" t="s">
        <v>65</v>
      </c>
      <c r="D9" s="12" t="str">
        <f t="array" ref="D9">IFERROR(INDEX(mapping_table!$B$2:$B$50,MATCH(TRUE,ISNUMBER(SEARCH(mapping_table!$A$2:$A$50,A9)),0)),"")</f>
        <v>bpm_approval</v>
      </c>
      <c r="E9" s="10" t="str">
        <f>VLOOKUP(D9,mapping_table!$B$2:$C$32,2,0)</f>
        <v>10.1.67.233</v>
      </c>
      <c r="F9" s="12" t="str">
        <f t="shared" si="0"/>
        <v>application_credit_ratings</v>
      </c>
      <c r="G9" s="10" t="s">
        <v>66</v>
      </c>
      <c r="H9" t="str">
        <f t="shared" si="1"/>
        <v>BPM_CDC_bpm_approval_application_credit_ratings</v>
      </c>
    </row>
    <row r="10" spans="1:8">
      <c r="A10" t="s">
        <v>74</v>
      </c>
      <c r="B10" s="3" t="str" cm="1">
        <f t="array" ref="B10">IFERROR(INDEX(mapping_table!$A$2:$A$50,MATCH(TRUE,ISNUMBER(SEARCH(mapping_table!$A$2:$A$50,A10)),0)),"")</f>
        <v>approval_uat</v>
      </c>
      <c r="C10" s="12" t="s">
        <v>65</v>
      </c>
      <c r="D10" s="12" t="str">
        <f t="array" ref="D10">IFERROR(INDEX(mapping_table!$B$2:$B$50,MATCH(TRUE,ISNUMBER(SEARCH(mapping_table!$A$2:$A$50,A10)),0)),"")</f>
        <v>bpm_approval</v>
      </c>
      <c r="E10" s="10" t="str">
        <f>VLOOKUP(D10,mapping_table!$B$2:$C$32,2,0)</f>
        <v>10.1.67.233</v>
      </c>
      <c r="F10" s="12" t="str">
        <f t="shared" si="0"/>
        <v>application_credit_ratings_dtl</v>
      </c>
      <c r="G10" s="10" t="s">
        <v>66</v>
      </c>
      <c r="H10" t="str">
        <f t="shared" si="1"/>
        <v>BPM_CDC_bpm_approval_application_credit_ratings_dtl</v>
      </c>
    </row>
    <row r="11" spans="1:8">
      <c r="A11" t="s">
        <v>75</v>
      </c>
      <c r="B11" s="3" t="str" cm="1">
        <f t="array" ref="B11">IFERROR(INDEX(mapping_table!$A$2:$A$50,MATCH(TRUE,ISNUMBER(SEARCH(mapping_table!$A$2:$A$50,A11)),0)),"")</f>
        <v>approval_uat</v>
      </c>
      <c r="C11" s="12" t="s">
        <v>65</v>
      </c>
      <c r="D11" s="12" t="str">
        <f t="array" ref="D11">IFERROR(INDEX(mapping_table!$B$2:$B$50,MATCH(TRUE,ISNUMBER(SEARCH(mapping_table!$A$2:$A$50,A11)),0)),"")</f>
        <v>bpm_approval</v>
      </c>
      <c r="E11" s="10" t="str">
        <f>VLOOKUP(D11,mapping_table!$B$2:$C$32,2,0)</f>
        <v>10.1.67.233</v>
      </c>
      <c r="F11" s="12" t="str">
        <f t="shared" si="0"/>
        <v>application_historic_transaction</v>
      </c>
      <c r="G11" s="10" t="s">
        <v>66</v>
      </c>
      <c r="H11" t="str">
        <f t="shared" si="1"/>
        <v>BPM_CDC_bpm_approval_application_historic_transaction</v>
      </c>
    </row>
    <row r="12" spans="1:8">
      <c r="A12" t="s">
        <v>76</v>
      </c>
      <c r="B12" s="3" t="str" cm="1">
        <f t="array" ref="B12">IFERROR(INDEX(mapping_table!$A$2:$A$50,MATCH(TRUE,ISNUMBER(SEARCH(mapping_table!$A$2:$A$50,A12)),0)),"")</f>
        <v>approval_uat</v>
      </c>
      <c r="C12" s="12" t="s">
        <v>65</v>
      </c>
      <c r="D12" s="12" t="str">
        <f t="array" ref="D12">IFERROR(INDEX(mapping_table!$B$2:$B$50,MATCH(TRUE,ISNUMBER(SEARCH(mapping_table!$A$2:$A$50,A12)),0)),"")</f>
        <v>bpm_approval</v>
      </c>
      <c r="E12" s="10" t="str">
        <f>VLOOKUP(D12,mapping_table!$B$2:$C$32,2,0)</f>
        <v>10.1.67.233</v>
      </c>
      <c r="F12" s="12" t="str">
        <f t="shared" si="0"/>
        <v>application_history_approval</v>
      </c>
      <c r="G12" s="10" t="s">
        <v>66</v>
      </c>
      <c r="H12" t="str">
        <f t="shared" si="1"/>
        <v>BPM_CDC_bpm_approval_application_history_approval</v>
      </c>
    </row>
    <row r="13" spans="1:8">
      <c r="A13" t="s">
        <v>77</v>
      </c>
      <c r="B13" s="3" t="str" cm="1">
        <f t="array" ref="B13">IFERROR(INDEX(mapping_table!$A$2:$A$50,MATCH(TRUE,ISNUMBER(SEARCH(mapping_table!$A$2:$A$50,A13)),0)),"")</f>
        <v>approval_uat</v>
      </c>
      <c r="C13" s="12" t="s">
        <v>65</v>
      </c>
      <c r="D13" s="12" t="str">
        <f t="array" ref="D13">IFERROR(INDEX(mapping_table!$B$2:$B$50,MATCH(TRUE,ISNUMBER(SEARCH(mapping_table!$A$2:$A$50,A13)),0)),"")</f>
        <v>bpm_approval</v>
      </c>
      <c r="E13" s="10" t="str">
        <f>VLOOKUP(D13,mapping_table!$B$2:$C$32,2,0)</f>
        <v>10.1.67.233</v>
      </c>
      <c r="F13" s="12" t="str">
        <f t="shared" si="0"/>
        <v>application_income</v>
      </c>
      <c r="G13" s="10" t="s">
        <v>66</v>
      </c>
      <c r="H13" t="str">
        <f t="shared" si="1"/>
        <v>BPM_CDC_bpm_approval_application_income</v>
      </c>
    </row>
    <row r="14" spans="1:8">
      <c r="A14" t="s">
        <v>78</v>
      </c>
      <c r="B14" s="3" t="str" cm="1">
        <f t="array" ref="B14">IFERROR(INDEX(mapping_table!$A$2:$A$50,MATCH(TRUE,ISNUMBER(SEARCH(mapping_table!$A$2:$A$50,A14)),0)),"")</f>
        <v>approval_uat</v>
      </c>
      <c r="C14" s="12" t="s">
        <v>65</v>
      </c>
      <c r="D14" s="12" t="str">
        <f t="array" ref="D14">IFERROR(INDEX(mapping_table!$B$2:$B$50,MATCH(TRUE,ISNUMBER(SEARCH(mapping_table!$A$2:$A$50,A14)),0)),"")</f>
        <v>bpm_approval</v>
      </c>
      <c r="E14" s="10" t="str">
        <f>VLOOKUP(D14,mapping_table!$B$2:$C$32,2,0)</f>
        <v>10.1.67.233</v>
      </c>
      <c r="F14" s="12" t="str">
        <f t="shared" si="0"/>
        <v>application_limit_credit</v>
      </c>
      <c r="G14" s="10" t="s">
        <v>66</v>
      </c>
      <c r="H14" t="str">
        <f t="shared" si="1"/>
        <v>BPM_CDC_bpm_approval_application_limit_credit</v>
      </c>
    </row>
    <row r="15" spans="1:8">
      <c r="A15" t="s">
        <v>79</v>
      </c>
      <c r="B15" s="3" t="str" cm="1">
        <f t="array" ref="B15">IFERROR(INDEX(mapping_table!$A$2:$A$50,MATCH(TRUE,ISNUMBER(SEARCH(mapping_table!$A$2:$A$50,A15)),0)),"")</f>
        <v>approval_uat</v>
      </c>
      <c r="C15" s="12" t="s">
        <v>65</v>
      </c>
      <c r="D15" s="12" t="str">
        <f t="array" ref="D15">IFERROR(INDEX(mapping_table!$B$2:$B$50,MATCH(TRUE,ISNUMBER(SEARCH(mapping_table!$A$2:$A$50,A15)),0)),"")</f>
        <v>bpm_approval</v>
      </c>
      <c r="E15" s="10" t="str">
        <f>VLOOKUP(D15,mapping_table!$B$2:$C$32,2,0)</f>
        <v>10.1.67.233</v>
      </c>
      <c r="F15" s="12" t="str">
        <f t="shared" si="0"/>
        <v>application_repayment</v>
      </c>
      <c r="G15" s="10" t="s">
        <v>80</v>
      </c>
      <c r="H15" t="str">
        <f t="shared" si="1"/>
        <v>BPM_CDC_bpm_approval_application_repayment</v>
      </c>
    </row>
    <row r="16" spans="1:8">
      <c r="A16" t="s">
        <v>81</v>
      </c>
      <c r="B16" s="3" t="str" cm="1">
        <f t="array" ref="B16">IFERROR(INDEX(mapping_table!$A$2:$A$50,MATCH(TRUE,ISNUMBER(SEARCH(mapping_table!$A$2:$A$50,A16)),0)),"")</f>
        <v>approval_uat</v>
      </c>
      <c r="C16" s="12" t="s">
        <v>65</v>
      </c>
      <c r="D16" s="12" t="str" cm="1">
        <f t="array" ref="D16">IFERROR(INDEX(mapping_table!$B$2:$B$50,MATCH(TRUE,ISNUMBER(SEARCH(mapping_table!$A$2:$A$50,A16)),0)),"")</f>
        <v>bpm_approval</v>
      </c>
      <c r="E16" s="10" t="str">
        <f>VLOOKUP(D16,mapping_table!$B$2:$C$32,2,0)</f>
        <v>10.1.67.233</v>
      </c>
      <c r="F16" s="12" t="str">
        <f t="shared" si="0"/>
        <v>credit_card_mapping</v>
      </c>
      <c r="G16" s="10" t="s">
        <v>82</v>
      </c>
      <c r="H16" t="str">
        <f t="shared" si="1"/>
        <v>BPM_CDC_bpm_approval_credit_card_mapping</v>
      </c>
    </row>
    <row r="17" spans="1:8">
      <c r="A17" t="s">
        <v>83</v>
      </c>
      <c r="B17" s="3" t="str" cm="1">
        <f t="array" ref="B17">IFERROR(INDEX(mapping_table!$A$2:$A$50,MATCH(TRUE,ISNUMBER(SEARCH(mapping_table!$A$2:$A$50,A17)),0)),"")</f>
        <v>approval_uat</v>
      </c>
      <c r="C17" s="12" t="s">
        <v>65</v>
      </c>
      <c r="D17" s="12" t="str" cm="1">
        <f t="array" ref="D17">IFERROR(INDEX(mapping_table!$B$2:$B$50,MATCH(TRUE,ISNUMBER(SEARCH(mapping_table!$A$2:$A$50,A17)),0)),"")</f>
        <v>bpm_approval</v>
      </c>
      <c r="E17" s="10" t="str">
        <f>VLOOKUP(D17,mapping_table!$B$2:$C$32,2,0)</f>
        <v>10.1.67.233</v>
      </c>
      <c r="F17" s="12" t="str">
        <f t="shared" si="0"/>
        <v>credit_loan_mapping</v>
      </c>
      <c r="G17" s="10" t="s">
        <v>84</v>
      </c>
      <c r="H17" t="str">
        <f t="shared" si="1"/>
        <v>BPM_CDC_bpm_approval_credit_loan_mapping</v>
      </c>
    </row>
    <row r="18" spans="1:8">
      <c r="A18" t="s">
        <v>85</v>
      </c>
      <c r="B18" s="3" t="str" cm="1">
        <f t="array" ref="B18">IFERROR(INDEX(mapping_table!$A$2:$A$50,MATCH(TRUE,ISNUMBER(SEARCH(mapping_table!$A$2:$A$50,A18)),0)),"")</f>
        <v>approval_uat</v>
      </c>
      <c r="C18" s="12" t="s">
        <v>65</v>
      </c>
      <c r="D18" s="12" t="str" cm="1">
        <f t="array" ref="D18">IFERROR(INDEX(mapping_table!$B$2:$B$50,MATCH(TRUE,ISNUMBER(SEARCH(mapping_table!$A$2:$A$50,A18)),0)),"")</f>
        <v>bpm_approval</v>
      </c>
      <c r="E18" s="10" t="str">
        <f>VLOOKUP(D18,mapping_table!$B$2:$C$32,2,0)</f>
        <v>10.1.67.233</v>
      </c>
      <c r="F18" s="12" t="str">
        <f t="shared" si="0"/>
        <v>credit_overdraft_mapping</v>
      </c>
      <c r="G18" s="10" t="s">
        <v>86</v>
      </c>
      <c r="H18" t="str">
        <f t="shared" si="1"/>
        <v>BPM_CDC_bpm_approval_credit_overdraft_mapping</v>
      </c>
    </row>
    <row r="19" spans="1:8">
      <c r="A19" t="s">
        <v>87</v>
      </c>
      <c r="B19" s="3" t="str" cm="1">
        <f t="array" ref="B19">IFERROR(INDEX(mapping_table!$A$2:$A$50,MATCH(TRUE,ISNUMBER(SEARCH(mapping_table!$A$2:$A$50,A19)),0)),"")</f>
        <v>approval_uat</v>
      </c>
      <c r="C19" s="12" t="s">
        <v>65</v>
      </c>
      <c r="D19" s="12" t="str">
        <f t="array" ref="D19">IFERROR(INDEX(mapping_table!$B$2:$B$50,MATCH(TRUE,ISNUMBER(SEARCH(mapping_table!$A$2:$A$50,A19)),0)),"")</f>
        <v>bpm_approval</v>
      </c>
      <c r="E19" s="10" t="str">
        <f>VLOOKUP(D19,mapping_table!$B$2:$C$32,2,0)</f>
        <v>10.1.67.233</v>
      </c>
      <c r="F19" s="12" t="str">
        <f t="shared" si="0"/>
        <v>customer</v>
      </c>
      <c r="G19" s="10" t="s">
        <v>66</v>
      </c>
      <c r="H19" t="str">
        <f t="shared" si="1"/>
        <v>BPM_CDC_bpm_approval_customer</v>
      </c>
    </row>
    <row r="20" spans="1:8">
      <c r="A20" t="s">
        <v>88</v>
      </c>
      <c r="B20" s="3" t="str" cm="1">
        <f t="array" ref="B20">IFERROR(INDEX(mapping_table!$A$2:$A$50,MATCH(TRUE,ISNUMBER(SEARCH(mapping_table!$A$2:$A$50,A20)),0)),"")</f>
        <v>approval_uat</v>
      </c>
      <c r="C20" s="12" t="s">
        <v>65</v>
      </c>
      <c r="D20" s="12" t="str">
        <f t="array" ref="D20">IFERROR(INDEX(mapping_table!$B$2:$B$50,MATCH(TRUE,ISNUMBER(SEARCH(mapping_table!$A$2:$A$50,A20)),0)),"")</f>
        <v>bpm_approval</v>
      </c>
      <c r="E20" s="10" t="str">
        <f>VLOOKUP(D20,mapping_table!$B$2:$C$32,2,0)</f>
        <v>10.1.67.233</v>
      </c>
      <c r="F20" s="12" t="str">
        <f t="shared" si="0"/>
        <v>individual_enterprise_income</v>
      </c>
      <c r="G20" s="10" t="s">
        <v>66</v>
      </c>
      <c r="H20" t="str">
        <f t="shared" si="1"/>
        <v>BPM_CDC_bpm_approval_individual_enterprise_income</v>
      </c>
    </row>
    <row r="21" spans="1:8">
      <c r="A21" t="s">
        <v>89</v>
      </c>
      <c r="B21" s="3" t="str" cm="1">
        <f t="array" ref="B21">IFERROR(INDEX(mapping_table!$A$2:$A$50,MATCH(TRUE,ISNUMBER(SEARCH(mapping_table!$A$2:$A$50,A21)),0)),"")</f>
        <v>approval_uat</v>
      </c>
      <c r="C21" s="12" t="s">
        <v>65</v>
      </c>
      <c r="D21" s="12" t="str">
        <f t="array" ref="D21">IFERROR(INDEX(mapping_table!$B$2:$B$50,MATCH(TRUE,ISNUMBER(SEARCH(mapping_table!$A$2:$A$50,A21)),0)),"")</f>
        <v>bpm_approval</v>
      </c>
      <c r="E21" s="10" t="str">
        <f>VLOOKUP(D21,mapping_table!$B$2:$C$32,2,0)</f>
        <v>10.1.67.233</v>
      </c>
      <c r="F21" s="12" t="str">
        <f t="shared" si="0"/>
        <v>individual_enterprise_income_mapping</v>
      </c>
      <c r="G21" s="10" t="s">
        <v>90</v>
      </c>
      <c r="H21" t="str">
        <f t="shared" si="1"/>
        <v>BPM_CDC_bpm_approval_individual_enterprise_income_mapping</v>
      </c>
    </row>
    <row r="22" spans="1:8">
      <c r="A22" t="s">
        <v>91</v>
      </c>
      <c r="B22" s="3" t="str" cm="1">
        <f t="array" ref="B22">IFERROR(INDEX(mapping_table!$A$2:$A$50,MATCH(TRUE,ISNUMBER(SEARCH(mapping_table!$A$2:$A$50,A22)),0)),"")</f>
        <v>approval_uat</v>
      </c>
      <c r="C22" s="12" t="s">
        <v>65</v>
      </c>
      <c r="D22" s="12" t="str">
        <f t="array" ref="D22">IFERROR(INDEX(mapping_table!$B$2:$B$50,MATCH(TRUE,ISNUMBER(SEARCH(mapping_table!$A$2:$A$50,A22)),0)),"")</f>
        <v>bpm_approval</v>
      </c>
      <c r="E22" s="10" t="str">
        <f>VLOOKUP(D22,mapping_table!$B$2:$C$32,2,0)</f>
        <v>10.1.67.233</v>
      </c>
      <c r="F22" s="12" t="str">
        <f t="shared" si="0"/>
        <v>other_income</v>
      </c>
      <c r="G22" s="10" t="s">
        <v>66</v>
      </c>
      <c r="H22" t="str">
        <f t="shared" si="1"/>
        <v>BPM_CDC_bpm_approval_other_income</v>
      </c>
    </row>
    <row r="23" spans="1:8">
      <c r="A23" t="s">
        <v>92</v>
      </c>
      <c r="B23" s="3" t="str" cm="1">
        <f t="array" ref="B23">IFERROR(INDEX(mapping_table!$A$2:$A$50,MATCH(TRUE,ISNUMBER(SEARCH(mapping_table!$A$2:$A$50,A23)),0)),"")</f>
        <v>approval_uat</v>
      </c>
      <c r="C23" s="12" t="s">
        <v>65</v>
      </c>
      <c r="D23" s="12" t="str">
        <f t="array" ref="D23">IFERROR(INDEX(mapping_table!$B$2:$B$50,MATCH(TRUE,ISNUMBER(SEARCH(mapping_table!$A$2:$A$50,A23)),0)),"")</f>
        <v>bpm_approval</v>
      </c>
      <c r="E23" s="10" t="str">
        <f>VLOOKUP(D23,mapping_table!$B$2:$C$32,2,0)</f>
        <v>10.1.67.233</v>
      </c>
      <c r="F23" s="12" t="str">
        <f t="shared" si="0"/>
        <v>other_income_mapping</v>
      </c>
      <c r="G23" s="10" t="s">
        <v>93</v>
      </c>
      <c r="H23" t="str">
        <f t="shared" si="1"/>
        <v>BPM_CDC_bpm_approval_other_income_mapping</v>
      </c>
    </row>
    <row r="24" spans="1:8">
      <c r="A24" t="s">
        <v>94</v>
      </c>
      <c r="B24" s="3" t="str" cm="1">
        <f t="array" ref="B24">IFERROR(INDEX(mapping_table!$A$2:$A$50,MATCH(TRUE,ISNUMBER(SEARCH(mapping_table!$A$2:$A$50,A24)),0)),"")</f>
        <v>approval_uat</v>
      </c>
      <c r="C24" s="12" t="s">
        <v>65</v>
      </c>
      <c r="D24" s="12" t="str">
        <f t="array" ref="D24">IFERROR(INDEX(mapping_table!$B$2:$B$50,MATCH(TRUE,ISNUMBER(SEARCH(mapping_table!$A$2:$A$50,A24)),0)),"")</f>
        <v>bpm_approval</v>
      </c>
      <c r="E24" s="10" t="str">
        <f>VLOOKUP(D24,mapping_table!$B$2:$C$32,2,0)</f>
        <v>10.1.67.233</v>
      </c>
      <c r="F24" s="12" t="str">
        <f t="shared" si="0"/>
        <v>property_business_income</v>
      </c>
      <c r="G24" s="10" t="s">
        <v>66</v>
      </c>
      <c r="H24" t="str">
        <f t="shared" si="1"/>
        <v>BPM_CDC_bpm_approval_property_business_income</v>
      </c>
    </row>
    <row r="25" spans="1:8">
      <c r="A25" t="s">
        <v>95</v>
      </c>
      <c r="B25" s="3" t="str" cm="1">
        <f t="array" ref="B25">IFERROR(INDEX(mapping_table!$A$2:$A$50,MATCH(TRUE,ISNUMBER(SEARCH(mapping_table!$A$2:$A$50,A25)),0)),"")</f>
        <v>approval_uat</v>
      </c>
      <c r="C25" s="12" t="s">
        <v>65</v>
      </c>
      <c r="D25" s="12" t="str">
        <f t="array" ref="D25">IFERROR(INDEX(mapping_table!$B$2:$B$50,MATCH(TRUE,ISNUMBER(SEARCH(mapping_table!$A$2:$A$50,A25)),0)),"")</f>
        <v>bpm_approval</v>
      </c>
      <c r="E25" s="10" t="str">
        <f>VLOOKUP(D25,mapping_table!$B$2:$C$32,2,0)</f>
        <v>10.1.67.233</v>
      </c>
      <c r="F25" s="12" t="str">
        <f t="shared" si="0"/>
        <v>property_business_income_mapping</v>
      </c>
      <c r="G25" s="10" t="s">
        <v>96</v>
      </c>
      <c r="H25" t="str">
        <f t="shared" si="1"/>
        <v>BPM_CDC_bpm_approval_property_business_income_mapping</v>
      </c>
    </row>
    <row r="26" spans="1:8">
      <c r="A26" t="s">
        <v>97</v>
      </c>
      <c r="B26" s="3" t="str" cm="1">
        <f t="array" ref="B26">IFERROR(INDEX(mapping_table!$A$2:$A$50,MATCH(TRUE,ISNUMBER(SEARCH(mapping_table!$A$2:$A$50,A26)),0)),"")</f>
        <v>approval_uat</v>
      </c>
      <c r="C26" s="12" t="s">
        <v>65</v>
      </c>
      <c r="D26" s="12" t="str">
        <f t="array" ref="D26">IFERROR(INDEX(mapping_table!$B$2:$B$50,MATCH(TRUE,ISNUMBER(SEARCH(mapping_table!$A$2:$A$50,A26)),0)),"")</f>
        <v>bpm_approval</v>
      </c>
      <c r="E26" s="10" t="str">
        <f>VLOOKUP(D26,mapping_table!$B$2:$C$32,2,0)</f>
        <v>10.1.67.233</v>
      </c>
      <c r="F26" s="12" t="str">
        <f t="shared" si="0"/>
        <v>rental_income</v>
      </c>
      <c r="G26" s="10" t="s">
        <v>66</v>
      </c>
      <c r="H26" t="str">
        <f t="shared" si="1"/>
        <v>BPM_CDC_bpm_approval_rental_income</v>
      </c>
    </row>
    <row r="27" spans="1:8">
      <c r="A27" t="s">
        <v>98</v>
      </c>
      <c r="B27" s="3" t="str" cm="1">
        <f t="array" ref="B27">IFERROR(INDEX(mapping_table!$A$2:$A$50,MATCH(TRUE,ISNUMBER(SEARCH(mapping_table!$A$2:$A$50,A27)),0)),"")</f>
        <v>approval_uat</v>
      </c>
      <c r="C27" s="12" t="s">
        <v>65</v>
      </c>
      <c r="D27" s="12" t="str" cm="1">
        <f t="array" ref="D27">IFERROR(INDEX(mapping_table!$B$2:$B$50,MATCH(TRUE,ISNUMBER(SEARCH(mapping_table!$A$2:$A$50,A27)),0)),"")</f>
        <v>bpm_approval</v>
      </c>
      <c r="E27" s="10" t="str">
        <f>VLOOKUP(D27,mapping_table!$B$2:$C$32,2,0)</f>
        <v>10.1.67.233</v>
      </c>
      <c r="F27" s="12" t="str">
        <f t="shared" si="0"/>
        <v>rental_income_mapping</v>
      </c>
      <c r="G27" s="10" t="s">
        <v>99</v>
      </c>
      <c r="H27" t="str">
        <f t="shared" si="1"/>
        <v>BPM_CDC_bpm_approval_rental_income_mapping</v>
      </c>
    </row>
    <row r="28" spans="1:8">
      <c r="A28" t="s">
        <v>100</v>
      </c>
      <c r="B28" s="3" t="str" cm="1">
        <f t="array" ref="B28">IFERROR(INDEX(mapping_table!$A$2:$A$50,MATCH(TRUE,ISNUMBER(SEARCH(mapping_table!$A$2:$A$50,A28)),0)),"")</f>
        <v>approval_uat</v>
      </c>
      <c r="C28" s="12" t="s">
        <v>65</v>
      </c>
      <c r="D28" s="12" t="str">
        <f t="array" ref="D28">IFERROR(INDEX(mapping_table!$B$2:$B$50,MATCH(TRUE,ISNUMBER(SEARCH(mapping_table!$A$2:$A$50,A28)),0)),"")</f>
        <v>bpm_approval</v>
      </c>
      <c r="E28" s="10" t="str">
        <f>VLOOKUP(D28,mapping_table!$B$2:$C$32,2,0)</f>
        <v>10.1.67.233</v>
      </c>
      <c r="F28" s="12" t="str">
        <f t="shared" si="0"/>
        <v>salary_income</v>
      </c>
      <c r="G28" s="10" t="s">
        <v>66</v>
      </c>
      <c r="H28" t="str">
        <f t="shared" si="1"/>
        <v>BPM_CDC_bpm_approval_salary_income</v>
      </c>
    </row>
    <row r="29" spans="1:8">
      <c r="A29" t="s">
        <v>101</v>
      </c>
      <c r="B29" s="3" t="str" cm="1">
        <f t="array" ref="B29">IFERROR(INDEX(mapping_table!$A$2:$A$50,MATCH(TRUE,ISNUMBER(SEARCH(mapping_table!$A$2:$A$50,A29)),0)),"")</f>
        <v>approval_uat</v>
      </c>
      <c r="C29" s="12" t="s">
        <v>65</v>
      </c>
      <c r="D29" s="12" t="str">
        <f t="array" ref="D29">IFERROR(INDEX(mapping_table!$B$2:$B$50,MATCH(TRUE,ISNUMBER(SEARCH(mapping_table!$A$2:$A$50,A29)),0)),"")</f>
        <v>bpm_approval</v>
      </c>
      <c r="E29" s="10" t="str">
        <f>VLOOKUP(D29,mapping_table!$B$2:$C$32,2,0)</f>
        <v>10.1.67.233</v>
      </c>
      <c r="F29" s="12" t="str">
        <f t="shared" si="0"/>
        <v>salary_income_mapping</v>
      </c>
      <c r="G29" s="10" t="s">
        <v>102</v>
      </c>
      <c r="H29" t="str">
        <f t="shared" si="1"/>
        <v>BPM_CDC_bpm_approval_salary_income_mapping</v>
      </c>
    </row>
    <row r="30" spans="1:8">
      <c r="A30" t="s">
        <v>103</v>
      </c>
      <c r="B30" s="3" t="str" cm="1">
        <f t="array" ref="B30">IFERROR(INDEX(mapping_table!$A$2:$A$50,MATCH(TRUE,ISNUMBER(SEARCH(mapping_table!$A$2:$A$50,A30)),0)),"")</f>
        <v>approval_uat</v>
      </c>
      <c r="C30" s="12" t="s">
        <v>65</v>
      </c>
      <c r="D30" s="12" t="str" cm="1">
        <f t="array" ref="D30">IFERROR(INDEX(mapping_table!$B$2:$B$50,MATCH(TRUE,ISNUMBER(SEARCH(mapping_table!$A$2:$A$50,A30)),0)),"")</f>
        <v>bpm_approval</v>
      </c>
      <c r="E30" s="10" t="str">
        <f>VLOOKUP(D30,mapping_table!$B$2:$C$32,2,0)</f>
        <v>10.1.67.233</v>
      </c>
      <c r="F30" s="12" t="str">
        <f t="shared" si="0"/>
        <v>sub_credit_card</v>
      </c>
      <c r="G30" s="10" t="s">
        <v>66</v>
      </c>
      <c r="H30" t="str">
        <f t="shared" si="1"/>
        <v>BPM_CDC_bpm_approval_sub_credit_card</v>
      </c>
    </row>
    <row r="31" spans="1:8">
      <c r="A31" t="s">
        <v>104</v>
      </c>
      <c r="B31" s="3" t="str" cm="1">
        <f t="array" ref="B31">IFERROR(INDEX(mapping_table!$A$2:$A$50,MATCH(TRUE,ISNUMBER(SEARCH(mapping_table!$A$2:$A$50,A31)),0)),"")</f>
        <v>bpm_collateral_uat</v>
      </c>
      <c r="C31" s="12" t="s">
        <v>65</v>
      </c>
      <c r="D31" s="12" t="str" cm="1">
        <f t="array" ref="D31">IFERROR(INDEX(mapping_table!$B$2:$B$50,MATCH(TRUE,ISNUMBER(SEARCH(mapping_table!$A$2:$A$50,A31)),0)),"")</f>
        <v>bpm_collateral</v>
      </c>
      <c r="E31" s="10" t="str">
        <f>VLOOKUP(D31,mapping_table!$B$2:$C$32,2,0)</f>
        <v>10.1.67.233</v>
      </c>
      <c r="F31" s="12" t="str">
        <f t="shared" si="0"/>
        <v>asset</v>
      </c>
      <c r="G31" s="10" t="s">
        <v>66</v>
      </c>
      <c r="H31" t="str">
        <f t="shared" si="1"/>
        <v>BPM_CDC_bpm_collateral_asset</v>
      </c>
    </row>
    <row r="32" spans="1:8">
      <c r="A32" t="s">
        <v>105</v>
      </c>
      <c r="B32" s="3" t="str" cm="1">
        <f t="array" ref="B32">IFERROR(INDEX(mapping_table!$A$2:$A$50,MATCH(TRUE,ISNUMBER(SEARCH(mapping_table!$A$2:$A$50,A32)),0)),"")</f>
        <v>bpm_sla_uat</v>
      </c>
      <c r="C32" s="12" t="s">
        <v>65</v>
      </c>
      <c r="D32" s="12" t="str" cm="1">
        <f t="array" ref="D32">IFERROR(INDEX(mapping_table!$B$2:$B$50,MATCH(TRUE,ISNUMBER(SEARCH(mapping_table!$A$2:$A$50,A32)),0)),"")</f>
        <v>bpm_sla</v>
      </c>
      <c r="E32" s="10" t="str">
        <f>VLOOKUP(D32,mapping_table!$B$2:$C$32,2,0)</f>
        <v>10.1.67.119</v>
      </c>
      <c r="F32" s="12" t="str">
        <f t="shared" si="0"/>
        <v>common_sla</v>
      </c>
      <c r="G32" s="10" t="s">
        <v>66</v>
      </c>
      <c r="H32" t="str">
        <f t="shared" si="1"/>
        <v>BPM_CDC_bpm_sla_common_sla</v>
      </c>
    </row>
    <row r="33" spans="1:8">
      <c r="A33" t="s">
        <v>106</v>
      </c>
      <c r="B33" s="3" t="str" cm="1">
        <f t="array" ref="B33">IFERROR(INDEX(mapping_table!$A$2:$A$50,MATCH(TRUE,ISNUMBER(SEARCH(mapping_table!$A$2:$A$50,A33)),0)),"")</f>
        <v>bpm_sla_uat</v>
      </c>
      <c r="C33" s="12" t="s">
        <v>65</v>
      </c>
      <c r="D33" s="12" t="str">
        <f t="array" ref="D33">IFERROR(INDEX(mapping_table!$B$2:$B$50,MATCH(TRUE,ISNUMBER(SEARCH(mapping_table!$A$2:$A$50,A33)),0)),"")</f>
        <v>bpm_sla</v>
      </c>
      <c r="E33" s="10" t="str">
        <f>VLOOKUP(D33,mapping_table!$B$2:$C$32,2,0)</f>
        <v>10.1.67.119</v>
      </c>
      <c r="F33" s="12" t="str">
        <f t="shared" si="0"/>
        <v>common_sla_application</v>
      </c>
      <c r="G33" s="10" t="s">
        <v>66</v>
      </c>
      <c r="H33" t="str">
        <f t="shared" si="1"/>
        <v>BPM_CDC_bpm_sla_common_sla_application</v>
      </c>
    </row>
    <row r="34" spans="1:8">
      <c r="A34" t="s">
        <v>107</v>
      </c>
      <c r="B34" s="3" t="str" cm="1">
        <f t="array" ref="B34">IFERROR(INDEX(mapping_table!$A$2:$A$50,MATCH(TRUE,ISNUMBER(SEARCH(mapping_table!$A$2:$A$50,A34)),0)),"")</f>
        <v>bpm_sla_uat</v>
      </c>
      <c r="C34" s="12" t="s">
        <v>65</v>
      </c>
      <c r="D34" s="12" t="str">
        <f t="array" ref="D34">IFERROR(INDEX(mapping_table!$B$2:$B$50,MATCH(TRUE,ISNUMBER(SEARCH(mapping_table!$A$2:$A$50,A34)),0)),"")</f>
        <v>bpm_sla</v>
      </c>
      <c r="E34" s="10" t="str">
        <f>VLOOKUP(D34,mapping_table!$B$2:$C$32,2,0)</f>
        <v>10.1.67.119</v>
      </c>
      <c r="F34" s="12" t="str">
        <f t="shared" si="0"/>
        <v>common_sla_stage_detail</v>
      </c>
      <c r="G34" s="10" t="s">
        <v>66</v>
      </c>
      <c r="H34" t="str">
        <f t="shared" si="1"/>
        <v>BPM_CDC_bpm_sla_common_sla_stage_detail</v>
      </c>
    </row>
    <row r="35" spans="1:8">
      <c r="A35" t="s">
        <v>108</v>
      </c>
      <c r="B35" s="3" t="str" cm="1">
        <f t="array" ref="B35">IFERROR(INDEX(mapping_table!$A$2:$A$50,MATCH(TRUE,ISNUMBER(SEARCH(mapping_table!$A$2:$A$50,A35)),0)),"")</f>
        <v>bpm_sla_uat</v>
      </c>
      <c r="C35" s="12" t="s">
        <v>65</v>
      </c>
      <c r="D35" s="12" t="str">
        <f t="array" ref="D35">IFERROR(INDEX(mapping_table!$B$2:$B$50,MATCH(TRUE,ISNUMBER(SEARCH(mapping_table!$A$2:$A$50,A35)),0)),"")</f>
        <v>bpm_sla</v>
      </c>
      <c r="E35" s="10" t="str">
        <f>VLOOKUP(D35,mapping_table!$B$2:$C$32,2,0)</f>
        <v>10.1.67.119</v>
      </c>
      <c r="F35" s="12" t="str">
        <f t="shared" si="0"/>
        <v>common_sla_step_detail</v>
      </c>
      <c r="G35" s="10" t="s">
        <v>66</v>
      </c>
      <c r="H35" t="str">
        <f t="shared" si="1"/>
        <v>BPM_CDC_bpm_sla_common_sla_step_detail</v>
      </c>
    </row>
    <row r="36" hidden="1" spans="1:8">
      <c r="A36" t="s">
        <v>109</v>
      </c>
      <c r="B36" s="3" t="str" cm="1">
        <f t="array" ref="B36">IFERROR(INDEX(mapping_table!$A$2:$A$50,MATCH(TRUE,ISNUMBER(SEARCH(mapping_table!$A$2:$A$50,A36)),0)),"")</f>
        <v>CHECKLIST</v>
      </c>
      <c r="C36" s="12" t="s">
        <v>65</v>
      </c>
      <c r="D36" s="12" t="str" cm="1">
        <f t="array" ref="D36">IFERROR(INDEX(mapping_table!$B$2:$B$50,MATCH(TRUE,ISNUMBER(SEARCH(mapping_table!$A$2:$A$50,A36)),0)),"")</f>
        <v>CHECKLIST</v>
      </c>
      <c r="E36" s="10" t="str">
        <f>VLOOKUP(D36,mapping_table!$B$2:$C$32,2,0)</f>
        <v>bpmdb.msb.com.vn</v>
      </c>
      <c r="F36" s="12" t="str">
        <f t="shared" si="0"/>
        <v>COMMON_ADDITIONAL_DATA_CHECKLIST</v>
      </c>
      <c r="G36" s="10" t="s">
        <v>66</v>
      </c>
      <c r="H36" t="str">
        <f t="shared" si="1"/>
        <v>BPM_CDC_CHECKLIST_COMMON_ADDITIONAL_DATA_CHECKLIST</v>
      </c>
    </row>
    <row r="37" hidden="1" spans="1:8">
      <c r="A37" t="s">
        <v>110</v>
      </c>
      <c r="B37" s="3" t="str" cm="1">
        <f t="array" ref="B37">IFERROR(INDEX(mapping_table!$A$2:$A$50,MATCH(TRUE,ISNUMBER(SEARCH(mapping_table!$A$2:$A$50,A37)),0)),"")</f>
        <v>CHECKLIST</v>
      </c>
      <c r="C37" s="12" t="s">
        <v>65</v>
      </c>
      <c r="D37" s="12" t="str">
        <f t="array" ref="D37">IFERROR(INDEX(mapping_table!$B$2:$B$50,MATCH(TRUE,ISNUMBER(SEARCH(mapping_table!$A$2:$A$50,A37)),0)),"")</f>
        <v>CHECKLIST</v>
      </c>
      <c r="E37" s="10" t="str">
        <f>VLOOKUP(D37,mapping_table!$B$2:$C$32,2,0)</f>
        <v>bpmdb.msb.com.vn</v>
      </c>
      <c r="F37" s="12" t="str">
        <f t="shared" si="0"/>
        <v>COMMON_CHECKLIST_MAPPING</v>
      </c>
      <c r="G37" s="10" t="s">
        <v>66</v>
      </c>
      <c r="H37" t="str">
        <f t="shared" si="1"/>
        <v>BPM_CDC_CHECKLIST_COMMON_CHECKLIST_MAPPING</v>
      </c>
    </row>
    <row r="38" hidden="1" spans="1:8">
      <c r="A38" t="s">
        <v>111</v>
      </c>
      <c r="B38" s="3" t="str" cm="1">
        <f t="array" ref="B38">IFERROR(INDEX(mapping_table!$A$2:$A$50,MATCH(TRUE,ISNUMBER(SEARCH(mapping_table!$A$2:$A$50,A38)),0)),"")</f>
        <v>CHECKLIST</v>
      </c>
      <c r="C38" s="12" t="s">
        <v>65</v>
      </c>
      <c r="D38" s="12" t="str" cm="1">
        <f t="array" ref="D38">IFERROR(INDEX(mapping_table!$B$2:$B$50,MATCH(TRUE,ISNUMBER(SEARCH(mapping_table!$A$2:$A$50,A38)),0)),"")</f>
        <v>CHECKLIST</v>
      </c>
      <c r="E38" s="10" t="str">
        <f>VLOOKUP(D38,mapping_table!$B$2:$C$32,2,0)</f>
        <v>bpmdb.msb.com.vn</v>
      </c>
      <c r="F38" s="12" t="str">
        <f t="shared" si="0"/>
        <v>COMMON_GROUP</v>
      </c>
      <c r="G38" s="10" t="s">
        <v>66</v>
      </c>
      <c r="H38" t="str">
        <f t="shared" si="1"/>
        <v>BPM_CDC_CHECKLIST_COMMON_GROUP</v>
      </c>
    </row>
    <row r="39" hidden="1" spans="1:8">
      <c r="A39" t="s">
        <v>112</v>
      </c>
      <c r="B39" s="3" t="str" cm="1">
        <f t="array" ref="B39">IFERROR(INDEX(mapping_table!$A$2:$A$50,MATCH(TRUE,ISNUMBER(SEARCH(mapping_table!$A$2:$A$50,A39)),0)),"")</f>
        <v>CHECKLIST</v>
      </c>
      <c r="C39" s="12" t="s">
        <v>65</v>
      </c>
      <c r="D39" s="12" t="str">
        <f t="array" ref="D39">IFERROR(INDEX(mapping_table!$B$2:$B$50,MATCH(TRUE,ISNUMBER(SEARCH(mapping_table!$A$2:$A$50,A39)),0)),"")</f>
        <v>CHECKLIST</v>
      </c>
      <c r="E39" s="10" t="str">
        <f>VLOOKUP(D39,mapping_table!$B$2:$C$32,2,0)</f>
        <v>bpmdb.msb.com.vn</v>
      </c>
      <c r="F39" s="12" t="str">
        <f t="shared" si="0"/>
        <v>COMMON_RESOURCE_MAPPING</v>
      </c>
      <c r="G39" s="10" t="s">
        <v>66</v>
      </c>
      <c r="H39" t="str">
        <f t="shared" si="1"/>
        <v>BPM_CDC_CHECKLIST_COMMON_RESOURCE_MAPPING</v>
      </c>
    </row>
    <row r="40" hidden="1" spans="1:8">
      <c r="A40" t="s">
        <v>113</v>
      </c>
      <c r="B40" s="3" t="str" cm="1">
        <f t="array" ref="B40">IFERROR(INDEX(mapping_table!$A$2:$A$50,MATCH(TRUE,ISNUMBER(SEARCH(mapping_table!$A$2:$A$50,A40)),0)),"")</f>
        <v>CHECKLIST</v>
      </c>
      <c r="C40" s="12" t="s">
        <v>65</v>
      </c>
      <c r="D40" s="12" t="str" cm="1">
        <f t="array" ref="D40">IFERROR(INDEX(mapping_table!$B$2:$B$50,MATCH(TRUE,ISNUMBER(SEARCH(mapping_table!$A$2:$A$50,A40)),0)),"")</f>
        <v>CHECKLIST</v>
      </c>
      <c r="E40" s="10" t="str">
        <f>VLOOKUP(D40,mapping_table!$B$2:$C$32,2,0)</f>
        <v>bpmdb.msb.com.vn</v>
      </c>
      <c r="F40" s="12" t="str">
        <f t="shared" si="0"/>
        <v>REQUEST_CHECKLISTS</v>
      </c>
      <c r="G40" s="10" t="s">
        <v>66</v>
      </c>
      <c r="H40" t="str">
        <f t="shared" si="1"/>
        <v>BPM_CDC_CHECKLIST_REQUEST_CHECKLISTS</v>
      </c>
    </row>
    <row r="41" spans="1:8">
      <c r="A41" t="s">
        <v>114</v>
      </c>
      <c r="B41" s="3" t="str" cm="1">
        <f t="array" ref="B41">IFERROR(INDEX(mapping_table!$A$2:$A$50,MATCH(TRUE,ISNUMBER(SEARCH(mapping_table!$A$2:$A$50,A41)),0)),"")</f>
        <v>customer_additional_uat</v>
      </c>
      <c r="C41" s="12" t="s">
        <v>65</v>
      </c>
      <c r="D41" s="12" t="str">
        <f t="array" ref="D41">IFERROR(INDEX(mapping_table!$B$2:$B$50,MATCH(TRUE,ISNUMBER(SEARCH(mapping_table!$A$2:$A$50,A41)),0)),"")</f>
        <v>bpm_customer_mngt</v>
      </c>
      <c r="E41" s="10" t="str">
        <f>VLOOKUP(D41,mapping_table!$B$2:$C$32,2,0)</f>
        <v>10.1.67.233</v>
      </c>
      <c r="F41" s="12" t="str">
        <f t="shared" si="0"/>
        <v>customer</v>
      </c>
      <c r="G41" s="10" t="s">
        <v>66</v>
      </c>
      <c r="H41" t="str">
        <f t="shared" si="1"/>
        <v>BPM_CDC_bpm_customer_mngt_customer</v>
      </c>
    </row>
    <row r="42" spans="1:8">
      <c r="A42" t="s">
        <v>115</v>
      </c>
      <c r="B42" s="3" t="str" cm="1">
        <f t="array" ref="B42">IFERROR(INDEX(mapping_table!$A$2:$A$50,MATCH(TRUE,ISNUMBER(SEARCH(mapping_table!$A$2:$A$50,A42)),0)),"")</f>
        <v>customer_additional_uat</v>
      </c>
      <c r="C42" s="12" t="s">
        <v>65</v>
      </c>
      <c r="D42" s="12" t="str">
        <f t="array" ref="D42">IFERROR(INDEX(mapping_table!$B$2:$B$50,MATCH(TRUE,ISNUMBER(SEARCH(mapping_table!$A$2:$A$50,A42)),0)),"")</f>
        <v>bpm_customer_mngt</v>
      </c>
      <c r="E42" s="10" t="str">
        <f>VLOOKUP(D42,mapping_table!$B$2:$C$32,2,0)</f>
        <v>10.1.67.233</v>
      </c>
      <c r="F42" s="12" t="str">
        <f t="shared" si="0"/>
        <v>customer_identity_document</v>
      </c>
      <c r="G42" s="10" t="s">
        <v>66</v>
      </c>
      <c r="H42" t="str">
        <f t="shared" si="1"/>
        <v>BPM_CDC_bpm_customer_mngt_customer_identity_document</v>
      </c>
    </row>
    <row r="43" spans="1:8">
      <c r="A43" t="s">
        <v>116</v>
      </c>
      <c r="B43" s="3" t="str" cm="1">
        <f t="array" ref="B43">IFERROR(INDEX(mapping_table!$A$2:$A$50,MATCH(TRUE,ISNUMBER(SEARCH(mapping_table!$A$2:$A$50,A43)),0)),"")</f>
        <v>customer_additional_uat</v>
      </c>
      <c r="C43" s="12" t="s">
        <v>65</v>
      </c>
      <c r="D43" s="12" t="str" cm="1">
        <f t="array" ref="D43">IFERROR(INDEX(mapping_table!$B$2:$B$50,MATCH(TRUE,ISNUMBER(SEARCH(mapping_table!$A$2:$A$50,A43)),0)),"")</f>
        <v>bpm_customer_mngt</v>
      </c>
      <c r="E43" s="10" t="str">
        <f>VLOOKUP(D43,mapping_table!$B$2:$C$32,2,0)</f>
        <v>10.1.67.233</v>
      </c>
      <c r="F43" s="12" t="str">
        <f t="shared" si="0"/>
        <v>customer_version_mapping</v>
      </c>
      <c r="G43" s="10" t="s">
        <v>117</v>
      </c>
      <c r="H43" t="str">
        <f t="shared" si="1"/>
        <v>BPM_CDC_bpm_customer_mngt_customer_version_mapping</v>
      </c>
    </row>
    <row r="44" spans="1:8">
      <c r="A44" t="s">
        <v>118</v>
      </c>
      <c r="B44" s="3" t="str" cm="1">
        <f t="array" ref="B44">IFERROR(INDEX(mapping_table!$A$2:$A$50,MATCH(TRUE,ISNUMBER(SEARCH(mapping_table!$A$2:$A$50,A44)),0)),"")</f>
        <v>customer_additional_uat</v>
      </c>
      <c r="C44" s="12" t="s">
        <v>65</v>
      </c>
      <c r="D44" s="12" t="str" cm="1">
        <f t="array" ref="D44">IFERROR(INDEX(mapping_table!$B$2:$B$50,MATCH(TRUE,ISNUMBER(SEARCH(mapping_table!$A$2:$A$50,A44)),0)),"")</f>
        <v>bpm_customer_mngt</v>
      </c>
      <c r="E44" s="10" t="str">
        <f>VLOOKUP(D44,mapping_table!$B$2:$C$32,2,0)</f>
        <v>10.1.67.233</v>
      </c>
      <c r="F44" s="12" t="str">
        <f t="shared" si="0"/>
        <v>individual_customer_detail</v>
      </c>
      <c r="G44" s="10" t="s">
        <v>66</v>
      </c>
      <c r="H44" t="str">
        <f t="shared" si="1"/>
        <v>BPM_CDC_bpm_customer_mngt_individual_customer_detail</v>
      </c>
    </row>
    <row r="45" hidden="1" spans="1:8">
      <c r="A45" t="s">
        <v>119</v>
      </c>
      <c r="B45" s="3" t="str" cm="1">
        <f t="array" ref="B45">IFERROR(INDEX(mapping_table!$A$2:$A$50,MATCH(TRUE,ISNUMBER(SEARCH(mapping_table!$A$2:$A$50,A45)),0)),"")</f>
        <v>GENERALINFO</v>
      </c>
      <c r="C45" s="12" t="s">
        <v>65</v>
      </c>
      <c r="D45" s="12" t="str" cm="1">
        <f t="array" ref="D45">IFERROR(INDEX(mapping_table!$B$2:$B$50,MATCH(TRUE,ISNUMBER(SEARCH(mapping_table!$A$2:$A$50,A45)),0)),"")</f>
        <v>GENERALINFO</v>
      </c>
      <c r="E45" s="10" t="str">
        <f>VLOOKUP(D45,mapping_table!$B$2:$C$32,2,0)</f>
        <v>bpmdb.msb.com.vn</v>
      </c>
      <c r="F45" s="12" t="str">
        <f t="shared" si="0"/>
        <v>STATUS</v>
      </c>
      <c r="G45" s="10" t="s">
        <v>66</v>
      </c>
      <c r="H45" t="str">
        <f t="shared" si="1"/>
        <v>BPM_CDC_GENERALINFO_STATUS</v>
      </c>
    </row>
    <row r="46" spans="1:8">
      <c r="A46" t="s">
        <v>120</v>
      </c>
      <c r="B46" s="3" t="str" cm="1">
        <f t="array" ref="B46">IFERROR(INDEX(mapping_table!$A$2:$A$50,MATCH(TRUE,ISNUMBER(SEARCH(mapping_table!$A$2:$A$50,A46)),0)),"")</f>
        <v>letter_credit_uat</v>
      </c>
      <c r="C46" s="12" t="s">
        <v>65</v>
      </c>
      <c r="D46" s="12" t="str" cm="1">
        <f t="array" ref="D46">IFERROR(INDEX(mapping_table!$B$2:$B$50,MATCH(TRUE,ISNUMBER(SEARCH(mapping_table!$A$2:$A$50,A46)),0)),"")</f>
        <v>letter_credit</v>
      </c>
      <c r="E46" s="10" t="str">
        <f>VLOOKUP(D46,mapping_table!$B$2:$C$32,2,0)</f>
        <v>10.1.67.234</v>
      </c>
      <c r="F46" s="12" t="str">
        <f t="shared" si="0"/>
        <v>process_instance_his</v>
      </c>
      <c r="G46" s="10" t="s">
        <v>66</v>
      </c>
      <c r="H46" t="str">
        <f t="shared" si="1"/>
        <v>BPM_CDC_letter_credit_process_instance_his</v>
      </c>
    </row>
    <row r="47" spans="1:8">
      <c r="A47" t="s">
        <v>121</v>
      </c>
      <c r="B47" s="3" t="str" cm="1">
        <f t="array" ref="B47">IFERROR(INDEX(mapping_table!$A$2:$A$50,MATCH(TRUE,ISNUMBER(SEARCH(mapping_table!$A$2:$A$50,A47)),0)),"")</f>
        <v>letter_credit_uat</v>
      </c>
      <c r="C47" s="12" t="s">
        <v>65</v>
      </c>
      <c r="D47" s="12" t="str" cm="1">
        <f t="array" ref="D47">IFERROR(INDEX(mapping_table!$B$2:$B$50,MATCH(TRUE,ISNUMBER(SEARCH(mapping_table!$A$2:$A$50,A47)),0)),"")</f>
        <v>letter_credit</v>
      </c>
      <c r="E47" s="10" t="str">
        <f>VLOOKUP(D47,mapping_table!$B$2:$C$32,2,0)</f>
        <v>10.1.67.234</v>
      </c>
      <c r="F47" s="12" t="str">
        <f t="shared" si="0"/>
        <v>tbl_note_history</v>
      </c>
      <c r="G47" s="10" t="s">
        <v>66</v>
      </c>
      <c r="H47" t="str">
        <f t="shared" si="1"/>
        <v>BPM_CDC_letter_credit_tbl_note_history</v>
      </c>
    </row>
    <row r="48" spans="1:8">
      <c r="A48" t="s">
        <v>122</v>
      </c>
      <c r="B48" s="3" t="str" cm="1">
        <f t="array" ref="B48">IFERROR(INDEX(mapping_table!$A$2:$A$50,MATCH(TRUE,ISNUMBER(SEARCH(mapping_table!$A$2:$A$50,A48)),0)),"")</f>
        <v>letter_credit_uat</v>
      </c>
      <c r="C48" s="12" t="s">
        <v>65</v>
      </c>
      <c r="D48" s="12" t="str" cm="1">
        <f t="array" ref="D48">IFERROR(INDEX(mapping_table!$B$2:$B$50,MATCH(TRUE,ISNUMBER(SEARCH(mapping_table!$A$2:$A$50,A48)),0)),"")</f>
        <v>letter_credit</v>
      </c>
      <c r="E48" s="10" t="str">
        <f>VLOOKUP(D48,mapping_table!$B$2:$C$32,2,0)</f>
        <v>10.1.67.234</v>
      </c>
      <c r="F48" s="12" t="str">
        <f t="shared" si="0"/>
        <v>tbl_request</v>
      </c>
      <c r="G48" s="10" t="s">
        <v>66</v>
      </c>
      <c r="H48" t="str">
        <f t="shared" si="1"/>
        <v>BPM_CDC_letter_credit_tbl_request</v>
      </c>
    </row>
    <row r="49" spans="1:8">
      <c r="A49" t="s">
        <v>123</v>
      </c>
      <c r="B49" s="3" t="str" cm="1">
        <f t="array" ref="B49">IFERROR(INDEX(mapping_table!$A$2:$A$50,MATCH(TRUE,ISNUMBER(SEARCH(mapping_table!$A$2:$A$50,A49)),0)),"")</f>
        <v>letter_credit_uat</v>
      </c>
      <c r="C49" s="12" t="s">
        <v>65</v>
      </c>
      <c r="D49" s="12" t="str" cm="1">
        <f t="array" ref="D49">IFERROR(INDEX(mapping_table!$B$2:$B$50,MATCH(TRUE,ISNUMBER(SEARCH(mapping_table!$A$2:$A$50,A49)),0)),"")</f>
        <v>letter_credit</v>
      </c>
      <c r="E49" s="10" t="str">
        <f>VLOOKUP(D49,mapping_table!$B$2:$C$32,2,0)</f>
        <v>10.1.67.234</v>
      </c>
      <c r="F49" s="12" t="str">
        <f t="shared" si="0"/>
        <v>tbl_request_data</v>
      </c>
      <c r="G49" s="10" t="s">
        <v>66</v>
      </c>
      <c r="H49" t="str">
        <f t="shared" si="1"/>
        <v>BPM_CDC_letter_credit_tbl_request_data</v>
      </c>
    </row>
    <row r="50" spans="1:8">
      <c r="A50" t="s">
        <v>124</v>
      </c>
      <c r="B50" s="3" t="str" cm="1">
        <f t="array" ref="B50">IFERROR(INDEX(mapping_table!$A$2:$A$50,MATCH(TRUE,ISNUMBER(SEARCH(mapping_table!$A$2:$A$50,A50)),0)),"")</f>
        <v>configuration_manager_uat</v>
      </c>
      <c r="C50" s="12" t="s">
        <v>65</v>
      </c>
      <c r="D50" s="12" t="str" cm="1">
        <f t="array" ref="D50">IFERROR(INDEX(mapping_table!$B$2:$B$50,MATCH(TRUE,ISNUMBER(SEARCH(mapping_table!$A$2:$A$50,A50)),0)),"")</f>
        <v>bpm_configuration</v>
      </c>
      <c r="E50" s="10" t="str">
        <f>VLOOKUP(D50,mapping_table!$B$2:$C$32,2,0)</f>
        <v>10.1.67.119</v>
      </c>
      <c r="F50" s="12" t="str">
        <f t="shared" si="0"/>
        <v>tbl_category</v>
      </c>
      <c r="G50" s="10" t="s">
        <v>66</v>
      </c>
      <c r="H50" t="str">
        <f t="shared" si="1"/>
        <v>BPM_CDC_bpm_configuration_tbl_category</v>
      </c>
    </row>
    <row r="51" spans="1:8">
      <c r="A51" t="s">
        <v>125</v>
      </c>
      <c r="B51" s="3" t="str" cm="1">
        <f t="array" ref="B51">IFERROR(INDEX(mapping_table!$A$2:$A$50,MATCH(TRUE,ISNUMBER(SEARCH(mapping_table!$A$2:$A$50,A51)),0)),"")</f>
        <v>configuration_manager_uat</v>
      </c>
      <c r="C51" s="12" t="s">
        <v>65</v>
      </c>
      <c r="D51" s="12" t="str" cm="1">
        <f t="array" ref="D51">IFERROR(INDEX(mapping_table!$B$2:$B$50,MATCH(TRUE,ISNUMBER(SEARCH(mapping_table!$A$2:$A$50,A51)),0)),"")</f>
        <v>bpm_configuration</v>
      </c>
      <c r="E51" s="10" t="str">
        <f>VLOOKUP(D51,mapping_table!$B$2:$C$32,2,0)</f>
        <v>10.1.67.119</v>
      </c>
      <c r="F51" s="12" t="str">
        <f t="shared" si="0"/>
        <v>tbl_category_data</v>
      </c>
      <c r="G51" s="10" t="s">
        <v>66</v>
      </c>
      <c r="H51" t="str">
        <f t="shared" si="1"/>
        <v>BPM_CDC_bpm_configuration_tbl_category_data</v>
      </c>
    </row>
    <row r="52" spans="1:8">
      <c r="A52" t="str">
        <f>CONCATENATE("BPM_CDC_",B52,F52)</f>
        <v>BPM_CDC_debt_collection_uattbl_request</v>
      </c>
      <c r="B52" s="13" t="s">
        <v>41</v>
      </c>
      <c r="C52" s="12" t="s">
        <v>65</v>
      </c>
      <c r="D52" s="12" t="str" cm="1">
        <f t="array" ref="D52">IFERROR(INDEX(mapping_table!$B$2:$B$50,MATCH(TRUE,ISNUMBER(SEARCH(mapping_table!$A$2:$A$50,A52)),0)),"")</f>
        <v>debt_collection</v>
      </c>
      <c r="E52" s="10" t="str">
        <f>VLOOKUP(D52,mapping_table!$B$2:$C$32,2,0)</f>
        <v>10.1.67.234</v>
      </c>
      <c r="F52" s="13" t="s">
        <v>126</v>
      </c>
      <c r="G52" s="14" t="s">
        <v>66</v>
      </c>
      <c r="H52" t="str">
        <f t="shared" si="1"/>
        <v>BPM_CDC_debt_collection_tbl_request</v>
      </c>
    </row>
    <row r="53" spans="1:8">
      <c r="A53" t="str">
        <f>CONCATENATE("BPM_CDC_",B53,F53)</f>
        <v>BPM_CDC_debt_collection_uattbl_request_data</v>
      </c>
      <c r="B53" s="13" t="s">
        <v>41</v>
      </c>
      <c r="C53" s="12" t="s">
        <v>65</v>
      </c>
      <c r="D53" s="12" t="str" cm="1">
        <f t="array" ref="D53">IFERROR(INDEX(mapping_table!$B$2:$B$50,MATCH(TRUE,ISNUMBER(SEARCH(mapping_table!$A$2:$A$50,A53)),0)),"")</f>
        <v>debt_collection</v>
      </c>
      <c r="E53" s="10" t="str">
        <f>VLOOKUP(D53,mapping_table!$B$2:$C$32,2,0)</f>
        <v>10.1.67.234</v>
      </c>
      <c r="F53" s="13" t="s">
        <v>127</v>
      </c>
      <c r="G53" s="14" t="s">
        <v>66</v>
      </c>
      <c r="H53" t="str">
        <f t="shared" si="1"/>
        <v>BPM_CDC_debt_collection_tbl_request_data</v>
      </c>
    </row>
    <row r="54" spans="1:8">
      <c r="A54" t="str">
        <f>CONCATENATE("BPM_CDC_",B54,F54)</f>
        <v>BPM_CDC_debt_collection_uattbl_note_history</v>
      </c>
      <c r="B54" s="13" t="s">
        <v>41</v>
      </c>
      <c r="C54" s="12" t="s">
        <v>65</v>
      </c>
      <c r="D54" s="12" t="str" cm="1">
        <f t="array" ref="D54">IFERROR(INDEX(mapping_table!$B$2:$B$50,MATCH(TRUE,ISNUMBER(SEARCH(mapping_table!$A$2:$A$50,A54)),0)),"")</f>
        <v>debt_collection</v>
      </c>
      <c r="E54" s="10" t="str">
        <f>VLOOKUP(D54,mapping_table!$B$2:$C$32,2,0)</f>
        <v>10.1.67.234</v>
      </c>
      <c r="F54" s="13" t="s">
        <v>128</v>
      </c>
      <c r="G54" s="14" t="s">
        <v>66</v>
      </c>
      <c r="H54" t="str">
        <f t="shared" si="1"/>
        <v>BPM_CDC_debt_collection_tbl_note_history</v>
      </c>
    </row>
    <row r="55" spans="1:8">
      <c r="A55" t="str">
        <f>CONCATENATE("BPM_CDC_",B55,F55)</f>
        <v>BPM_CDC_debt_collection_uatprocess_instance_his</v>
      </c>
      <c r="B55" s="13" t="s">
        <v>41</v>
      </c>
      <c r="C55" s="12" t="s">
        <v>65</v>
      </c>
      <c r="D55" s="12" t="str" cm="1">
        <f t="array" ref="D55">IFERROR(INDEX(mapping_table!$B$2:$B$50,MATCH(TRUE,ISNUMBER(SEARCH(mapping_table!$A$2:$A$50,A55)),0)),"")</f>
        <v>debt_collection</v>
      </c>
      <c r="E55" s="10" t="str">
        <f>VLOOKUP(D55,mapping_table!$B$2:$C$32,2,0)</f>
        <v>10.1.67.234</v>
      </c>
      <c r="F55" s="13" t="s">
        <v>129</v>
      </c>
      <c r="G55" s="14" t="s">
        <v>66</v>
      </c>
      <c r="H55" t="str">
        <f t="shared" si="1"/>
        <v>BPM_CDC_debt_collection_process_instance_his</v>
      </c>
    </row>
  </sheetData>
  <autoFilter xmlns:etc="http://www.wps.cn/officeDocument/2017/etCustomData" ref="A1:J55" etc:filterBottomFollowUsedRange="0">
    <filterColumn colId="1">
      <filters>
        <filter val="debt_collection_uat"/>
        <filter val="letter_credit_uat"/>
        <filter val="bpm_sla_uat"/>
        <filter val="configuration_manager_uat"/>
        <filter val="approval_uat"/>
        <filter val="customer_additional_uat"/>
        <filter val="bpm_collateral_uat"/>
      </filters>
    </filterColumn>
    <extLst/>
  </autoFilter>
  <sortState ref="A2:H53">
    <sortCondition ref="B1"/>
  </sortState>
  <conditionalFormatting sqref="G1">
    <cfRule type="duplicateValues" dxfId="0" priority="1"/>
  </conditionalFormatting>
  <conditionalFormatting sqref="A$1:A$1048576">
    <cfRule type="duplicateValues" dxfId="0" priority="2"/>
  </conditionalFormatting>
  <dataValidations count="2">
    <dataValidation type="list" allowBlank="1" showInputMessage="1" showErrorMessage="1" sqref="B2:B1048576">
      <formula1>mapping_table!$A$2:$A$32</formula1>
    </dataValidation>
    <dataValidation type="list" allowBlank="1" showInputMessage="1" showErrorMessage="1" sqref="D2:D1048576">
      <formula1>mapping_table!$B$2:$B$32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6" sqref="D6"/>
    </sheetView>
  </sheetViews>
  <sheetFormatPr defaultColWidth="43" defaultRowHeight="15" outlineLevelRow="5" outlineLevelCol="6"/>
  <cols>
    <col min="1" max="1" width="48.1428571428571" customWidth="1"/>
    <col min="2" max="2" width="7" customWidth="1"/>
    <col min="3" max="3" width="24.4285714285714" customWidth="1"/>
    <col min="4" max="4" width="7.57142857142857" customWidth="1"/>
    <col min="5" max="5" width="48.1428571428571" customWidth="1"/>
    <col min="6" max="6" width="14.8571428571429" customWidth="1"/>
    <col min="7" max="7" width="76" customWidth="1"/>
  </cols>
  <sheetData>
    <row r="1" spans="1:7">
      <c r="A1" s="4" t="s">
        <v>130</v>
      </c>
      <c r="B1" s="4" t="s">
        <v>131</v>
      </c>
      <c r="C1" s="4" t="s">
        <v>132</v>
      </c>
      <c r="D1" s="4" t="s">
        <v>131</v>
      </c>
      <c r="E1" s="4" t="s">
        <v>133</v>
      </c>
      <c r="F1" s="4" t="s">
        <v>134</v>
      </c>
      <c r="G1" s="5" t="s">
        <v>135</v>
      </c>
    </row>
    <row r="2" spans="1:7">
      <c r="A2" t="s">
        <v>136</v>
      </c>
      <c r="B2">
        <v>17780</v>
      </c>
      <c r="C2" t="s">
        <v>137</v>
      </c>
      <c r="D2" s="6">
        <v>17780</v>
      </c>
      <c r="E2" s="6"/>
      <c r="F2" s="7">
        <v>45456.991393287</v>
      </c>
      <c r="G2" s="7"/>
    </row>
    <row r="3" spans="1:6">
      <c r="A3" t="s">
        <v>138</v>
      </c>
      <c r="B3">
        <v>113702</v>
      </c>
      <c r="C3" t="s">
        <v>139</v>
      </c>
      <c r="D3" s="6">
        <v>113702</v>
      </c>
      <c r="E3" s="6"/>
      <c r="F3" s="7">
        <v>45456.991393287</v>
      </c>
    </row>
    <row r="4" spans="1:6">
      <c r="A4" t="s">
        <v>140</v>
      </c>
      <c r="B4">
        <v>65</v>
      </c>
      <c r="C4" t="s">
        <v>141</v>
      </c>
      <c r="D4">
        <v>65</v>
      </c>
      <c r="F4" s="7">
        <v>45456.991393287</v>
      </c>
    </row>
    <row r="5" spans="1:6">
      <c r="A5" t="s">
        <v>142</v>
      </c>
      <c r="B5">
        <v>138127</v>
      </c>
      <c r="C5" t="s">
        <v>143</v>
      </c>
      <c r="D5" s="6">
        <v>138127</v>
      </c>
      <c r="E5" s="6"/>
      <c r="F5" s="7">
        <v>45456.991393287</v>
      </c>
    </row>
    <row r="6" ht="300" spans="5:7">
      <c r="E6" t="s">
        <v>144</v>
      </c>
      <c r="F6" s="7">
        <v>45457.3575234954</v>
      </c>
      <c r="G6" s="8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28.1428571428571" style="1" customWidth="1"/>
    <col min="2" max="2" width="75.4285714285714" customWidth="1"/>
  </cols>
  <sheetData>
    <row r="1" spans="1:2">
      <c r="A1" s="1" t="s">
        <v>146</v>
      </c>
      <c r="B1" t="s">
        <v>147</v>
      </c>
    </row>
    <row r="2" ht="105" spans="1:2">
      <c r="A2" s="2" t="s">
        <v>148</v>
      </c>
      <c r="B2" s="3" t="s">
        <v>149</v>
      </c>
    </row>
    <row r="3" ht="105" spans="1:2">
      <c r="A3" s="1" t="s">
        <v>150</v>
      </c>
      <c r="B3" s="3" t="s">
        <v>151</v>
      </c>
    </row>
    <row r="4" ht="30" spans="1:2">
      <c r="A4" s="1" t="s">
        <v>152</v>
      </c>
      <c r="B4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mapping_table</vt:lpstr>
      <vt:lpstr>db sink</vt:lpstr>
      <vt:lpstr>history_cdc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huytv7</dc:creator>
  <cp:lastModifiedBy>huytv7</cp:lastModifiedBy>
  <dcterms:created xsi:type="dcterms:W3CDTF">2024-06-13T06:20:00Z</dcterms:created>
  <dcterms:modified xsi:type="dcterms:W3CDTF">2025-02-06T08:18:58Z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779527348410491C852773FEB439B49B_11</vt:lpwstr>
  </property>
  <property fmtid="{D5CDD505-2E9C-101B-9397-08002B2CF9AE}" pid="3" name="KSOProductBuildVer">
    <vt:lpwstr>1033-12.2.0.19805</vt:lpwstr>
  </property>
</Properties>
</file>