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Pendulum/"/>
    </mc:Choice>
  </mc:AlternateContent>
  <xr:revisionPtr revIDLastSave="0" documentId="13_ncr:1_{D5B7694F-46E7-2546-8578-8C8E6A05C1C4}" xr6:coauthVersionLast="47" xr6:coauthVersionMax="47" xr10:uidLastSave="{00000000-0000-0000-0000-000000000000}"/>
  <bookViews>
    <workbookView xWindow="1940" yWindow="760" windowWidth="28300" windowHeight="18880" activeTab="1" xr2:uid="{0C87622E-8A3E-9447-883B-E874DD3727AC}"/>
  </bookViews>
  <sheets>
    <sheet name="Durchführung" sheetId="3" r:id="rId1"/>
    <sheet name="Rohdaten" sheetId="5" r:id="rId2"/>
    <sheet name="Resul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5" l="1"/>
  <c r="F8" i="5"/>
  <c r="C41" i="5" a="1"/>
  <c r="C41" i="5" s="1"/>
  <c r="C40" i="5" a="1"/>
  <c r="C40" i="5" s="1"/>
  <c r="C38" i="5" a="1"/>
  <c r="C38" i="5" s="1"/>
  <c r="B39" i="5"/>
  <c r="C39" i="5" s="1" a="1"/>
  <c r="C39" i="5" s="1"/>
  <c r="F39" i="5"/>
  <c r="F38" i="5"/>
  <c r="F40" i="5"/>
  <c r="F41" i="5"/>
  <c r="F42" i="5"/>
  <c r="F43" i="5"/>
  <c r="F44" i="5"/>
  <c r="F45" i="5"/>
  <c r="F46" i="5"/>
  <c r="F47" i="5"/>
  <c r="F48" i="5"/>
  <c r="F49" i="5"/>
  <c r="B49" i="5"/>
  <c r="C49" i="5" s="1" a="1"/>
  <c r="C49" i="5" s="1"/>
  <c r="B48" i="5"/>
  <c r="C48" i="5" s="1" a="1"/>
  <c r="C48" i="5" s="1"/>
  <c r="B47" i="5"/>
  <c r="C47" i="5" s="1" a="1"/>
  <c r="C47" i="5" s="1"/>
  <c r="B46" i="5"/>
  <c r="C46" i="5" s="1" a="1"/>
  <c r="C46" i="5" s="1"/>
  <c r="B45" i="5"/>
  <c r="C45" i="5" s="1" a="1"/>
  <c r="C45" i="5" s="1"/>
  <c r="B44" i="5"/>
  <c r="C44" i="5" s="1" a="1"/>
  <c r="C44" i="5" s="1"/>
  <c r="B43" i="5"/>
  <c r="C43" i="5" s="1" a="1"/>
  <c r="C43" i="5" s="1"/>
  <c r="B42" i="5"/>
  <c r="C42" i="5" s="1" a="1"/>
  <c r="C42" i="5" s="1"/>
  <c r="B41" i="5"/>
  <c r="B4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<sst xmlns="http://schemas.openxmlformats.org/spreadsheetml/2006/main" count="95" uniqueCount="79">
  <si>
    <t>l = Fadenlänge</t>
  </si>
  <si>
    <t xml:space="preserve">s = Bahnkurvenkoordinate </t>
  </si>
  <si>
    <t>In diesen Modell gelten folgende Annahmen:</t>
  </si>
  <si>
    <t xml:space="preserve">Vernachlässigung des Fadens und der ausgedehnte Körper wird als </t>
  </si>
  <si>
    <t>Punktmasse betrachtet</t>
  </si>
  <si>
    <t>Luftreibung wird vernachlässig</t>
  </si>
  <si>
    <t>Für den Bogenmaß gilt:</t>
  </si>
  <si>
    <t>-</t>
  </si>
  <si>
    <t>Modellbetrachtung des Fadenpendels als mathematische Fadenpendels</t>
  </si>
  <si>
    <t>Bei kleinen Auslenkungen erhält man eine harmonische Schwingung, welches folgende Gleichung beschreiben kann:</t>
  </si>
  <si>
    <t>s = l * 𝜑 (Bodenmaß)</t>
  </si>
  <si>
    <t xml:space="preserve">𝜑 = Auslenkwinkel </t>
  </si>
  <si>
    <t>klein-Winkelannährung -&gt; sin 𝜑 ≈ 𝜑</t>
  </si>
  <si>
    <t>welches folgende Gleichung beschreiben kann:</t>
  </si>
  <si>
    <t>Versuchsteil 1</t>
  </si>
  <si>
    <t>Material</t>
  </si>
  <si>
    <t>Auslenkung des Pendels mit:</t>
  </si>
  <si>
    <t>konstanten Fadenlänge</t>
  </si>
  <si>
    <t>konstanten Winkel 𝜑</t>
  </si>
  <si>
    <t>Nulldurchgang -&gt; 𝜑 = 0</t>
  </si>
  <si>
    <r>
      <t>Umkehrpunkt -&gt; 𝜑 = 𝜑</t>
    </r>
    <r>
      <rPr>
        <vertAlign val="subscript"/>
        <sz val="11"/>
        <color theme="1"/>
        <rFont val="Calibri-Light"/>
      </rPr>
      <t>0</t>
    </r>
  </si>
  <si>
    <t>zehnmal die Zeit einer Periode messen -&gt; jeweils am Punkt:</t>
  </si>
  <si>
    <t>Welche Messung für die Periodendauer T ist geeignet -&gt; am Nulldurchgang oder Umkehrpunkt?</t>
  </si>
  <si>
    <t>wie sehr beeinflussen die systematische Fehler das Ergebnis? -&gt; Abschätzen</t>
  </si>
  <si>
    <t>Versuchsteil 2</t>
  </si>
  <si>
    <t xml:space="preserve">Die Differntialgleichung kann folgenderweise gelöst werden : </t>
  </si>
  <si>
    <t xml:space="preserve">mit </t>
  </si>
  <si>
    <t>Versuchsteil 3</t>
  </si>
  <si>
    <t>Faden</t>
  </si>
  <si>
    <t>Kugel</t>
  </si>
  <si>
    <t>Winkelmesser</t>
  </si>
  <si>
    <t>Stoppuhr</t>
  </si>
  <si>
    <t>Stativ</t>
  </si>
  <si>
    <t>Kleber?</t>
  </si>
  <si>
    <t>Für kleine Auslenkungen 𝜑 (in Bogenmaß) kann die kleinwinkelnäherung  sin𝜑 ≈ 𝜑  gemacht werden, sodass folgende Bezihung gilt:</t>
  </si>
  <si>
    <t>-&gt;</t>
  </si>
  <si>
    <t>Periodenmessmethode wählen, die im Versuchsteil 1 als am besten ausgewertet wurde (Entweder die Zeit beim Nulldurchgang</t>
  </si>
  <si>
    <t>oder am Umkehrpunkt messen)</t>
  </si>
  <si>
    <t>Fadenlänge muss mit einer Messmethode bestimmt werden, dessen systematische Unsicherheit bekannt ist</t>
  </si>
  <si>
    <t>10 Perioden für 10 verschiedene Fadenlänge  werden gemessen</t>
  </si>
  <si>
    <r>
      <t>Um welche Länge l</t>
    </r>
    <r>
      <rPr>
        <b/>
        <vertAlign val="subscript"/>
        <sz val="11"/>
        <color theme="1"/>
        <rFont val="Calibri-Light"/>
      </rPr>
      <t>0</t>
    </r>
    <r>
      <rPr>
        <b/>
        <sz val="11"/>
        <color theme="1"/>
        <rFont val="Calibri-Light"/>
      </rPr>
      <t>,</t>
    </r>
    <r>
      <rPr>
        <b/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wird das Pendel länger, wenn die Lage des Schwerpunktes abgeschätzt wird? Schätzen sie auch ∆l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>,</t>
    </r>
    <r>
      <rPr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ab.</t>
    </r>
  </si>
  <si>
    <r>
      <t>gleiche Anfangsamplitude 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 xml:space="preserve"> für alle Messungen</t>
    </r>
  </si>
  <si>
    <t>Markierer für 𝜑 = 0</t>
  </si>
  <si>
    <t>Versuchsteil 1: Nulldurchgang vs Umkehrpunkt</t>
  </si>
  <si>
    <t>T(Nullpunkt) in s</t>
  </si>
  <si>
    <t>T(Umkehrpunkt) in s</t>
  </si>
  <si>
    <r>
      <t>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  <family val="2"/>
      </rPr>
      <t xml:space="preserve"> (Anfangsamplitude)</t>
    </r>
  </si>
  <si>
    <t>Zusammengefasste Messdaten:</t>
  </si>
  <si>
    <r>
      <t xml:space="preserve">-&gt; Die Zeit wird am </t>
    </r>
    <r>
      <rPr>
        <sz val="11"/>
        <color rgb="FFFF0000"/>
        <rFont val="Calibri-Light"/>
      </rPr>
      <t>Nullpunkt</t>
    </r>
    <r>
      <rPr>
        <sz val="11"/>
        <color theme="1"/>
        <rFont val="Calibri-Light"/>
      </rPr>
      <t xml:space="preserve"> gemessen</t>
    </r>
  </si>
  <si>
    <t>zbsp ein Seil von 2 m wird genommen, mit den Objekt als Gewicht verlängert sich der Seil um 2 cm plus einen geschätzte Abweichung von 1 cm.</t>
  </si>
  <si>
    <t>a</t>
  </si>
  <si>
    <t>b</t>
  </si>
  <si>
    <t>Genauigkeitsklasse:</t>
  </si>
  <si>
    <r>
      <t>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</si>
  <si>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r>
      <t>l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m</t>
    </r>
  </si>
  <si>
    <r>
      <t>∆l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</si>
  <si>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t>mean</t>
  </si>
  <si>
    <t>stdev</t>
  </si>
  <si>
    <t>cov</t>
  </si>
  <si>
    <t>sys</t>
  </si>
  <si>
    <t>total error</t>
  </si>
  <si>
    <t xml:space="preserve"> </t>
  </si>
  <si>
    <r>
      <t>l</t>
    </r>
    <r>
      <rPr>
        <b/>
        <vertAlign val="subscript"/>
        <sz val="11"/>
        <color theme="1"/>
        <rFont val="Calibri-Light"/>
        <family val="2"/>
      </rPr>
      <t>i,ges</t>
    </r>
    <r>
      <rPr>
        <b/>
        <sz val="11"/>
        <color theme="1"/>
        <rFont val="Calibri-Light"/>
        <family val="2"/>
      </rPr>
      <t xml:space="preserve"> in m</t>
    </r>
  </si>
  <si>
    <t>Versuchsteil 3: 5 Perioden  bei 12 unterschiedlichen Pendellänge</t>
  </si>
  <si>
    <r>
      <t>τ</t>
    </r>
    <r>
      <rPr>
        <vertAlign val="subscript"/>
        <sz val="11"/>
        <color theme="1"/>
        <rFont val="Calibri-Light"/>
        <family val="2"/>
      </rPr>
      <t xml:space="preserve">1 </t>
    </r>
    <r>
      <rPr>
        <sz val="11"/>
        <color theme="1"/>
        <rFont val="Calibri-Light"/>
        <family val="2"/>
      </rPr>
      <t>= 5 T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s</t>
    </r>
  </si>
  <si>
    <r>
      <rPr>
        <b/>
        <sz val="11"/>
        <color theme="1"/>
        <rFont val="Calibri (Body)"/>
      </rPr>
      <t>y</t>
    </r>
    <r>
      <rPr>
        <b/>
        <vertAlign val="subscript"/>
        <sz val="11"/>
        <color theme="1"/>
        <rFont val="Calibri (Body)"/>
      </rPr>
      <t>i</t>
    </r>
    <r>
      <rPr>
        <b/>
        <sz val="11"/>
        <color theme="1"/>
        <rFont val="Calibri (Body)"/>
      </rPr>
      <t xml:space="preserve"> in s</t>
    </r>
    <r>
      <rPr>
        <b/>
        <vertAlign val="superscript"/>
        <sz val="11"/>
        <color theme="1"/>
        <rFont val="Calibri (Body)"/>
      </rPr>
      <t>2</t>
    </r>
  </si>
  <si>
    <r>
      <t>∆li</t>
    </r>
    <r>
      <rPr>
        <vertAlign val="subscript"/>
        <sz val="11"/>
        <color theme="1"/>
        <rFont val="Calibri-Light"/>
      </rPr>
      <t>,Faden</t>
    </r>
    <r>
      <rPr>
        <sz val="11"/>
        <color theme="1"/>
        <rFont val="Calibri-Light"/>
      </rPr>
      <t xml:space="preserve"> in m</t>
    </r>
  </si>
  <si>
    <r>
      <t>∆l</t>
    </r>
    <r>
      <rPr>
        <vertAlign val="subscript"/>
        <sz val="11"/>
        <color theme="1"/>
        <rFont val="Calibri-Light"/>
      </rPr>
      <t xml:space="preserve">i,ges </t>
    </r>
    <r>
      <rPr>
        <sz val="11"/>
        <color theme="1"/>
        <rFont val="Calibri-Light"/>
      </rPr>
      <t>in m</t>
    </r>
  </si>
  <si>
    <r>
      <t>∆τ</t>
    </r>
    <r>
      <rPr>
        <vertAlign val="subscript"/>
        <sz val="11"/>
        <color theme="1"/>
        <rFont val="Calibri-Light"/>
      </rPr>
      <t>1, ges</t>
    </r>
    <r>
      <rPr>
        <sz val="11"/>
        <color theme="1"/>
        <rFont val="Calibri-Light"/>
      </rPr>
      <t xml:space="preserve"> in s</t>
    </r>
  </si>
  <si>
    <r>
      <t>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</si>
  <si>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t>∆T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</si>
  <si>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t>∆y</t>
    </r>
    <r>
      <rPr>
        <b/>
        <vertAlign val="subscript"/>
        <sz val="11"/>
        <color theme="1"/>
        <rFont val="Calibri-Light"/>
      </rPr>
      <t xml:space="preserve">i </t>
    </r>
    <r>
      <rPr>
        <b/>
        <sz val="11"/>
        <color theme="1"/>
        <rFont val="Calibri-Light"/>
        <family val="2"/>
      </rPr>
      <t>in s</t>
    </r>
    <r>
      <rPr>
        <b/>
        <vertAlign val="superscript"/>
        <sz val="11"/>
        <color theme="1"/>
        <rFont val="Calibri-Light"/>
      </rPr>
      <t>2</t>
    </r>
  </si>
  <si>
    <t>Fadenlänge</t>
  </si>
  <si>
    <t>m</t>
  </si>
  <si>
    <t>Grad</t>
  </si>
  <si>
    <t>0.01 s abweichung</t>
  </si>
  <si>
    <r>
      <t>∆τ</t>
    </r>
    <r>
      <rPr>
        <vertAlign val="subscript"/>
        <sz val="11"/>
        <color theme="1"/>
        <rFont val="Calibri-Light"/>
        <family val="2"/>
      </rPr>
      <t>1</t>
    </r>
    <r>
      <rPr>
        <vertAlign val="superscript"/>
        <sz val="11"/>
        <color theme="1"/>
        <rFont val="Calibri-Light"/>
        <family val="2"/>
      </rPr>
      <t xml:space="preserve">Uhr </t>
    </r>
    <r>
      <rPr>
        <sz val="11"/>
        <color theme="1"/>
        <rFont val="Calibri-Light"/>
        <family val="2"/>
      </rPr>
      <t>in s</t>
    </r>
  </si>
  <si>
    <r>
      <t>∆l</t>
    </r>
    <r>
      <rPr>
        <b/>
        <vertAlign val="subscript"/>
        <sz val="11"/>
        <color theme="1"/>
        <rFont val="Calibri-Light"/>
        <family val="2"/>
      </rPr>
      <t>iEG</t>
    </r>
    <r>
      <rPr>
        <b/>
        <sz val="11"/>
        <color theme="1"/>
        <rFont val="Calibri-Light"/>
        <family val="2"/>
      </rPr>
      <t xml:space="preserve"> in mm</t>
    </r>
  </si>
  <si>
    <t>(Meine Daten)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</si>
</sst>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>
    <font>
      <sz val="11"/>
      <color theme="1"/>
      <name val="Calibri-Light"/>
      <family val="2"/>
    </font>
    <font>
      <b/>
      <sz val="11"/>
      <color theme="1"/>
      <name val="Calibri-Light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vertAlign val="subscript"/>
      <sz val="11"/>
      <color theme="1"/>
      <name val="Calibri-Light"/>
    </font>
    <font>
      <b/>
      <sz val="12"/>
      <color theme="1"/>
      <name val="Calibri-Light"/>
    </font>
    <font>
      <sz val="11"/>
      <color rgb="FFFF0000"/>
      <name val="Calibri-Light"/>
    </font>
    <font>
      <vertAlign val="subscript"/>
      <sz val="11"/>
      <color theme="1"/>
      <name val="Calibri-Light"/>
      <family val="2"/>
    </font>
    <font>
      <b/>
      <sz val="11"/>
      <color theme="1"/>
      <name val="Calibri-Light"/>
      <family val="2"/>
    </font>
    <font>
      <b/>
      <vertAlign val="subscript"/>
      <sz val="11"/>
      <color theme="1"/>
      <name val="Calibri-Light"/>
      <family val="2"/>
    </font>
    <font>
      <b/>
      <vertAlign val="superscript"/>
      <sz val="11"/>
      <color theme="1"/>
      <name val="Calibri-Light"/>
    </font>
    <font>
      <b/>
      <sz val="11"/>
      <color theme="1"/>
      <name val="Calibri (Body)"/>
    </font>
    <font>
      <b/>
      <vertAlign val="subscript"/>
      <sz val="11"/>
      <color theme="1"/>
      <name val="Calibri (Body)"/>
    </font>
    <font>
      <b/>
      <vertAlign val="superscript"/>
      <sz val="11"/>
      <color theme="1"/>
      <name val="Calibri (Body)"/>
    </font>
    <font>
      <sz val="8"/>
      <name val="Calibri-Light"/>
      <family val="2"/>
    </font>
    <font>
      <vertAlign val="superscript"/>
      <sz val="11"/>
      <color theme="1"/>
      <name val="Calibri-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5" fillId="3" borderId="0" xfId="0" applyFont="1" applyFill="1"/>
    <xf numFmtId="0" fontId="5" fillId="2" borderId="0" xfId="0" applyFont="1" applyFill="1"/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3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5" formatCode="0.0000"/>
      <alignment horizontal="center" vertical="center" textRotation="0" wrapText="0" indent="0" justifyLastLine="0" shrinkToFit="0" readingOrder="0"/>
    </dxf>
    <dxf>
      <numFmt numFmtId="165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101600</xdr:rowOff>
    </xdr:from>
    <xdr:to>
      <xdr:col>7</xdr:col>
      <xdr:colOff>177800</xdr:colOff>
      <xdr:row>22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5968C5-58B4-F9A4-0D8B-47E815B26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101600"/>
          <a:ext cx="5041900" cy="4267200"/>
        </a:xfrm>
        <a:prstGeom prst="rect">
          <a:avLst/>
        </a:prstGeom>
      </xdr:spPr>
    </xdr:pic>
    <xdr:clientData/>
  </xdr:twoCellAnchor>
  <xdr:oneCellAnchor>
    <xdr:from>
      <xdr:col>8</xdr:col>
      <xdr:colOff>361950</xdr:colOff>
      <xdr:row>16</xdr:row>
      <xdr:rowOff>6350</xdr:rowOff>
    </xdr:from>
    <xdr:ext cx="1105559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𝜋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den>
                        </m:f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𝑇=  2𝜋/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</a:rPr>
                <a:t>=2𝜋 √(𝑙/𝑔 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450850</xdr:colOff>
      <xdr:row>49</xdr:row>
      <xdr:rowOff>44450</xdr:rowOff>
    </xdr:from>
    <xdr:ext cx="195495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∆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𝑠𝑡𝑎𝑡</m:t>
                                    </m:r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.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+(∆</m:t>
                        </m:r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𝑠𝑦𝑠𝑡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</m:sub>
                        </m:s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)^2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∆𝑇_𝑖= √((∆𝑇_(𝑠𝑡𝑎𝑡.) )^2+(∆𝑇_(𝑠𝑦𝑠𝑡.))^2)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55</xdr:row>
      <xdr:rowOff>171450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E64A329-713C-79E3-D1C7-46EC2D42558D}"/>
            </a:ext>
          </a:extLst>
        </xdr:cNvPr>
        <xdr:cNvSpPr txBox="1"/>
      </xdr:nvSpPr>
      <xdr:spPr>
        <a:xfrm>
          <a:off x="527050" y="1067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190500</xdr:colOff>
      <xdr:row>55</xdr:row>
      <xdr:rowOff>158750</xdr:rowOff>
    </xdr:from>
    <xdr:ext cx="1184491" cy="3397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𝜑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de-DE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𝑙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  (𝑑^2 𝜑)/(𝑑𝑡^2 )+𝑔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𝜑=0</a:t>
              </a:r>
              <a:endParaRPr lang="de-DE" sz="1100" b="0"/>
            </a:p>
          </xdr:txBody>
        </xdr:sp>
      </mc:Fallback>
    </mc:AlternateContent>
    <xdr:clientData/>
  </xdr:oneCellAnchor>
  <xdr:oneCellAnchor>
    <xdr:from>
      <xdr:col>1</xdr:col>
      <xdr:colOff>241300</xdr:colOff>
      <xdr:row>59</xdr:row>
      <xdr:rowOff>184150</xdr:rowOff>
    </xdr:from>
    <xdr:ext cx="15338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sin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⁡(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𝜑_0  ∙sin⁡(𝜔 ∙𝑡+ 𝜓)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368300</xdr:colOff>
      <xdr:row>59</xdr:row>
      <xdr:rowOff>107950</xdr:rowOff>
    </xdr:from>
    <xdr:ext cx="54668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𝑔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√(𝑔/𝑙)</a:t>
              </a:r>
              <a:endParaRPr lang="en-GB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E82EF0-C58F-BB4B-8EBC-87C952B8B3B9}" name="Table3" displayName="Table3" ref="B3:C13" totalsRowShown="0" headerRowDxfId="35">
  <autoFilter ref="B3:C13" xr:uid="{74E82EF0-C58F-BB4B-8EBC-87C952B8B3B9}">
    <filterColumn colId="0" hiddenButton="1"/>
    <filterColumn colId="1" hiddenButton="1"/>
  </autoFilter>
  <tableColumns count="2">
    <tableColumn id="1" xr3:uid="{8346DB69-F8D0-374E-98BD-0B1E887C0365}" name="T(Nullpunkt) in s" dataDxfId="34"/>
    <tableColumn id="2" xr3:uid="{04C0E93E-E90D-E94D-80A9-BA066B3C0889}" name="T(Umkehrpunkt) in s" dataDxfId="33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0A50D9-6F60-2545-AF66-7BABDD5BAB15}" name="Table4" displayName="Table4" ref="B37:C49" totalsRowShown="0" headerRowDxfId="32" dataDxfId="31">
  <autoFilter ref="B37:C49" xr:uid="{270A50D9-6F60-2545-AF66-7BABDD5BAB15}">
    <filterColumn colId="0" hiddenButton="1"/>
    <filterColumn colId="1" hiddenButton="1"/>
  </autoFilter>
  <tableColumns count="2">
    <tableColumn id="1" xr3:uid="{EC12AF92-6AA2-A148-9B1E-938F14924331}" name="li,ges in m" dataDxfId="30"/>
    <tableColumn id="2" xr3:uid="{6A5DF10D-FF45-B14C-A13B-2628E98996BF}" name="∆liEG in mm" dataDxfId="29">
      <calculatedColumnFormula>SQRT((#REF!)^2 + D21^2)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8BB0E8-9CA0-AB4C-8485-913DC6849F9B}" name="Table5" displayName="Table5" ref="N44:O45" totalsRowShown="0" headerRowDxfId="28" dataDxfId="27">
  <autoFilter ref="N44:O45" xr:uid="{ED8BB0E8-9CA0-AB4C-8485-913DC6849F9B}">
    <filterColumn colId="0" hiddenButton="1"/>
    <filterColumn colId="1" hiddenButton="1"/>
  </autoFilter>
  <tableColumns count="2">
    <tableColumn id="1" xr3:uid="{E53F5F5C-3534-0B48-931B-7E4E85D8B3E8}" name="a" dataDxfId="26"/>
    <tableColumn id="2" xr3:uid="{CA60A8C6-6B33-7141-9408-E626FCFBE907}" name="b" dataDxfId="25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7BB84-E4B4-AE4E-877F-000F781757C1}" name="Table1" displayName="Table1" ref="B20:E32" totalsRowShown="0" headerRowDxfId="24" dataDxfId="23">
  <autoFilter ref="B20:E32" xr:uid="{8AF7BB84-E4B4-AE4E-877F-000F781757C1}">
    <filterColumn colId="0" hiddenButton="1"/>
    <filterColumn colId="1" hiddenButton="1"/>
    <filterColumn colId="2" hiddenButton="1"/>
    <filterColumn colId="3" hiddenButton="1"/>
  </autoFilter>
  <tableColumns count="4">
    <tableColumn id="1" xr3:uid="{C40472B1-7B8C-0E47-AEDC-A96353CC7EB6}" name="li in m" dataDxfId="22"/>
    <tableColumn id="3" xr3:uid="{F1F4708E-76CE-F045-B5C1-920A7D822E6B}" name="l0,schätz in m" dataDxfId="21"/>
    <tableColumn id="4" xr3:uid="{6CA49B71-59FE-F749-A9F2-A92B7E8ADE00}" name="∆l0,schätz in m" dataDxfId="20"/>
    <tableColumn id="5" xr3:uid="{D323358E-AC7C-6E46-88E2-1B1BA82100EA}" name="τ1 = 5 Ti in s" dataDxfId="1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2000B-784D-EB4A-9611-7F6036169ED1}" name="Table2" displayName="Table2" ref="D37:I49" totalsRowShown="0" headerRowDxfId="18" dataDxfId="17">
  <autoFilter ref="D37:I49" xr:uid="{6B02000B-784D-EB4A-9611-7F6036169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5BB7A07-8828-5A4C-BD4B-3B1D7C9E9371}" name="∆li,Faden in m" dataDxfId="16"/>
    <tableColumn id="2" xr3:uid="{CB345EF9-91E9-2047-B67F-56D715444FAC}" name="∆li,ges in m" dataDxfId="15"/>
    <tableColumn id="6" xr3:uid="{F6AF1455-964D-4B4E-ADDF-86C230059387}" name="∆τ1Uhr in s" dataDxfId="14">
      <calculatedColumnFormula>(0.5*E21+10)/1000</calculatedColumnFormula>
    </tableColumn>
    <tableColumn id="3" xr3:uid="{8F889AD9-8191-F94F-8CD2-8F439EA085FE}" name="∆τ1, ges in s" dataDxfId="13"/>
    <tableColumn id="7" xr3:uid="{28B02484-B961-B74D-9AB6-9E095216CB7C}" name="Ti in s" dataDxfId="12"/>
    <tableColumn id="4" xr3:uid="{55424E9E-945A-8D47-9687-E64501944523}" name="∆Ti in s" dataDxfId="11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B7D59F-1C63-4547-AD26-D8CFBE8D4073}" name="Table8" displayName="Table8" ref="J37:K49" totalsRowShown="0" dataDxfId="10">
  <autoFilter ref="J37:K49" xr:uid="{73B7D59F-1C63-4547-AD26-D8CFBE8D4073}">
    <filterColumn colId="0" hiddenButton="1"/>
    <filterColumn colId="1" hiddenButton="1"/>
  </autoFilter>
  <tableColumns count="2">
    <tableColumn id="1" xr3:uid="{8DB91CAB-F9B3-E542-B44E-A2119BA78EFC}" name="yi in s2" dataDxfId="9"/>
    <tableColumn id="2" xr3:uid="{ACF2ADD9-FFC0-124F-A10E-AD96D23A054B}" name="∆yi in s2" dataDxfId="8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AF9D21-8339-7248-AA21-DA25D233DC2D}" name="Table6" displayName="Table6" ref="B3:G5" totalsRowShown="0" headerRowDxfId="7" dataDxfId="6">
  <autoFilter ref="B3:G5" xr:uid="{4AAF9D21-8339-7248-AA21-DA25D233DC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261AB11-CFEF-2D47-B567-0EA7AE1B7E2B}" name=" " dataDxfId="5"/>
    <tableColumn id="2" xr3:uid="{E231D29B-F6D8-774F-9CC2-B924F00DBABA}" name="mean" dataDxfId="4"/>
    <tableColumn id="3" xr3:uid="{31F917E6-C6B3-C44A-BFA1-DB5A07FB6758}" name="stdev" dataDxfId="3"/>
    <tableColumn id="4" xr3:uid="{0952568A-3564-1140-91F5-02ACBC6C84C1}" name="cov" dataDxfId="2"/>
    <tableColumn id="5" xr3:uid="{FCEB2C04-DB74-7347-A758-5F8318B07AC0}" name="sys" dataDxfId="1"/>
    <tableColumn id="6" xr3:uid="{9BE7E060-5CB7-4E49-9CB8-F31A15C6E537}" name="total error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217A-A0D8-0240-91A1-F26A21244DDE}">
  <dimension ref="A2:M78"/>
  <sheetViews>
    <sheetView zoomScale="108" workbookViewId="0">
      <selection activeCell="B76" sqref="B76"/>
    </sheetView>
  </sheetViews>
  <sheetFormatPr baseColWidth="10" defaultRowHeight="15"/>
  <cols>
    <col min="1" max="1" width="3.6640625" style="5" customWidth="1"/>
    <col min="9" max="9" width="7.6640625" customWidth="1"/>
  </cols>
  <sheetData>
    <row r="2" spans="9:13">
      <c r="I2" t="s">
        <v>8</v>
      </c>
    </row>
    <row r="3" spans="9:13">
      <c r="I3" t="s">
        <v>2</v>
      </c>
    </row>
    <row r="4" spans="9:13">
      <c r="I4" s="5" t="s">
        <v>7</v>
      </c>
      <c r="J4" t="s">
        <v>3</v>
      </c>
    </row>
    <row r="5" spans="9:13">
      <c r="I5" s="5"/>
      <c r="J5" t="s">
        <v>4</v>
      </c>
    </row>
    <row r="6" spans="9:13">
      <c r="I6" s="5" t="s">
        <v>7</v>
      </c>
      <c r="J6" t="s">
        <v>5</v>
      </c>
    </row>
    <row r="7" spans="9:13">
      <c r="I7" s="5" t="s">
        <v>7</v>
      </c>
      <c r="J7" t="s">
        <v>12</v>
      </c>
    </row>
    <row r="10" spans="9:13">
      <c r="I10" t="s">
        <v>6</v>
      </c>
      <c r="K10" t="s">
        <v>10</v>
      </c>
      <c r="M10" s="9" t="s">
        <v>11</v>
      </c>
    </row>
    <row r="11" spans="9:13">
      <c r="M11" t="s">
        <v>1</v>
      </c>
    </row>
    <row r="12" spans="9:13">
      <c r="M12" t="s">
        <v>0</v>
      </c>
    </row>
    <row r="14" spans="9:13">
      <c r="I14" t="s">
        <v>9</v>
      </c>
    </row>
    <row r="15" spans="9:13">
      <c r="I15" t="s">
        <v>13</v>
      </c>
    </row>
    <row r="25" spans="1:2" s="3" customFormat="1">
      <c r="A25" s="6"/>
      <c r="B25" s="4" t="s">
        <v>15</v>
      </c>
    </row>
    <row r="27" spans="1:2">
      <c r="B27" t="s">
        <v>28</v>
      </c>
    </row>
    <row r="28" spans="1:2">
      <c r="B28" t="s">
        <v>29</v>
      </c>
    </row>
    <row r="29" spans="1:2">
      <c r="B29" s="9" t="s">
        <v>42</v>
      </c>
    </row>
    <row r="30" spans="1:2">
      <c r="B30" t="s">
        <v>30</v>
      </c>
    </row>
    <row r="31" spans="1:2">
      <c r="B31" t="s">
        <v>31</v>
      </c>
    </row>
    <row r="32" spans="1:2">
      <c r="B32" t="s">
        <v>32</v>
      </c>
    </row>
    <row r="33" spans="1:3">
      <c r="B33" t="s">
        <v>33</v>
      </c>
    </row>
    <row r="37" spans="1:3" s="3" customFormat="1">
      <c r="A37" s="6"/>
      <c r="B37" s="4" t="s">
        <v>14</v>
      </c>
    </row>
    <row r="39" spans="1:3">
      <c r="A39" s="5" t="s">
        <v>7</v>
      </c>
      <c r="B39" t="s">
        <v>16</v>
      </c>
    </row>
    <row r="40" spans="1:3">
      <c r="C40" t="s">
        <v>17</v>
      </c>
    </row>
    <row r="41" spans="1:3">
      <c r="C41" t="s">
        <v>18</v>
      </c>
    </row>
    <row r="43" spans="1:3">
      <c r="A43" s="5" t="s">
        <v>7</v>
      </c>
      <c r="B43" t="s">
        <v>21</v>
      </c>
    </row>
    <row r="44" spans="1:3">
      <c r="C44" t="s">
        <v>19</v>
      </c>
    </row>
    <row r="45" spans="1:3" ht="17">
      <c r="C45" t="s">
        <v>20</v>
      </c>
    </row>
    <row r="47" spans="1:3">
      <c r="A47" s="5" t="s">
        <v>7</v>
      </c>
      <c r="B47" t="s">
        <v>22</v>
      </c>
    </row>
    <row r="49" spans="1:5">
      <c r="A49" s="5" t="s">
        <v>7</v>
      </c>
      <c r="B49" t="s">
        <v>23</v>
      </c>
    </row>
    <row r="53" spans="1:5" s="3" customFormat="1">
      <c r="A53" s="6"/>
      <c r="B53" s="4" t="s">
        <v>24</v>
      </c>
    </row>
    <row r="55" spans="1:5">
      <c r="A55" s="5" t="s">
        <v>7</v>
      </c>
      <c r="B55" t="s">
        <v>34</v>
      </c>
    </row>
    <row r="59" spans="1:5">
      <c r="A59" s="5" t="s">
        <v>7</v>
      </c>
      <c r="B59" t="s">
        <v>25</v>
      </c>
    </row>
    <row r="61" spans="1:5">
      <c r="E61" t="s">
        <v>26</v>
      </c>
    </row>
    <row r="67" spans="1:12" s="3" customFormat="1">
      <c r="A67" s="6"/>
      <c r="B67" s="4" t="s">
        <v>27</v>
      </c>
    </row>
    <row r="69" spans="1:12" ht="17">
      <c r="A69" s="5" t="s">
        <v>7</v>
      </c>
      <c r="B69" s="9" t="s">
        <v>41</v>
      </c>
    </row>
    <row r="70" spans="1:12">
      <c r="A70" s="7" t="s">
        <v>35</v>
      </c>
      <c r="B70" t="s">
        <v>36</v>
      </c>
    </row>
    <row r="71" spans="1:12">
      <c r="B71" t="s">
        <v>37</v>
      </c>
    </row>
    <row r="73" spans="1:12">
      <c r="A73" s="5" t="s">
        <v>7</v>
      </c>
      <c r="B73" t="s">
        <v>38</v>
      </c>
    </row>
    <row r="75" spans="1:12" ht="17">
      <c r="A75" s="5" t="s">
        <v>7</v>
      </c>
      <c r="B75" t="s">
        <v>40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B76" t="s">
        <v>49</v>
      </c>
    </row>
    <row r="78" spans="1:12">
      <c r="B78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1E29-01ED-F443-A5A0-FF909B503056}">
  <dimension ref="A1:O49"/>
  <sheetViews>
    <sheetView tabSelected="1" topLeftCell="A20" zoomScale="95" workbookViewId="0">
      <selection activeCell="C37" sqref="C37"/>
    </sheetView>
  </sheetViews>
  <sheetFormatPr baseColWidth="10" defaultRowHeight="15"/>
  <cols>
    <col min="1" max="1" width="2.5" customWidth="1"/>
    <col min="2" max="2" width="15.5" customWidth="1"/>
    <col min="3" max="3" width="19.6640625" customWidth="1"/>
    <col min="4" max="4" width="15.5" customWidth="1"/>
    <col min="5" max="5" width="18.5" customWidth="1"/>
    <col min="6" max="6" width="16" customWidth="1"/>
    <col min="7" max="7" width="16.5" customWidth="1"/>
    <col min="8" max="8" width="12.83203125" customWidth="1"/>
  </cols>
  <sheetData>
    <row r="1" spans="1:8" s="12" customFormat="1" ht="16">
      <c r="A1" s="12" t="s">
        <v>43</v>
      </c>
    </row>
    <row r="3" spans="1:8" s="8" customFormat="1" ht="24" customHeight="1">
      <c r="B3" s="11" t="s">
        <v>44</v>
      </c>
      <c r="C3" s="11" t="s">
        <v>45</v>
      </c>
    </row>
    <row r="4" spans="1:8" s="8" customFormat="1" ht="17" customHeight="1">
      <c r="B4" s="23">
        <v>3.34</v>
      </c>
      <c r="C4" s="24">
        <v>2.71</v>
      </c>
      <c r="F4" s="8" t="s">
        <v>78</v>
      </c>
    </row>
    <row r="5" spans="1:8" s="8" customFormat="1" ht="17" customHeight="1">
      <c r="B5" s="25">
        <v>3.13</v>
      </c>
      <c r="C5" s="26">
        <v>2.75</v>
      </c>
    </row>
    <row r="6" spans="1:8" s="8" customFormat="1" ht="17" customHeight="1">
      <c r="B6" s="23">
        <v>3.17</v>
      </c>
      <c r="C6" s="24">
        <v>2.88</v>
      </c>
      <c r="F6" s="22"/>
    </row>
    <row r="7" spans="1:8" s="8" customFormat="1" ht="17" customHeight="1">
      <c r="B7" s="25">
        <v>3.15</v>
      </c>
      <c r="C7" s="26">
        <v>2.93</v>
      </c>
    </row>
    <row r="8" spans="1:8" s="8" customFormat="1" ht="17" customHeight="1">
      <c r="B8" s="23">
        <v>3.22</v>
      </c>
      <c r="C8" s="24">
        <v>2.95</v>
      </c>
      <c r="E8" s="8" t="s">
        <v>72</v>
      </c>
      <c r="F8" s="8">
        <f>2.1 + 0.215</f>
        <v>2.3149999999999999</v>
      </c>
      <c r="G8" s="8" t="s">
        <v>73</v>
      </c>
    </row>
    <row r="9" spans="1:8" s="8" customFormat="1" ht="17" customHeight="1">
      <c r="B9" s="25">
        <v>3.13</v>
      </c>
      <c r="C9" s="26">
        <v>2.88</v>
      </c>
    </row>
    <row r="10" spans="1:8" s="8" customFormat="1" ht="17" customHeight="1">
      <c r="B10" s="23">
        <v>3.12</v>
      </c>
      <c r="C10" s="24">
        <v>2.95</v>
      </c>
    </row>
    <row r="11" spans="1:8" s="8" customFormat="1" ht="17" customHeight="1">
      <c r="B11" s="25">
        <v>3.1</v>
      </c>
      <c r="C11" s="26">
        <v>2.81</v>
      </c>
    </row>
    <row r="12" spans="1:8" s="8" customFormat="1" ht="17" customHeight="1">
      <c r="B12" s="23">
        <v>3.07</v>
      </c>
      <c r="C12" s="24">
        <v>2.89</v>
      </c>
    </row>
    <row r="13" spans="1:8" s="8" customFormat="1" ht="17" customHeight="1">
      <c r="B13" s="27">
        <v>3.01</v>
      </c>
      <c r="C13" s="28">
        <v>2.97</v>
      </c>
      <c r="H13" s="8" t="s">
        <v>75</v>
      </c>
    </row>
    <row r="15" spans="1:8" ht="17">
      <c r="B15" t="s">
        <v>46</v>
      </c>
    </row>
    <row r="18" spans="1:9" s="13" customFormat="1" ht="16">
      <c r="A18" s="13" t="s">
        <v>63</v>
      </c>
    </row>
    <row r="20" spans="1:9" s="1" customFormat="1" ht="26" customHeight="1">
      <c r="B20" s="8" t="s">
        <v>54</v>
      </c>
      <c r="C20" s="8" t="s">
        <v>53</v>
      </c>
      <c r="D20" s="8" t="s">
        <v>55</v>
      </c>
      <c r="E20" s="8" t="s">
        <v>64</v>
      </c>
    </row>
    <row r="21" spans="1:9" s="1" customFormat="1" ht="22" customHeight="1">
      <c r="B21" s="14">
        <v>2.0299999999999998</v>
      </c>
      <c r="C21" s="8">
        <v>1.2E-2</v>
      </c>
      <c r="D21" s="8">
        <v>1E-3</v>
      </c>
      <c r="E21" s="8">
        <v>14.83</v>
      </c>
    </row>
    <row r="22" spans="1:9" s="1" customFormat="1" ht="22" customHeight="1">
      <c r="B22" s="14">
        <v>1.93</v>
      </c>
      <c r="C22" s="8">
        <v>1.2E-2</v>
      </c>
      <c r="D22" s="8">
        <v>1E-3</v>
      </c>
      <c r="E22" s="8">
        <v>14.44</v>
      </c>
      <c r="G22" t="s">
        <v>46</v>
      </c>
      <c r="H22" s="1">
        <v>10</v>
      </c>
      <c r="I22" s="1" t="s">
        <v>74</v>
      </c>
    </row>
    <row r="23" spans="1:9" s="1" customFormat="1" ht="22" customHeight="1">
      <c r="B23" s="14">
        <v>1.83</v>
      </c>
      <c r="C23" s="8">
        <v>1.2E-2</v>
      </c>
      <c r="D23" s="8">
        <v>1E-3</v>
      </c>
      <c r="E23" s="8">
        <v>14.11</v>
      </c>
      <c r="G23" s="10" t="s">
        <v>48</v>
      </c>
    </row>
    <row r="24" spans="1:9" s="1" customFormat="1" ht="22" customHeight="1">
      <c r="B24" s="14">
        <v>1.73</v>
      </c>
      <c r="C24" s="8">
        <v>1.2E-2</v>
      </c>
      <c r="D24" s="8">
        <v>1E-3</v>
      </c>
      <c r="E24" s="8">
        <v>13.71</v>
      </c>
    </row>
    <row r="25" spans="1:9" s="1" customFormat="1" ht="22" customHeight="1">
      <c r="B25" s="14">
        <v>1.63</v>
      </c>
      <c r="C25" s="8">
        <v>1.2E-2</v>
      </c>
      <c r="D25" s="8">
        <v>1E-3</v>
      </c>
      <c r="E25" s="8">
        <v>13.29</v>
      </c>
    </row>
    <row r="26" spans="1:9" s="1" customFormat="1" ht="22" customHeight="1">
      <c r="B26" s="14">
        <v>1.53</v>
      </c>
      <c r="C26" s="8">
        <v>1.2E-2</v>
      </c>
      <c r="D26" s="8">
        <v>1E-3</v>
      </c>
      <c r="E26" s="8">
        <v>13.09</v>
      </c>
    </row>
    <row r="27" spans="1:9" s="1" customFormat="1" ht="22" customHeight="1">
      <c r="B27" s="14">
        <v>1.43</v>
      </c>
      <c r="C27" s="8">
        <v>1.2E-2</v>
      </c>
      <c r="D27" s="8">
        <v>1E-3</v>
      </c>
      <c r="E27" s="8">
        <v>12.58</v>
      </c>
    </row>
    <row r="28" spans="1:9" s="1" customFormat="1" ht="22" customHeight="1">
      <c r="B28" s="14">
        <v>1.33</v>
      </c>
      <c r="C28" s="8">
        <v>1.2E-2</v>
      </c>
      <c r="D28" s="8">
        <v>1E-3</v>
      </c>
      <c r="E28" s="8">
        <v>12.17</v>
      </c>
    </row>
    <row r="29" spans="1:9" s="1" customFormat="1" ht="22" customHeight="1">
      <c r="B29" s="14">
        <v>1.23</v>
      </c>
      <c r="C29" s="8">
        <v>1.2E-2</v>
      </c>
      <c r="D29" s="8">
        <v>1E-3</v>
      </c>
      <c r="E29" s="8">
        <v>11.77</v>
      </c>
    </row>
    <row r="30" spans="1:9" s="1" customFormat="1" ht="22" customHeight="1">
      <c r="B30" s="14">
        <v>1.1299999999999999</v>
      </c>
      <c r="C30" s="8">
        <v>1.2E-2</v>
      </c>
      <c r="D30" s="8">
        <v>1E-3</v>
      </c>
      <c r="E30" s="8">
        <v>11.27</v>
      </c>
    </row>
    <row r="31" spans="1:9" ht="22" customHeight="1">
      <c r="B31" s="14">
        <v>1.03</v>
      </c>
      <c r="C31" s="8">
        <v>1.2E-2</v>
      </c>
      <c r="D31" s="8">
        <v>1E-3</v>
      </c>
      <c r="E31" s="8">
        <v>10.95</v>
      </c>
    </row>
    <row r="32" spans="1:9" ht="22" customHeight="1">
      <c r="B32" s="14">
        <v>0.93</v>
      </c>
      <c r="C32" s="8">
        <v>1.2E-2</v>
      </c>
      <c r="D32" s="8">
        <v>1E-3</v>
      </c>
      <c r="E32" s="8">
        <v>10.55</v>
      </c>
    </row>
    <row r="33" spans="2:15">
      <c r="B33" s="14"/>
      <c r="C33" s="8"/>
      <c r="D33" s="8"/>
      <c r="E33" s="8"/>
    </row>
    <row r="34" spans="2:15">
      <c r="B34" s="14"/>
      <c r="C34" s="8"/>
      <c r="D34" s="8"/>
      <c r="E34" s="8"/>
    </row>
    <row r="35" spans="2:15">
      <c r="B35" s="2" t="s">
        <v>47</v>
      </c>
    </row>
    <row r="37" spans="2:15" s="8" customFormat="1" ht="24" customHeight="1">
      <c r="B37" s="11" t="s">
        <v>62</v>
      </c>
      <c r="C37" s="11" t="s">
        <v>77</v>
      </c>
      <c r="D37" s="21" t="s">
        <v>66</v>
      </c>
      <c r="E37" s="21" t="s">
        <v>67</v>
      </c>
      <c r="F37" s="21" t="s">
        <v>76</v>
      </c>
      <c r="G37" s="21" t="s">
        <v>68</v>
      </c>
      <c r="H37" s="21" t="s">
        <v>69</v>
      </c>
      <c r="I37" s="21" t="s">
        <v>70</v>
      </c>
      <c r="J37" s="20" t="s">
        <v>65</v>
      </c>
      <c r="K37" s="11" t="s">
        <v>71</v>
      </c>
    </row>
    <row r="38" spans="2:15" s="8" customFormat="1" ht="22" customHeight="1">
      <c r="B38" s="14">
        <f>B21+C21</f>
        <v>2.0419999999999998</v>
      </c>
      <c r="C38" s="29" cm="1">
        <f t="array" ref="C38">(Table5[b]/1000*Table4[[#This Row],[li,ges in m]]) + Table5[a]/1000</f>
        <v>1.4168E-3</v>
      </c>
      <c r="D38" s="29">
        <v>1.5E-3</v>
      </c>
      <c r="E38" s="29">
        <v>1.8E-3</v>
      </c>
      <c r="F38" s="19">
        <f t="shared" ref="F38:F49" si="0">(0.5*E21+10)/1000</f>
        <v>1.7415E-2</v>
      </c>
      <c r="G38" s="19">
        <v>0.15134</v>
      </c>
      <c r="H38" s="14">
        <v>2.9660000000000002</v>
      </c>
      <c r="I38" s="19">
        <v>3.0269999999999998E-2</v>
      </c>
      <c r="J38" s="14">
        <v>8.7971599999999999</v>
      </c>
      <c r="K38" s="14">
        <v>0.17954999999999999</v>
      </c>
    </row>
    <row r="39" spans="2:15" s="8" customFormat="1" ht="22" customHeight="1">
      <c r="B39" s="14">
        <f>B22+C22</f>
        <v>1.9419999999999999</v>
      </c>
      <c r="C39" s="29" cm="1">
        <f t="array" ref="C39">(Table5[b]/1000*Table4[[#This Row],[li,ges in m]]) + Table5[a]/1000</f>
        <v>1.3768000000000001E-3</v>
      </c>
      <c r="D39" s="29">
        <v>1.4599999999999999E-3</v>
      </c>
      <c r="E39" s="29">
        <v>1.7700000000000001E-3</v>
      </c>
      <c r="F39" s="19">
        <f>(0.5*E22+10)/1000</f>
        <v>1.7219999999999999E-2</v>
      </c>
      <c r="G39" s="19">
        <v>0.15132000000000001</v>
      </c>
      <c r="H39" s="14">
        <v>2.8879999999999999</v>
      </c>
      <c r="I39" s="19">
        <v>3.0259999999999999E-2</v>
      </c>
      <c r="J39" s="14">
        <v>8.3405400000000007</v>
      </c>
      <c r="K39" s="14">
        <v>0.17480000000000001</v>
      </c>
    </row>
    <row r="40" spans="2:15" s="8" customFormat="1" ht="22" customHeight="1">
      <c r="B40" s="14">
        <f t="shared" ref="B40:B49" si="1">B23+C23</f>
        <v>1.8420000000000001</v>
      </c>
      <c r="C40" s="29" cm="1">
        <f t="array" ref="C40">(Table5[b]/1000*Table4[[#This Row],[li,ges in m]]) + Table5[a]/1000</f>
        <v>1.3368E-3</v>
      </c>
      <c r="D40" s="29">
        <v>1.4300000000000001E-3</v>
      </c>
      <c r="E40" s="29">
        <v>1.74E-3</v>
      </c>
      <c r="F40" s="19">
        <f t="shared" si="0"/>
        <v>1.7055000000000001E-2</v>
      </c>
      <c r="G40" s="19">
        <v>0.15129999999999999</v>
      </c>
      <c r="H40" s="14">
        <v>2.8220000000000001</v>
      </c>
      <c r="I40" s="19">
        <v>3.0259999999999999E-2</v>
      </c>
      <c r="J40" s="14">
        <v>7.9636800000000001</v>
      </c>
      <c r="K40" s="14">
        <v>0.17077999999999999</v>
      </c>
    </row>
    <row r="41" spans="2:15" s="8" customFormat="1" ht="22" customHeight="1">
      <c r="B41" s="14">
        <f t="shared" si="1"/>
        <v>1.742</v>
      </c>
      <c r="C41" s="29" cm="1">
        <f t="array" ref="C41">(Table5[b]/1000*Table4[[#This Row],[li,ges in m]]) + Table5[a]/1000</f>
        <v>1.2967999999999999E-3</v>
      </c>
      <c r="D41" s="29">
        <v>1.39E-3</v>
      </c>
      <c r="E41" s="29">
        <v>1.7099999999999999E-3</v>
      </c>
      <c r="F41" s="19">
        <f t="shared" si="0"/>
        <v>1.6855000000000002E-2</v>
      </c>
      <c r="G41" s="19">
        <v>0.15126999999999999</v>
      </c>
      <c r="H41" s="14">
        <v>2.742</v>
      </c>
      <c r="I41" s="19">
        <v>3.0249999999999999E-2</v>
      </c>
      <c r="J41" s="14">
        <v>7.5185599999999999</v>
      </c>
      <c r="K41" s="14">
        <v>0.16592000000000001</v>
      </c>
    </row>
    <row r="42" spans="2:15" s="8" customFormat="1" ht="22" customHeight="1">
      <c r="B42" s="14">
        <f t="shared" si="1"/>
        <v>1.6419999999999999</v>
      </c>
      <c r="C42" s="29" cm="1">
        <f t="array" ref="C42">(Table5[b]/1000*Table4[[#This Row],[li,ges in m]]) + Table5[a]/1000</f>
        <v>1.2568E-3</v>
      </c>
      <c r="D42" s="29">
        <v>1.3500000000000001E-3</v>
      </c>
      <c r="E42" s="29">
        <v>1.6800000000000001E-3</v>
      </c>
      <c r="F42" s="19">
        <f t="shared" si="0"/>
        <v>1.6645E-2</v>
      </c>
      <c r="G42" s="19">
        <v>0.15125</v>
      </c>
      <c r="H42" s="14">
        <v>2.6579999999999999</v>
      </c>
      <c r="I42" s="19">
        <v>3.0249999999999999E-2</v>
      </c>
      <c r="J42" s="14">
        <v>7.0649600000000001</v>
      </c>
      <c r="K42" s="14">
        <v>0.16081000000000001</v>
      </c>
    </row>
    <row r="43" spans="2:15" s="8" customFormat="1" ht="22" customHeight="1">
      <c r="B43" s="14">
        <f t="shared" si="1"/>
        <v>1.542</v>
      </c>
      <c r="C43" s="29" cm="1">
        <f t="array" ref="C43">(Table5[b]/1000*Table4[[#This Row],[li,ges in m]]) + Table5[a]/1000</f>
        <v>1.2168000000000001E-3</v>
      </c>
      <c r="D43" s="29">
        <v>1.32E-3</v>
      </c>
      <c r="E43" s="29">
        <v>1.65E-3</v>
      </c>
      <c r="F43" s="19">
        <f t="shared" si="0"/>
        <v>1.6545000000000001E-2</v>
      </c>
      <c r="G43" s="19">
        <v>0.15124000000000001</v>
      </c>
      <c r="H43" s="14">
        <v>2.6179999999999999</v>
      </c>
      <c r="I43" s="19">
        <v>3.0249999999999999E-2</v>
      </c>
      <c r="J43" s="14">
        <v>6.8539199999999996</v>
      </c>
      <c r="K43" s="14">
        <v>0.15837999999999999</v>
      </c>
      <c r="M43" s="17" t="s">
        <v>52</v>
      </c>
      <c r="N43" s="3"/>
      <c r="O43" s="18">
        <v>3</v>
      </c>
    </row>
    <row r="44" spans="2:15" s="8" customFormat="1" ht="22" customHeight="1">
      <c r="B44" s="14">
        <f t="shared" si="1"/>
        <v>1.4419999999999999</v>
      </c>
      <c r="C44" s="29" cm="1">
        <f t="array" ref="C44">(Table5[b]/1000*Table4[[#This Row],[li,ges in m]]) + Table5[a]/1000</f>
        <v>1.1768E-3</v>
      </c>
      <c r="D44" s="29">
        <v>1.2800000000000001E-3</v>
      </c>
      <c r="E44" s="29">
        <v>1.6199999999999999E-3</v>
      </c>
      <c r="F44" s="19">
        <f t="shared" si="0"/>
        <v>1.6289999999999999E-2</v>
      </c>
      <c r="G44" s="19">
        <v>0.15121000000000001</v>
      </c>
      <c r="H44" s="14">
        <v>2.516</v>
      </c>
      <c r="I44" s="19">
        <v>3.024E-2</v>
      </c>
      <c r="J44" s="14">
        <v>6.33026</v>
      </c>
      <c r="K44" s="14">
        <v>0.15218000000000001</v>
      </c>
      <c r="M44" s="3"/>
      <c r="N44" s="16" t="s">
        <v>50</v>
      </c>
      <c r="O44" s="16" t="s">
        <v>51</v>
      </c>
    </row>
    <row r="45" spans="2:15" s="8" customFormat="1" ht="22" customHeight="1">
      <c r="B45" s="14">
        <f t="shared" si="1"/>
        <v>1.3420000000000001</v>
      </c>
      <c r="C45" s="29" cm="1">
        <f t="array" ref="C45">(Table5[b]/1000*Table4[[#This Row],[li,ges in m]]) + Table5[a]/1000</f>
        <v>1.1367999999999999E-3</v>
      </c>
      <c r="D45" s="29">
        <v>1.24E-3</v>
      </c>
      <c r="E45" s="29">
        <v>1.5900000000000001E-3</v>
      </c>
      <c r="F45" s="19">
        <f t="shared" si="0"/>
        <v>1.6085000000000002E-2</v>
      </c>
      <c r="G45" s="19">
        <v>0.15118999999999999</v>
      </c>
      <c r="H45" s="14">
        <v>2.4340000000000002</v>
      </c>
      <c r="I45" s="19">
        <v>3.024E-2</v>
      </c>
      <c r="J45" s="14">
        <v>5.9243600000000001</v>
      </c>
      <c r="K45" s="14">
        <v>0.1472</v>
      </c>
      <c r="M45" s="15"/>
      <c r="N45" s="15">
        <v>0.6</v>
      </c>
      <c r="O45" s="15">
        <v>0.4</v>
      </c>
    </row>
    <row r="46" spans="2:15" s="8" customFormat="1" ht="22" customHeight="1">
      <c r="B46" s="14">
        <f t="shared" si="1"/>
        <v>1.242</v>
      </c>
      <c r="C46" s="29" cm="1">
        <f t="array" ref="C46">(Table5[b]/1000*Table4[[#This Row],[li,ges in m]]) + Table5[a]/1000</f>
        <v>1.0968E-3</v>
      </c>
      <c r="D46" s="29">
        <v>1.2099999999999999E-3</v>
      </c>
      <c r="E46" s="29">
        <v>1.57E-3</v>
      </c>
      <c r="F46" s="19">
        <f t="shared" si="0"/>
        <v>1.5885E-2</v>
      </c>
      <c r="G46" s="19">
        <v>0.15117</v>
      </c>
      <c r="H46" s="14">
        <v>2.3540000000000001</v>
      </c>
      <c r="I46" s="19">
        <v>3.023E-2</v>
      </c>
      <c r="J46" s="14">
        <v>5.5413199999999998</v>
      </c>
      <c r="K46" s="14">
        <v>0.14233999999999999</v>
      </c>
    </row>
    <row r="47" spans="2:15" s="8" customFormat="1" ht="22" customHeight="1">
      <c r="B47" s="14">
        <f t="shared" si="1"/>
        <v>1.1419999999999999</v>
      </c>
      <c r="C47" s="29" cm="1">
        <f t="array" ref="C47">(Table5[b]/1000*Table4[[#This Row],[li,ges in m]]) + Table5[a]/1000</f>
        <v>1.0567999999999999E-3</v>
      </c>
      <c r="D47" s="29">
        <v>1.17E-3</v>
      </c>
      <c r="E47" s="29">
        <v>1.5399999999999999E-3</v>
      </c>
      <c r="F47" s="19">
        <f t="shared" si="0"/>
        <v>1.5635E-2</v>
      </c>
      <c r="G47" s="19">
        <v>0.15114</v>
      </c>
      <c r="H47" s="14">
        <v>2.254</v>
      </c>
      <c r="I47" s="19">
        <v>3.023E-2</v>
      </c>
      <c r="J47" s="14">
        <v>5.0805199999999999</v>
      </c>
      <c r="K47" s="14">
        <v>0.13627</v>
      </c>
    </row>
    <row r="48" spans="2:15" ht="22" customHeight="1">
      <c r="B48" s="14">
        <f t="shared" si="1"/>
        <v>1.042</v>
      </c>
      <c r="C48" s="29" cm="1">
        <f t="array" ref="C48">(Table5[b]/1000*Table4[[#This Row],[li,ges in m]]) + Table5[a]/1000</f>
        <v>1.0168E-3</v>
      </c>
      <c r="D48" s="29">
        <v>1.1299999999999999E-3</v>
      </c>
      <c r="E48" s="29">
        <v>1.5100000000000001E-3</v>
      </c>
      <c r="F48" s="19">
        <f t="shared" si="0"/>
        <v>1.5474999999999999E-2</v>
      </c>
      <c r="G48" s="19">
        <v>0.15112999999999999</v>
      </c>
      <c r="H48" s="14">
        <v>2.19</v>
      </c>
      <c r="I48" s="19">
        <v>3.023E-2</v>
      </c>
      <c r="J48" s="14">
        <v>4.7961</v>
      </c>
      <c r="K48" s="14">
        <v>0.13239000000000001</v>
      </c>
    </row>
    <row r="49" spans="2:11" ht="22" customHeight="1">
      <c r="B49" s="14">
        <f t="shared" si="1"/>
        <v>0.94200000000000006</v>
      </c>
      <c r="C49" s="29" cm="1">
        <f t="array" ref="C49">(Table5[b]/1000*Table4[[#This Row],[li,ges in m]]) + Table5[a]/1000</f>
        <v>9.7679999999999989E-4</v>
      </c>
      <c r="D49" s="29">
        <v>1.1000000000000001E-3</v>
      </c>
      <c r="E49" s="29">
        <v>1.48E-3</v>
      </c>
      <c r="F49" s="19">
        <f t="shared" si="0"/>
        <v>1.5275E-2</v>
      </c>
      <c r="G49" s="19">
        <v>0.15110999999999999</v>
      </c>
      <c r="H49" s="14">
        <v>2.11</v>
      </c>
      <c r="I49" s="19">
        <v>3.022E-2</v>
      </c>
      <c r="J49" s="14">
        <v>4.4520999999999997</v>
      </c>
      <c r="K49" s="14">
        <v>0.12753</v>
      </c>
    </row>
  </sheetData>
  <phoneticPr fontId="14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1135-DD52-3C46-BAEB-583B68230B7C}">
  <dimension ref="A1:G8"/>
  <sheetViews>
    <sheetView workbookViewId="0">
      <selection activeCell="I23" sqref="I23"/>
    </sheetView>
  </sheetViews>
  <sheetFormatPr baseColWidth="10" defaultRowHeight="15"/>
  <cols>
    <col min="2" max="2" width="17.5" customWidth="1"/>
    <col min="7" max="7" width="11" customWidth="1"/>
  </cols>
  <sheetData>
    <row r="1" spans="1:7" s="12" customFormat="1" ht="16">
      <c r="A1" s="12" t="s">
        <v>43</v>
      </c>
    </row>
    <row r="3" spans="1:7" ht="25" customHeight="1">
      <c r="B3" s="8" t="s">
        <v>61</v>
      </c>
      <c r="C3" s="11" t="s">
        <v>56</v>
      </c>
      <c r="D3" s="11" t="s">
        <v>57</v>
      </c>
      <c r="E3" s="11" t="s">
        <v>58</v>
      </c>
      <c r="F3" s="11" t="s">
        <v>59</v>
      </c>
      <c r="G3" s="11" t="s">
        <v>60</v>
      </c>
    </row>
    <row r="4" spans="1:7" ht="20" customHeight="1">
      <c r="B4" s="11" t="s">
        <v>44</v>
      </c>
      <c r="C4" s="8"/>
      <c r="D4" s="8"/>
      <c r="E4" s="8"/>
      <c r="F4" s="8"/>
      <c r="G4" s="8"/>
    </row>
    <row r="5" spans="1:7" ht="20" customHeight="1">
      <c r="B5" s="11" t="s">
        <v>45</v>
      </c>
      <c r="C5" s="8"/>
      <c r="D5" s="8"/>
      <c r="E5" s="8"/>
      <c r="F5" s="8"/>
      <c r="G5" s="8"/>
    </row>
    <row r="8" spans="1:7" s="13" customFormat="1" ht="16">
      <c r="A8" s="13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Durchführung</vt:lpstr>
      <vt:lpstr>Rohdaten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2023-09-27T19:14:36Z</dcterms:created>
  <dcterms:modified xsi:type="dcterms:W3CDTF">2023-11-06T19:11:43Z</dcterms:modified>
</cp:coreProperties>
</file>