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D419F713-C4D3-3C4E-928D-F67FC65B3BCF}" xr6:coauthVersionLast="47" xr6:coauthVersionMax="47" xr10:uidLastSave="{00000000-0000-0000-0000-000000000000}"/>
  <bookViews>
    <workbookView xWindow="120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5" l="1"/>
  <c r="F38" i="5"/>
  <c r="F40" i="5"/>
  <c r="F41" i="5"/>
  <c r="F42" i="5"/>
  <c r="F43" i="5"/>
  <c r="F44" i="5"/>
  <c r="F45" i="5"/>
  <c r="F46" i="5"/>
  <c r="F47" i="5"/>
  <c r="F48" i="5"/>
  <c r="F49" i="5"/>
  <c r="B49" i="5"/>
  <c r="B48" i="5"/>
  <c r="B47" i="5"/>
  <c r="C47" i="5" s="1" a="1"/>
  <c r="C47" i="5" s="1"/>
  <c r="B46" i="5"/>
  <c r="C46" i="5" s="1" a="1"/>
  <c r="C46" i="5" s="1"/>
  <c r="B45" i="5"/>
  <c r="C45" i="5" s="1" a="1"/>
  <c r="C45" i="5" s="1"/>
  <c r="B44" i="5"/>
  <c r="C44" i="5" s="1" a="1"/>
  <c r="C44" i="5" s="1"/>
  <c r="B43" i="5"/>
  <c r="C43" i="5" s="1" a="1"/>
  <c r="C43" i="5" s="1"/>
  <c r="B42" i="5"/>
  <c r="C42" i="5" s="1" a="1"/>
  <c r="C42" i="5" s="1"/>
  <c r="B41" i="5"/>
  <c r="C41" i="5" s="1" a="1"/>
  <c r="C41" i="5" s="1"/>
  <c r="B40" i="5"/>
  <c r="C40" i="5" s="1" a="1"/>
  <c r="C40" i="5" s="1"/>
  <c r="B39" i="5"/>
  <c r="B38" i="5"/>
  <c r="C39" i="5" a="1"/>
  <c r="C39" i="5" s="1"/>
  <c r="C49" i="5" a="1"/>
  <c r="C49" i="5" s="1"/>
  <c r="C48" i="5" a="1"/>
  <c r="C48" i="5" s="1"/>
  <c r="C38" i="5" a="1"/>
  <c r="C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<sst xmlns="http://schemas.openxmlformats.org/spreadsheetml/2006/main" count="91" uniqueCount="76">
  <si>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</si>
  <si>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</si>
  <si>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</si>
  <si>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</si>
  <si>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</si>
  <si>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</si>
  <si>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</si>
  <si>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</si>
  <si>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</si>
  <si>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</si>
  <si>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</si>
  <si>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</si>
  <si>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</si>
  <si>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</si>
  <si>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</si>
  <si>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</si>
  <si>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</si>
  <si>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</si>
  <si>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</si>
  <si>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</si>
  <si>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</si>
  <si>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</si>
  <si>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</si>
  <si>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</si>
  <si>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</si>
  <si>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</si>
  <si>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</si>
  <si>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</si>
  <si>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</si>
  <si>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</si>
  <si>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</si>
  <si>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</si>
  <si>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</si>
  <si>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</si>
  <si>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</si>
  <si>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</si>
  <si>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</si>
  <si>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</si>
  <si>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</si>
  <si>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</si>
  <si>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</si>
  <si>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</si>
  <si>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</si>
  <si>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</si>
  <si>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</si>
  <si>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</si>
  <si>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</si>
  <si>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</si>
  <si>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</si>
  <si>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</si>
  <si>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</si>
  <si>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</si>
  <si>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</si>
  <si>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</si>
  <si>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</si>
  <si>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</si>
  <si>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</si>
  <si>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</si>
  <si>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</si>
  <si>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</si>
  <si>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</si>
  <si>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</si>
  <si>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t>Versuchsteil 3: 10 Perioden  bei 10 unterschiedlichen Pendellänge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</si>
  <si>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</si>
  <si>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</si>
  <si>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</si>
  <si>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</si>
  <si>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</si>
  <si>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</si>
  <si>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</si>
  <si>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</t>
    </r>
    <r>
      <rPr>
        <vertAlign val="superscript"/>
        <sz val="11"/>
        <color theme="1"/>
        <rFont val="Calibri-Light"/>
      </rPr>
      <t xml:space="preserve">Uhr </t>
    </r>
    <r>
      <rPr>
        <sz val="11"/>
        <color theme="1"/>
        <rFont val="Calibri-Light"/>
      </rPr>
      <t>in s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</si>
  <si>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</si>
  <si>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</si>
  <si>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</si>
  <si>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rPr>
        <sz val="11"/>
        <color theme="1"/>
        <rFont val="Calibri-Light"/>
      </rPr>
      <t>∆T</t>
    </r>
    <r>
      <rPr>
        <vertAlign val="subscript"/>
        <sz val="11"/>
        <color theme="1"/>
        <rFont val="Calibri-Light"/>
      </rPr>
      <t>i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</si>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</sst>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vertAlign val="superscript"/>
      <sz val="11"/>
      <color theme="1"/>
      <name val="Calibri-Light"/>
    </font>
    <font>
      <sz val="8"/>
      <name val="Calibri-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8"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7" dataDxfId="36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5"/>
    <tableColumn id="2" xr3:uid="{04C0E93E-E90D-E94D-80A9-BA066B3C0889}" name="T(Umkehrpunkt) in s" dataDxfId="3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3" dataDxfId="32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1"/>
    <tableColumn id="2" xr3:uid="{6A5DF10D-FF45-B14C-A13B-2628E98996BF}" name="∆liEG in mm" dataDxfId="30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O44:P45" totalsRowShown="0" headerRowDxfId="29" dataDxfId="28">
  <autoFilter ref="O44:P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7"/>
    <tableColumn id="2" xr3:uid="{CA60A8C6-6B33-7141-9408-E626FCFBE907}" name="b" dataDxfId="26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5" dataDxfId="24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3"/>
    <tableColumn id="3" xr3:uid="{F1F4708E-76CE-F045-B5C1-920A7D822E6B}" name="l0,schätz in m" dataDxfId="22"/>
    <tableColumn id="4" xr3:uid="{6CA49B71-59FE-F749-A9F2-A92B7E8ADE00}" name="∆l0,schätz in m" dataDxfId="21"/>
    <tableColumn id="5" xr3:uid="{D323358E-AC7C-6E46-88E2-1B1BA82100EA}" name="τ1 = 5 Ti in s" dataDxfId="2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J49" totalsRowShown="0" headerRowDxfId="19" dataDxfId="18">
  <autoFilter ref="D37:J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5BB7A07-8828-5A4C-BD4B-3B1D7C9E9371}" name="∆li,Faden in m" dataDxfId="17"/>
    <tableColumn id="2" xr3:uid="{CB345EF9-91E9-2047-B67F-56D715444FAC}" name="∆li,ges in m" dataDxfId="16"/>
    <tableColumn id="6" xr3:uid="{F6AF1455-964D-4B4E-ADDF-86C230059387}" name="∆τ1Uhr in s" dataDxfId="0">
      <calculatedColumnFormula>(0.5*E21+10)/1000</calculatedColumnFormula>
    </tableColumn>
    <tableColumn id="3" xr3:uid="{8F889AD9-8191-F94F-8CD2-8F439EA085FE}" name="∆τ1, ges in s" dataDxfId="15"/>
    <tableColumn id="7" xr3:uid="{28B02484-B961-B74D-9AB6-9E095216CB7C}" name="Ti in s" dataDxfId="14"/>
    <tableColumn id="4" xr3:uid="{55424E9E-945A-8D47-9687-E64501944523}" name="∆Ti in s" dataDxfId="13"/>
    <tableColumn id="5" xr3:uid="{5EC5184E-A553-B14A-A1AB-4974E176A824}" name="∆Ti" dataDxfId="1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K37:L49" totalsRowShown="0" dataDxfId="11">
  <autoFilter ref="K37:L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10"/>
    <tableColumn id="2" xr3:uid="{ACF2ADD9-FFC0-124F-A10E-AD96D23A054B}" name="∆yi in s2" dataDxfId="9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8" dataDxfId="7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6"/>
    <tableColumn id="2" xr3:uid="{E231D29B-F6D8-774F-9CC2-B924F00DBABA}" name="mean" dataDxfId="5"/>
    <tableColumn id="3" xr3:uid="{31F917E6-C6B3-C44A-BFA1-DB5A07FB6758}" name="stdev" dataDxfId="4"/>
    <tableColumn id="4" xr3:uid="{0952568A-3564-1140-91F5-02ACBC6C84C1}" name="cov" dataDxfId="3"/>
    <tableColumn id="5" xr3:uid="{FCEB2C04-DB74-7347-A758-5F8318B07AC0}" name="sys" dataDxfId="2"/>
    <tableColumn id="6" xr3:uid="{9BE7E060-5CB7-4E49-9CB8-F31A15C6E537}" name="total error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P49"/>
  <sheetViews>
    <sheetView tabSelected="1" topLeftCell="A20" workbookViewId="0">
      <selection activeCell="F45" sqref="F45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3" s="12" customFormat="1" ht="16">
      <c r="A1" s="12" t="s">
        <v>43</v>
      </c>
    </row>
    <row r="3" spans="1:3" s="8" customFormat="1" ht="24" customHeight="1">
      <c r="B3" s="11" t="s">
        <v>44</v>
      </c>
      <c r="C3" s="11" t="s">
        <v>45</v>
      </c>
    </row>
    <row r="4" spans="1:3" s="8" customFormat="1" ht="17" customHeight="1">
      <c r="B4" s="14">
        <v>1.2</v>
      </c>
      <c r="C4" s="14">
        <v>2.1</v>
      </c>
    </row>
    <row r="5" spans="1:3" s="8" customFormat="1" ht="17" customHeight="1">
      <c r="B5" s="14">
        <v>1.1000000000000001</v>
      </c>
      <c r="C5" s="14">
        <v>2</v>
      </c>
    </row>
    <row r="6" spans="1:3" s="8" customFormat="1" ht="17" customHeight="1">
      <c r="B6" s="14">
        <v>1</v>
      </c>
      <c r="C6" s="14">
        <v>1.9</v>
      </c>
    </row>
    <row r="7" spans="1:3" s="8" customFormat="1" ht="17" customHeight="1">
      <c r="B7" s="14">
        <v>0.9</v>
      </c>
      <c r="C7" s="14">
        <v>1.9</v>
      </c>
    </row>
    <row r="8" spans="1:3" s="8" customFormat="1" ht="17" customHeight="1">
      <c r="B8" s="14">
        <v>1.2</v>
      </c>
      <c r="C8" s="14">
        <v>1.9</v>
      </c>
    </row>
    <row r="9" spans="1:3" s="8" customFormat="1" ht="17" customHeight="1">
      <c r="B9" s="14">
        <v>1.2</v>
      </c>
      <c r="C9" s="14">
        <v>2.1</v>
      </c>
    </row>
    <row r="10" spans="1:3" s="8" customFormat="1" ht="17" customHeight="1">
      <c r="B10" s="14">
        <v>1.1000000000000001</v>
      </c>
      <c r="C10" s="14">
        <v>2</v>
      </c>
    </row>
    <row r="11" spans="1:3" s="8" customFormat="1" ht="17" customHeight="1">
      <c r="B11" s="14">
        <v>0.9</v>
      </c>
      <c r="C11" s="14">
        <v>2</v>
      </c>
    </row>
    <row r="12" spans="1:3" s="8" customFormat="1" ht="17" customHeight="1">
      <c r="B12" s="14">
        <v>1</v>
      </c>
      <c r="C12" s="14">
        <v>1.8</v>
      </c>
    </row>
    <row r="13" spans="1:3" s="8" customFormat="1" ht="17" customHeight="1">
      <c r="B13" s="14">
        <v>1</v>
      </c>
      <c r="C13" s="14">
        <v>1.9</v>
      </c>
    </row>
    <row r="15" spans="1:3" ht="17">
      <c r="B15" t="s">
        <v>46</v>
      </c>
    </row>
    <row r="18" spans="1:7" s="13" customFormat="1" ht="16">
      <c r="A18" s="13" t="s">
        <v>64</v>
      </c>
    </row>
    <row r="20" spans="1:7" s="1" customFormat="1" ht="26" customHeight="1">
      <c r="B20" s="8" t="s">
        <v>54</v>
      </c>
      <c r="C20" s="8" t="s">
        <v>53</v>
      </c>
      <c r="D20" s="8" t="s">
        <v>55</v>
      </c>
      <c r="E20" s="8" t="s">
        <v>66</v>
      </c>
    </row>
    <row r="21" spans="1:7" s="1" customFormat="1" ht="22" customHeight="1">
      <c r="B21" s="14">
        <v>3.25</v>
      </c>
      <c r="C21" s="8">
        <v>0.01</v>
      </c>
      <c r="D21" s="8">
        <v>1E-3</v>
      </c>
      <c r="E21" s="8">
        <v>100</v>
      </c>
    </row>
    <row r="22" spans="1:7" s="1" customFormat="1" ht="22" customHeight="1">
      <c r="B22" s="14">
        <v>3</v>
      </c>
      <c r="C22" s="8">
        <v>0.01</v>
      </c>
      <c r="D22" s="8">
        <v>1E-3</v>
      </c>
      <c r="E22" s="8">
        <v>90.8</v>
      </c>
      <c r="G22" t="s">
        <v>46</v>
      </c>
    </row>
    <row r="23" spans="1:7" s="1" customFormat="1" ht="22" customHeight="1">
      <c r="B23" s="14">
        <v>2.75</v>
      </c>
      <c r="C23" s="8">
        <v>0.01</v>
      </c>
      <c r="D23" s="8">
        <v>1E-3</v>
      </c>
      <c r="E23" s="8">
        <v>80.599999999999994</v>
      </c>
      <c r="G23" s="10" t="s">
        <v>48</v>
      </c>
    </row>
    <row r="24" spans="1:7" s="1" customFormat="1" ht="22" customHeight="1">
      <c r="B24" s="14">
        <v>2.5</v>
      </c>
      <c r="C24" s="8">
        <v>0.01</v>
      </c>
      <c r="D24" s="8">
        <v>1E-3</v>
      </c>
      <c r="E24" s="8">
        <v>70.5</v>
      </c>
    </row>
    <row r="25" spans="1:7" s="1" customFormat="1" ht="22" customHeight="1">
      <c r="B25" s="14">
        <v>2.25</v>
      </c>
      <c r="C25" s="8">
        <v>0.01</v>
      </c>
      <c r="D25" s="8">
        <v>1E-3</v>
      </c>
      <c r="E25" s="8">
        <v>60.4</v>
      </c>
    </row>
    <row r="26" spans="1:7" s="1" customFormat="1" ht="22" customHeight="1">
      <c r="B26" s="14">
        <v>2</v>
      </c>
      <c r="C26" s="8">
        <v>0.01</v>
      </c>
      <c r="D26" s="8">
        <v>1E-3</v>
      </c>
      <c r="E26" s="8">
        <v>50.6</v>
      </c>
    </row>
    <row r="27" spans="1:7" s="1" customFormat="1" ht="22" customHeight="1">
      <c r="B27" s="14">
        <v>1.75</v>
      </c>
      <c r="C27" s="8">
        <v>0.01</v>
      </c>
      <c r="D27" s="8">
        <v>1E-3</v>
      </c>
      <c r="E27" s="8">
        <v>40.299999999999997</v>
      </c>
    </row>
    <row r="28" spans="1:7" s="1" customFormat="1" ht="22" customHeight="1">
      <c r="B28" s="14">
        <v>1.5</v>
      </c>
      <c r="C28" s="8">
        <v>0.01</v>
      </c>
      <c r="D28" s="8">
        <v>1E-3</v>
      </c>
      <c r="E28" s="8">
        <v>30.2</v>
      </c>
    </row>
    <row r="29" spans="1:7" s="1" customFormat="1" ht="22" customHeight="1">
      <c r="B29" s="14">
        <v>1.25</v>
      </c>
      <c r="C29" s="8">
        <v>0.01</v>
      </c>
      <c r="D29" s="8">
        <v>1E-3</v>
      </c>
      <c r="E29" s="8">
        <v>20.3</v>
      </c>
    </row>
    <row r="30" spans="1:7" s="1" customFormat="1" ht="22" customHeight="1">
      <c r="B30" s="14">
        <v>1</v>
      </c>
      <c r="C30" s="8">
        <v>0.01</v>
      </c>
      <c r="D30" s="8">
        <v>1E-3</v>
      </c>
      <c r="E30" s="8">
        <v>16.100000000000001</v>
      </c>
    </row>
    <row r="31" spans="1:7" ht="22" customHeight="1">
      <c r="B31" s="14">
        <v>0.75</v>
      </c>
      <c r="C31" s="8">
        <v>1</v>
      </c>
      <c r="D31" s="8">
        <v>0.1</v>
      </c>
      <c r="E31" s="8">
        <v>0.1</v>
      </c>
    </row>
    <row r="32" spans="1:7" ht="22" customHeight="1">
      <c r="B32" s="14">
        <v>0.5</v>
      </c>
      <c r="C32" s="8">
        <v>0.1</v>
      </c>
      <c r="D32" s="8">
        <v>0.1</v>
      </c>
      <c r="E32" s="8">
        <v>0.1</v>
      </c>
    </row>
    <row r="33" spans="2:16">
      <c r="B33" s="14"/>
      <c r="C33" s="8"/>
      <c r="D33" s="8"/>
      <c r="E33" s="8"/>
    </row>
    <row r="34" spans="2:16">
      <c r="B34" s="14"/>
      <c r="C34" s="8"/>
      <c r="D34" s="8"/>
      <c r="E34" s="8"/>
    </row>
    <row r="35" spans="2:16">
      <c r="B35" s="2" t="s">
        <v>47</v>
      </c>
    </row>
    <row r="37" spans="2:16" s="8" customFormat="1" ht="24" customHeight="1">
      <c r="B37" s="11" t="s">
        <v>63</v>
      </c>
      <c r="C37" s="11" t="s">
        <v>65</v>
      </c>
      <c r="D37" s="21" t="s">
        <v>68</v>
      </c>
      <c r="E37" s="21" t="s">
        <v>69</v>
      </c>
      <c r="F37" s="21" t="s">
        <v>70</v>
      </c>
      <c r="G37" s="21" t="s">
        <v>71</v>
      </c>
      <c r="H37" s="21" t="s">
        <v>72</v>
      </c>
      <c r="I37" s="21" t="s">
        <v>73</v>
      </c>
      <c r="J37" s="21" t="s">
        <v>74</v>
      </c>
      <c r="K37" s="20" t="s">
        <v>67</v>
      </c>
      <c r="L37" s="11" t="s">
        <v>75</v>
      </c>
    </row>
    <row r="38" spans="2:16" s="8" customFormat="1" ht="22" customHeight="1">
      <c r="B38" s="14">
        <f>B21+C21</f>
        <v>3.26</v>
      </c>
      <c r="C38" s="14" cm="1">
        <f t="array" ref="C38">(Table5[b]*Table4[[#This Row],[li,ges in m]]) + Table5[a]</f>
        <v>0.42600000000000005</v>
      </c>
      <c r="D38" s="14"/>
      <c r="E38" s="14"/>
      <c r="F38" s="14">
        <f t="shared" ref="F38:F49" si="0">(0.5*E21+10)/1000</f>
        <v>0.06</v>
      </c>
      <c r="J38" s="19"/>
      <c r="K38" s="19"/>
      <c r="L38" s="19"/>
    </row>
    <row r="39" spans="2:16" s="8" customFormat="1" ht="22" customHeight="1">
      <c r="B39" s="14">
        <f t="shared" ref="B39:B49" si="1">B22+C22</f>
        <v>3.01</v>
      </c>
      <c r="C39" s="14" cm="1">
        <f t="array" ref="C39">(Table5[b]*Table4[[#This Row],[li,ges in m]]) + Table5[a]</f>
        <v>0.40100000000000002</v>
      </c>
      <c r="D39" s="14"/>
      <c r="E39" s="14"/>
      <c r="F39" s="14">
        <f>(0.5*E22+10)/1000</f>
        <v>5.5399999999999998E-2</v>
      </c>
      <c r="J39" s="19"/>
      <c r="K39" s="19"/>
      <c r="L39" s="19"/>
    </row>
    <row r="40" spans="2:16" s="8" customFormat="1" ht="22" customHeight="1">
      <c r="B40" s="14">
        <f t="shared" si="1"/>
        <v>2.76</v>
      </c>
      <c r="C40" s="14" cm="1">
        <f t="array" ref="C40">(Table5[b]*Table4[[#This Row],[li,ges in m]]) + Table5[a]</f>
        <v>0.376</v>
      </c>
      <c r="D40" s="14"/>
      <c r="E40" s="14"/>
      <c r="F40" s="14">
        <f t="shared" si="0"/>
        <v>5.0299999999999997E-2</v>
      </c>
      <c r="J40" s="19"/>
      <c r="K40" s="19"/>
      <c r="L40" s="19"/>
    </row>
    <row r="41" spans="2:16" s="8" customFormat="1" ht="22" customHeight="1">
      <c r="B41" s="14">
        <f t="shared" si="1"/>
        <v>2.5099999999999998</v>
      </c>
      <c r="C41" s="14" cm="1">
        <f t="array" ref="C41">(Table5[b]*Table4[[#This Row],[li,ges in m]]) + Table5[a]</f>
        <v>0.35099999999999998</v>
      </c>
      <c r="D41" s="14"/>
      <c r="E41" s="14"/>
      <c r="F41" s="14">
        <f t="shared" si="0"/>
        <v>4.5249999999999999E-2</v>
      </c>
      <c r="J41" s="19"/>
      <c r="K41" s="19"/>
      <c r="L41" s="19"/>
    </row>
    <row r="42" spans="2:16" s="8" customFormat="1" ht="22" customHeight="1">
      <c r="B42" s="14">
        <f t="shared" si="1"/>
        <v>2.2599999999999998</v>
      </c>
      <c r="C42" s="14" cm="1">
        <f t="array" ref="C42">(Table5[b]*Table4[[#This Row],[li,ges in m]]) + Table5[a]</f>
        <v>0.32599999999999996</v>
      </c>
      <c r="D42" s="14"/>
      <c r="E42" s="14"/>
      <c r="F42" s="14">
        <f t="shared" si="0"/>
        <v>4.02E-2</v>
      </c>
      <c r="J42" s="19"/>
      <c r="K42" s="19"/>
      <c r="L42" s="19"/>
    </row>
    <row r="43" spans="2:16" s="8" customFormat="1" ht="22" customHeight="1">
      <c r="B43" s="14">
        <f t="shared" si="1"/>
        <v>2.0099999999999998</v>
      </c>
      <c r="C43" s="14" cm="1">
        <f t="array" ref="C43">(Table5[b]*Table4[[#This Row],[li,ges in m]]) + Table5[a]</f>
        <v>0.30099999999999999</v>
      </c>
      <c r="D43" s="14"/>
      <c r="E43" s="14"/>
      <c r="F43" s="14">
        <f t="shared" si="0"/>
        <v>3.5299999999999998E-2</v>
      </c>
      <c r="J43" s="19"/>
      <c r="K43" s="19"/>
      <c r="L43" s="19"/>
      <c r="N43" s="17" t="s">
        <v>52</v>
      </c>
      <c r="O43" s="3"/>
      <c r="P43" s="18">
        <v>1</v>
      </c>
    </row>
    <row r="44" spans="2:16" s="8" customFormat="1" ht="22" customHeight="1">
      <c r="B44" s="14">
        <f t="shared" si="1"/>
        <v>1.76</v>
      </c>
      <c r="C44" s="14" cm="1">
        <f t="array" ref="C44">(Table5[b]*Table4[[#This Row],[li,ges in m]]) + Table5[a]</f>
        <v>0.27600000000000002</v>
      </c>
      <c r="D44" s="14"/>
      <c r="E44" s="14"/>
      <c r="F44" s="14">
        <f t="shared" si="0"/>
        <v>3.015E-2</v>
      </c>
      <c r="J44" s="19"/>
      <c r="K44" s="19"/>
      <c r="L44" s="19"/>
      <c r="N44" s="3"/>
      <c r="O44" s="16" t="s">
        <v>50</v>
      </c>
      <c r="P44" s="16" t="s">
        <v>51</v>
      </c>
    </row>
    <row r="45" spans="2:16" s="8" customFormat="1" ht="22" customHeight="1">
      <c r="B45" s="14">
        <f t="shared" si="1"/>
        <v>1.51</v>
      </c>
      <c r="C45" s="14" cm="1">
        <f t="array" ref="C45">(Table5[b]*Table4[[#This Row],[li,ges in m]]) + Table5[a]</f>
        <v>0.251</v>
      </c>
      <c r="D45" s="14"/>
      <c r="E45" s="14"/>
      <c r="F45" s="14">
        <f t="shared" si="0"/>
        <v>2.5100000000000001E-2</v>
      </c>
      <c r="J45" s="19"/>
      <c r="K45" s="19"/>
      <c r="L45" s="19"/>
      <c r="N45" s="15"/>
      <c r="O45" s="15">
        <v>0.1</v>
      </c>
      <c r="P45" s="15">
        <v>0.1</v>
      </c>
    </row>
    <row r="46" spans="2:16" s="8" customFormat="1" ht="22" customHeight="1">
      <c r="B46" s="14">
        <f t="shared" si="1"/>
        <v>1.26</v>
      </c>
      <c r="C46" s="14" cm="1">
        <f t="array" ref="C46">(Table5[b]*Table4[[#This Row],[li,ges in m]]) + Table5[a]</f>
        <v>0.22600000000000001</v>
      </c>
      <c r="D46" s="14"/>
      <c r="E46" s="14"/>
      <c r="F46" s="14">
        <f t="shared" si="0"/>
        <v>2.0149999999999998E-2</v>
      </c>
      <c r="J46" s="19"/>
      <c r="K46" s="19"/>
      <c r="L46" s="19"/>
    </row>
    <row r="47" spans="2:16" s="8" customFormat="1" ht="22" customHeight="1">
      <c r="B47" s="14">
        <f t="shared" si="1"/>
        <v>1.01</v>
      </c>
      <c r="C47" s="14" cm="1">
        <f t="array" ref="C47">(Table5[b]*Table4[[#This Row],[li,ges in m]]) + Table5[a]</f>
        <v>0.20100000000000001</v>
      </c>
      <c r="D47" s="14"/>
      <c r="E47" s="14"/>
      <c r="F47" s="14">
        <f t="shared" si="0"/>
        <v>1.805E-2</v>
      </c>
      <c r="J47" s="19"/>
      <c r="K47" s="19"/>
      <c r="L47" s="19"/>
    </row>
    <row r="48" spans="2:16" ht="22" customHeight="1">
      <c r="B48" s="14">
        <f t="shared" si="1"/>
        <v>1.75</v>
      </c>
      <c r="C48" s="14" cm="1">
        <f t="array" ref="C48">(Table5[b]*Table4[[#This Row],[li,ges in m]]) + Table5[a]</f>
        <v>0.27500000000000002</v>
      </c>
      <c r="D48" s="14"/>
      <c r="E48" s="14"/>
      <c r="F48" s="14">
        <f t="shared" si="0"/>
        <v>1.005E-2</v>
      </c>
      <c r="G48" s="8"/>
      <c r="H48" s="8"/>
      <c r="I48" s="19"/>
      <c r="J48" s="19"/>
      <c r="K48" s="19"/>
      <c r="L48" s="19"/>
    </row>
    <row r="49" spans="2:12" ht="22" customHeight="1">
      <c r="B49" s="14">
        <f t="shared" si="1"/>
        <v>0.6</v>
      </c>
      <c r="C49" s="14" cm="1">
        <f t="array" ref="C49">(Table5[b]*Table4[[#This Row],[li,ges in m]]) + Table5[a]</f>
        <v>0.16</v>
      </c>
      <c r="D49" s="14"/>
      <c r="E49" s="14"/>
      <c r="F49" s="14">
        <f t="shared" si="0"/>
        <v>1.005E-2</v>
      </c>
      <c r="G49" s="8"/>
      <c r="H49" s="8"/>
      <c r="I49" s="19"/>
      <c r="J49" s="19"/>
      <c r="K49" s="19"/>
      <c r="L49" s="19"/>
    </row>
  </sheetData>
  <phoneticPr fontId="15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B10" sqref="B10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2023-10-25T19:24:33Z</dcterms:modified>
</cp:coreProperties>
</file>