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/>
  <mc:AlternateContent xmlns:mc="http://schemas.openxmlformats.org/markup-compatibility/2006">
    <mc:Choice Requires="x15">
      <x15ac:absPath xmlns:x15ac="http://schemas.microsoft.com/office/spreadsheetml/2010/11/ac" url="F:\Tester\STP301x\"/>
    </mc:Choice>
  </mc:AlternateContent>
  <xr:revisionPtr revIDLastSave="0" documentId="13_ncr:1_{9B89C38E-AAE3-40B1-B29D-94749AC9DEA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Lab 5.1" sheetId="1" r:id="rId1"/>
    <sheet name="Lab 5.2" sheetId="2" r:id="rId2"/>
    <sheet name="Lab 5.3" sheetId="3" r:id="rId3"/>
    <sheet name="Lab 5.4" sheetId="4" r:id="rId4"/>
  </sheets>
  <calcPr calcId="181029"/>
  <extLst>
    <ext uri="GoogleSheetsCustomDataVersion1">
      <go:sheetsCustomData xmlns:go="http://customooxmlschemas.google.com/" r:id="rId8" roundtripDataSignature="AMtx7mhnhuV6fgsICtZRTEc5kKw13L4kYw=="/>
    </ext>
  </extLst>
</workbook>
</file>

<file path=xl/calcChain.xml><?xml version="1.0" encoding="utf-8"?>
<calcChain xmlns="http://schemas.openxmlformats.org/spreadsheetml/2006/main">
  <c r="D34" i="1" l="1"/>
  <c r="D35" i="1"/>
  <c r="D33" i="1"/>
  <c r="E34" i="1"/>
  <c r="E35" i="1"/>
  <c r="E33" i="1"/>
  <c r="D14" i="3" l="1"/>
  <c r="E9" i="3"/>
  <c r="E10" i="3" s="1"/>
  <c r="C15" i="2"/>
  <c r="E11" i="3" l="1"/>
  <c r="F10" i="3"/>
  <c r="F9" i="3"/>
  <c r="E12" i="3" l="1"/>
  <c r="F11" i="3"/>
  <c r="E13" i="3" l="1"/>
  <c r="F13" i="3" s="1"/>
  <c r="F12" i="3"/>
</calcChain>
</file>

<file path=xl/sharedStrings.xml><?xml version="1.0" encoding="utf-8"?>
<sst xmlns="http://schemas.openxmlformats.org/spreadsheetml/2006/main" count="97" uniqueCount="79">
  <si>
    <t>LAB 5.1 - Thực hành vẽ biểu đồ cột</t>
  </si>
  <si>
    <t xml:space="preserve">I/ </t>
  </si>
  <si>
    <t xml:space="preserve">Dựa vào nội dung bài học, hãy sử dụng dữ liệu cho sẵn ở bảng bên dưới. </t>
  </si>
  <si>
    <t>Bạn hãy xử lý dữ liệu và vẽ biểu đồ hình cột thể hiện đầy đủ thông tin tháng, số lượng và doanh thu (tham khảo hình mẫu)</t>
  </si>
  <si>
    <t>Tháng</t>
  </si>
  <si>
    <t>Mặt hàng</t>
  </si>
  <si>
    <t>Số lượng</t>
  </si>
  <si>
    <t>Doanh thu</t>
  </si>
  <si>
    <t>Kem dưỡng da</t>
  </si>
  <si>
    <t>Sữa rửa mặt</t>
  </si>
  <si>
    <t>Toner</t>
  </si>
  <si>
    <t>LAB 5.2 - Thực hành vẽ đồ thị tần suất</t>
  </si>
  <si>
    <t>I/</t>
  </si>
  <si>
    <t xml:space="preserve">Dựa vào kiến thức đã được học và thông tin được cho dưới đây. </t>
  </si>
  <si>
    <t>Bạn hãy vẽ lại biểu đồ giống như ảnh bên (màu sắc và font chữ có thể thay đổi tùy ý)</t>
  </si>
  <si>
    <t>Khoảng</t>
  </si>
  <si>
    <t>Tần suất</t>
  </si>
  <si>
    <t>TS tích lũy</t>
  </si>
  <si>
    <t>0-40</t>
  </si>
  <si>
    <t>40-50</t>
  </si>
  <si>
    <t>50-60</t>
  </si>
  <si>
    <t>60-70</t>
  </si>
  <si>
    <t>70-80</t>
  </si>
  <si>
    <t>80-90</t>
  </si>
  <si>
    <t>90-100</t>
  </si>
  <si>
    <t>Lưu ý:</t>
  </si>
  <si>
    <r>
      <rPr>
        <sz val="11"/>
        <color theme="1"/>
        <rFont val="Calibri"/>
      </rPr>
      <t xml:space="preserve">Vẽ đồ thị </t>
    </r>
    <r>
      <rPr>
        <b/>
        <sz val="11"/>
        <color theme="1"/>
        <rFont val="Calibri"/>
      </rPr>
      <t>B&amp;W column (đồ thị tăng dần)</t>
    </r>
  </si>
  <si>
    <t>Định dạng lại màu đồ thị</t>
  </si>
  <si>
    <t>Chuyển đồ thị column thành line</t>
  </si>
  <si>
    <t>Chuyển đường tần suất tích lũy theo trục tung thứ 2</t>
  </si>
  <si>
    <t>Định dạng điểm marker, thêm vào drop line (dùng tab option)</t>
  </si>
  <si>
    <t>Đặt tên trong Legend</t>
  </si>
  <si>
    <t>LAB 5.3 - Thực hành vẽ đồ thị 3D hình bánh (3D Pie) và biểu đồ cột</t>
  </si>
  <si>
    <t>Vẽ lại đồ thị như hai hình được cho với số liệu có sẵn cho dưới đây</t>
  </si>
  <si>
    <t>Yếu tố</t>
  </si>
  <si>
    <t>Tần số</t>
  </si>
  <si>
    <t>Tần số tích lũy</t>
  </si>
  <si>
    <t>Phần trăm tích lũy</t>
  </si>
  <si>
    <t>C</t>
  </si>
  <si>
    <t>D</t>
  </si>
  <si>
    <t>B</t>
  </si>
  <si>
    <t>A</t>
  </si>
  <si>
    <t>E</t>
  </si>
  <si>
    <t>Số quan sát N</t>
  </si>
  <si>
    <t>LAB 5.4 - Thực hành vẽ đồ thị hình bánh của hình bánh (Pie of pie)</t>
  </si>
  <si>
    <t>Ở bài thực hành này, chúng ta có 2 phần. Hãy dùng kiến thức đã học và tìm các vẽ lại biểu đồ giống như hình:</t>
  </si>
  <si>
    <t>Dùng dữ liệu cho sẵn, vẽ lại biểu đồ hình bánh tương tự như ảnh bên:</t>
  </si>
  <si>
    <t>Dạng lỗi</t>
  </si>
  <si>
    <t>(a)</t>
  </si>
  <si>
    <t>(c)</t>
  </si>
  <si>
    <t>(d)</t>
  </si>
  <si>
    <t>Số lỗi</t>
  </si>
  <si>
    <t>Tỉ số lỗi (so với tổng)</t>
  </si>
  <si>
    <t>Phần trăm</t>
  </si>
  <si>
    <t>(a ÷ b) = c</t>
  </si>
  <si>
    <t>d = (c X 100)</t>
  </si>
  <si>
    <t>Hàn</t>
  </si>
  <si>
    <t>Sơn</t>
  </si>
  <si>
    <t>Lắp ráp</t>
  </si>
  <si>
    <t>Gia công cơ</t>
  </si>
  <si>
    <t>Total (b)</t>
  </si>
  <si>
    <t>Chọn dữ liệu không liên tục</t>
  </si>
  <si>
    <t>Chọn vùng vẽ (plot chart) bằng thanh công cụ chart để dễ kéo giãn hay di chuyển đồ thị</t>
  </si>
  <si>
    <t>Chọn Format Data Series để hiển thị thông tin trên đồ thị</t>
  </si>
  <si>
    <t>Kéo giản hình bánh</t>
  </si>
  <si>
    <t>II/</t>
  </si>
  <si>
    <t>Dùng dữ liệu cho sẵn, vẽ lại biểu đồ hình bánh của hình bánh (Pie of pie) tương tự như ảnh bên:</t>
  </si>
  <si>
    <t>Tiền mặt</t>
  </si>
  <si>
    <t>Trái phiếu</t>
  </si>
  <si>
    <t>Đầu tư khác</t>
  </si>
  <si>
    <t>Cổ phiếu</t>
  </si>
  <si>
    <t>60%</t>
  </si>
  <si>
    <t>Cổ phiếu ở Mỹ</t>
  </si>
  <si>
    <t>Cổ phiếu ở Việt Nam</t>
  </si>
  <si>
    <t>Cổ phiếu ở Nhật</t>
  </si>
  <si>
    <t xml:space="preserve">Lưu ý: </t>
  </si>
  <si>
    <t xml:space="preserve"> - Giá trị hàng thứ tư (Cổ phiếu) bằng tổng 3 hàng cuối</t>
  </si>
  <si>
    <t>(Khi vẽ đồ thị thì giá trị của hàng thứ tư sẽ được tính toán từ các hàng phía dưới cùng)</t>
  </si>
  <si>
    <t>BÁO CÁO TỔNG HỢP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</si>
</sst>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[$đ-42A]"/>
    <numFmt numFmtId="165" formatCode="_(* #,##0_);_(* \(#,##0\);_(* &quot;-&quot;??_);_(@_)"/>
    <numFmt numFmtId="166" formatCode="_-* #,##0\ [$₫-42A]_-;\-* #,##0\ [$₫-42A]_-;_-* &quot;-&quot;??\ [$₫-42A]_-;_-@_-"/>
  </numFmts>
  <fonts count="17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sz val="11"/>
      <color theme="1"/>
      <name val="Times New Roman"/>
    </font>
    <font>
      <b/>
      <sz val="11"/>
      <color rgb="FFC00000"/>
      <name val="Calibri"/>
    </font>
    <font>
      <b/>
      <u/>
      <sz val="11"/>
      <color rgb="FF0070C0"/>
      <name val="Calibri"/>
    </font>
    <font>
      <sz val="10"/>
      <color theme="1"/>
      <name val="Times New Roman"/>
    </font>
    <font>
      <b/>
      <i/>
      <sz val="11"/>
      <color theme="1"/>
      <name val="Calibri"/>
    </font>
    <font>
      <b/>
      <sz val="10"/>
      <color theme="1"/>
      <name val="Calibri"/>
    </font>
    <font>
      <sz val="10"/>
      <color theme="1"/>
      <name val="Calibri"/>
    </font>
    <font>
      <b/>
      <u/>
      <sz val="11"/>
      <color theme="1"/>
      <name val="Calibri"/>
    </font>
    <font>
      <sz val="10"/>
      <color rgb="FF000000"/>
      <name val="Calibri"/>
    </font>
    <font>
      <sz val="10"/>
      <color rgb="FFFF0000"/>
      <name val="Calibri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0" fontId="2" fillId="3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wrapText="1"/>
    </xf>
    <xf numFmtId="0" fontId="1" fillId="4" borderId="6" xfId="0" applyFont="1" applyFill="1" applyBorder="1" applyAlignment="1">
      <alignment horizontal="right" wrapText="1"/>
    </xf>
    <xf numFmtId="164" fontId="1" fillId="4" borderId="6" xfId="0" applyNumberFormat="1" applyFont="1" applyFill="1" applyBorder="1" applyAlignment="1">
      <alignment horizontal="right" wrapText="1"/>
    </xf>
    <xf numFmtId="0" fontId="1" fillId="4" borderId="7" xfId="0" applyFont="1" applyFill="1" applyBorder="1" applyAlignment="1">
      <alignment horizontal="center" wrapText="1"/>
    </xf>
    <xf numFmtId="0" fontId="1" fillId="4" borderId="8" xfId="0" applyFont="1" applyFill="1" applyBorder="1" applyAlignment="1">
      <alignment wrapText="1"/>
    </xf>
    <xf numFmtId="0" fontId="1" fillId="4" borderId="8" xfId="0" applyFont="1" applyFill="1" applyBorder="1" applyAlignment="1">
      <alignment horizontal="right" wrapText="1"/>
    </xf>
    <xf numFmtId="164" fontId="1" fillId="4" borderId="8" xfId="0" applyNumberFormat="1" applyFont="1" applyFill="1" applyBorder="1" applyAlignment="1">
      <alignment horizontal="right" wrapText="1"/>
    </xf>
    <xf numFmtId="0" fontId="4" fillId="0" borderId="0" xfId="0" applyFont="1"/>
    <xf numFmtId="0" fontId="2" fillId="0" borderId="4" xfId="0" applyFont="1" applyBorder="1" applyAlignment="1">
      <alignment horizontal="center"/>
    </xf>
    <xf numFmtId="0" fontId="1" fillId="0" borderId="4" xfId="0" applyFont="1" applyBorder="1"/>
    <xf numFmtId="0" fontId="5" fillId="0" borderId="4" xfId="0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2" fillId="3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165" fontId="1" fillId="0" borderId="4" xfId="0" applyNumberFormat="1" applyFont="1" applyBorder="1"/>
    <xf numFmtId="9" fontId="1" fillId="0" borderId="4" xfId="0" applyNumberFormat="1" applyFont="1" applyBorder="1"/>
    <xf numFmtId="0" fontId="2" fillId="0" borderId="4" xfId="0" applyFont="1" applyBorder="1"/>
    <xf numFmtId="165" fontId="2" fillId="0" borderId="4" xfId="0" applyNumberFormat="1" applyFont="1" applyBorder="1"/>
    <xf numFmtId="0" fontId="8" fillId="0" borderId="0" xfId="0" applyFont="1"/>
    <xf numFmtId="0" fontId="9" fillId="0" borderId="4" xfId="0" applyFont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center" vertical="top" wrapText="1"/>
    </xf>
    <xf numFmtId="0" fontId="10" fillId="0" borderId="0" xfId="0" applyFont="1"/>
    <xf numFmtId="0" fontId="10" fillId="0" borderId="11" xfId="0" applyFont="1" applyBorder="1" applyAlignment="1">
      <alignment horizontal="left" vertical="top" wrapText="1"/>
    </xf>
    <xf numFmtId="0" fontId="9" fillId="0" borderId="12" xfId="0" applyFont="1" applyBorder="1" applyAlignment="1">
      <alignment horizontal="center" vertical="top" wrapText="1"/>
    </xf>
    <xf numFmtId="0" fontId="10" fillId="0" borderId="13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center" vertical="top" wrapText="1"/>
    </xf>
    <xf numFmtId="9" fontId="10" fillId="0" borderId="10" xfId="0" applyNumberFormat="1" applyFont="1" applyBorder="1" applyAlignment="1">
      <alignment horizontal="center" vertical="top" wrapText="1"/>
    </xf>
    <xf numFmtId="9" fontId="9" fillId="0" borderId="10" xfId="0" applyNumberFormat="1" applyFont="1" applyBorder="1" applyAlignment="1">
      <alignment horizontal="center" vertical="top" wrapText="1"/>
    </xf>
    <xf numFmtId="0" fontId="11" fillId="0" borderId="0" xfId="0" applyFont="1"/>
    <xf numFmtId="0" fontId="12" fillId="0" borderId="4" xfId="0" applyFont="1" applyBorder="1"/>
    <xf numFmtId="9" fontId="10" fillId="0" borderId="4" xfId="0" applyNumberFormat="1" applyFont="1" applyBorder="1"/>
    <xf numFmtId="9" fontId="10" fillId="0" borderId="0" xfId="0" applyNumberFormat="1" applyFont="1"/>
    <xf numFmtId="0" fontId="12" fillId="5" borderId="4" xfId="0" applyFont="1" applyFill="1" applyBorder="1"/>
    <xf numFmtId="0" fontId="12" fillId="0" borderId="0" xfId="0" applyFont="1"/>
    <xf numFmtId="0" fontId="14" fillId="0" borderId="0" xfId="0" applyFont="1"/>
    <xf numFmtId="0" fontId="1" fillId="0" borderId="15" xfId="0" applyFont="1" applyBorder="1"/>
    <xf numFmtId="0" fontId="15" fillId="6" borderId="15" xfId="0" applyFont="1" applyFill="1" applyBorder="1"/>
    <xf numFmtId="166" fontId="1" fillId="0" borderId="15" xfId="0" applyNumberFormat="1" applyFont="1" applyBorder="1"/>
    <xf numFmtId="0" fontId="16" fillId="3" borderId="4" xfId="0" applyFont="1" applyFill="1" applyBorder="1" applyAlignment="1">
      <alignment horizontal="center" vertical="center" wrapText="1"/>
    </xf>
    <xf numFmtId="49" fontId="13" fillId="5" borderId="4" xfId="0" quotePrefix="1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0" fillId="0" borderId="0" xfId="0"/>
    <xf numFmtId="0" fontId="10" fillId="0" borderId="9" xfId="0" applyFont="1" applyBorder="1" applyAlignment="1">
      <alignment horizontal="center" vertical="top" wrapText="1"/>
    </xf>
    <xf numFmtId="0" fontId="3" fillId="0" borderId="10" xfId="0" applyFont="1" applyBorder="1"/>
    <xf numFmtId="0" fontId="9" fillId="0" borderId="9" xfId="0" applyFont="1" applyBorder="1" applyAlignment="1">
      <alignment horizontal="center" vertical="top" wrapText="1"/>
    </xf>
    <xf numFmtId="0" fontId="9" fillId="0" borderId="11" xfId="0" applyFont="1" applyBorder="1" applyAlignment="1">
      <alignment horizontal="center" vertical="center" wrapText="1"/>
    </xf>
    <xf numFmtId="0" fontId="3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0D6A"/>
      <color rgb="FFFF008A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400"/>
              <a:t>Biểu đồ doanh thu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'Lab 5.1'!$E$32</c:f>
              <c:strCache>
                <c:ptCount val="1"/>
                <c:pt idx="0">
                  <c:v>Doanh thu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numRef>
              <c:f>'Lab 5.1'!$C$33:$C$35</c:f>
              <c:numCache>
                <c:formatCode>General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'Lab 5.1'!$E$33:$E$35</c:f>
              <c:numCache>
                <c:formatCode>_-* #,##0\ [$₫-42A]_-;\-* #,##0\ [$₫-42A]_-;_-* "-"??\ [$₫-42A]_-;_-@_-</c:formatCode>
                <c:ptCount val="3"/>
                <c:pt idx="0">
                  <c:v>52500000</c:v>
                </c:pt>
                <c:pt idx="1">
                  <c:v>74000000</c:v>
                </c:pt>
                <c:pt idx="2">
                  <c:v>90500000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60-494F-85D1-0C65C615A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8687936"/>
        <c:axId val="1268689856"/>
      </c:barChart>
      <c:lineChart>
        <c:grouping val="standard"/>
        <c:varyColors val="0"/>
        <c:ser>
          <c:idx val="1"/>
          <c:order val="0"/>
          <c:tx>
            <c:strRef>
              <c:f>'Lab 5.1'!$D$32</c:f>
              <c:strCache>
                <c:ptCount val="1"/>
                <c:pt idx="0">
                  <c:v>Số lượng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numRef>
              <c:f>'Lab 5.1'!$C$33:$C$35</c:f>
              <c:numCache>
                <c:formatCode>General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'Lab 5.1'!$D$33:$D$35</c:f>
              <c:numCache>
                <c:formatCode>General</c:formatCode>
                <c:ptCount val="3"/>
                <c:pt idx="0">
                  <c:v>250</c:v>
                </c:pt>
                <c:pt idx="1">
                  <c:v>340</c:v>
                </c:pt>
                <c:pt idx="2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60-494F-85D1-0C65C615A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917088"/>
        <c:axId val="1185916608"/>
      </c:lineChart>
      <c:catAx>
        <c:axId val="126868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689856"/>
        <c:crosses val="autoZero"/>
        <c:auto val="1"/>
        <c:lblAlgn val="ctr"/>
        <c:lblOffset val="100"/>
        <c:noMultiLvlLbl val="0"/>
      </c:catAx>
      <c:valAx>
        <c:axId val="12686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Doanh</a:t>
                </a:r>
                <a:r>
                  <a:rPr lang="en-US" sz="900" b="1" baseline="0"/>
                  <a:t> thu</a:t>
                </a:r>
                <a:endParaRPr lang="en-US" sz="900" b="1"/>
              </a:p>
            </c:rich>
          </c:tx>
          <c:overlay val="0"/>
          <c:spPr>
            <a:noFill/>
            <a:ln>
              <a:solidFill>
                <a:schemeClr val="accent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[$₫-42A]_-;\-* #,##0.00\ [$₫-42A]_-;_-* &quot;-&quot;??\ [$₫-42A]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687936"/>
        <c:crosses val="autoZero"/>
        <c:crossBetween val="between"/>
      </c:valAx>
      <c:valAx>
        <c:axId val="1185916608"/>
        <c:scaling>
          <c:orientation val="minMax"/>
        </c:scaling>
        <c:delete val="0"/>
        <c:axPos val="r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Số</a:t>
                </a:r>
                <a:r>
                  <a:rPr lang="en-US" b="1" baseline="0"/>
                  <a:t> lượng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917088"/>
        <c:crosses val="max"/>
        <c:crossBetween val="between"/>
      </c:valAx>
      <c:catAx>
        <c:axId val="1185917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5916608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ĐỒ THỊ TẦN SUẤT VÀ TẦN SUẤT TÍCH LUỸ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'Lab 5.2'!$D$7</c:f>
              <c:strCache>
                <c:ptCount val="1"/>
                <c:pt idx="0">
                  <c:v>TS tích lũy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'Lab 5.2'!$B$8:$B$14</c:f>
              <c:strCache>
                <c:ptCount val="7"/>
                <c:pt idx="0">
                  <c:v>0-40</c:v>
                </c:pt>
                <c:pt idx="1">
                  <c:v>40-50</c:v>
                </c:pt>
                <c:pt idx="2">
                  <c:v>50-60</c:v>
                </c:pt>
                <c:pt idx="3">
                  <c:v>60-70</c:v>
                </c:pt>
                <c:pt idx="4">
                  <c:v>70-80</c:v>
                </c:pt>
                <c:pt idx="5">
                  <c:v>80-90</c:v>
                </c:pt>
                <c:pt idx="6">
                  <c:v>90-100</c:v>
                </c:pt>
              </c:strCache>
            </c:strRef>
          </c:cat>
          <c:val>
            <c:numRef>
              <c:f>'Lab 5.2'!$D$8:$D$14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85-4EC9-923A-331A1CD74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8691776"/>
        <c:axId val="1186140448"/>
      </c:barChart>
      <c:lineChart>
        <c:grouping val="standard"/>
        <c:varyColors val="0"/>
        <c:ser>
          <c:idx val="0"/>
          <c:order val="0"/>
          <c:tx>
            <c:strRef>
              <c:f>'Lab 5.2'!$C$7</c:f>
              <c:strCache>
                <c:ptCount val="1"/>
                <c:pt idx="0">
                  <c:v>Tần suất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'Lab 5.2'!$B$8:$B$14</c:f>
              <c:strCache>
                <c:ptCount val="7"/>
                <c:pt idx="0">
                  <c:v>0-40</c:v>
                </c:pt>
                <c:pt idx="1">
                  <c:v>40-50</c:v>
                </c:pt>
                <c:pt idx="2">
                  <c:v>50-60</c:v>
                </c:pt>
                <c:pt idx="3">
                  <c:v>60-70</c:v>
                </c:pt>
                <c:pt idx="4">
                  <c:v>70-80</c:v>
                </c:pt>
                <c:pt idx="5">
                  <c:v>80-90</c:v>
                </c:pt>
                <c:pt idx="6">
                  <c:v>90-100</c:v>
                </c:pt>
              </c:strCache>
            </c:strRef>
          </c:cat>
          <c:val>
            <c:numRef>
              <c:f>'Lab 5.2'!$C$8:$C$14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5-4EC9-923A-331A1CD74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367059888"/>
        <c:axId val="1367061808"/>
      </c:lineChart>
      <c:catAx>
        <c:axId val="126869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140448"/>
        <c:crosses val="autoZero"/>
        <c:auto val="1"/>
        <c:lblAlgn val="ctr"/>
        <c:lblOffset val="100"/>
        <c:noMultiLvlLbl val="0"/>
      </c:catAx>
      <c:valAx>
        <c:axId val="11861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Tần</a:t>
                </a:r>
                <a:r>
                  <a:rPr lang="en-US" b="1" baseline="0"/>
                  <a:t> suất tích luỹ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691776"/>
        <c:crosses val="autoZero"/>
        <c:crossBetween val="between"/>
      </c:valAx>
      <c:valAx>
        <c:axId val="13670618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Giá</a:t>
                </a:r>
                <a:r>
                  <a:rPr lang="en-US" b="1" baseline="0"/>
                  <a:t> trị tần xuất tích luỹ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059888"/>
        <c:crosses val="max"/>
        <c:crossBetween val="between"/>
      </c:valAx>
      <c:catAx>
        <c:axId val="136705988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Khoảng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367061808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25400" cap="flat" cmpd="sng" algn="ctr">
            <a:noFill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Các</a:t>
            </a:r>
            <a:r>
              <a:rPr lang="en-US" b="1" baseline="0"/>
              <a:t> yếu tố gây khuyết tật sản phẩm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'Lab 5.3'!$D$19</c:f>
              <c:strCache>
                <c:ptCount val="1"/>
                <c:pt idx="0">
                  <c:v>Phần trăm tích lũy</c:v>
                </c:pt>
              </c:strCache>
            </c:strRef>
          </c:tx>
          <c:explosion val="16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15-4E89-A02D-34175DBA36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15-4E89-A02D-34175DBA36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515-4E89-A02D-34175DBA36A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515-4E89-A02D-34175DBA36A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515-4E89-A02D-34175DBA36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'Lab 5.3'!$C$20:$C$24</c:f>
              <c:strCache>
                <c:ptCount val="5"/>
                <c:pt idx="0">
                  <c:v>C</c:v>
                </c:pt>
                <c:pt idx="1">
                  <c:v>D</c:v>
                </c:pt>
                <c:pt idx="2">
                  <c:v>B</c:v>
                </c:pt>
                <c:pt idx="3">
                  <c:v>A</c:v>
                </c:pt>
                <c:pt idx="4">
                  <c:v>E</c:v>
                </c:pt>
              </c:strCache>
            </c:strRef>
          </c:cat>
          <c:val>
            <c:numRef>
              <c:f>'Lab 5.3'!$D$20:$D$24</c:f>
              <c:numCache>
                <c:formatCode>0%</c:formatCode>
                <c:ptCount val="5"/>
                <c:pt idx="0">
                  <c:v>0.39</c:v>
                </c:pt>
                <c:pt idx="1">
                  <c:v>0.68</c:v>
                </c:pt>
                <c:pt idx="2">
                  <c:v>0.91</c:v>
                </c:pt>
                <c:pt idx="3">
                  <c:v>0.96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D-49B4-8306-45BF609C72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Đồ</a:t>
            </a:r>
            <a:r>
              <a:rPr lang="en-US" b="1" baseline="0"/>
              <a:t> thị Pareto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 5.3'!$D$8</c:f>
              <c:strCache>
                <c:ptCount val="1"/>
                <c:pt idx="0">
                  <c:v>Tần số</c:v>
                </c:pt>
              </c:strCache>
            </c:strRef>
          </c:tx>
          <c:spPr>
            <a:solidFill>
              <a:srgbClr val="F30D6A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'Lab 5.3'!$C$9:$C$14</c15:sqref>
                  </c15:fullRef>
                </c:ext>
              </c:extLst>
              <c:f>'Lab 5.3'!$C$9:$C$13</c:f>
              <c:strCache>
                <c:ptCount val="5"/>
                <c:pt idx="0">
                  <c:v>C</c:v>
                </c:pt>
                <c:pt idx="1">
                  <c:v>D</c:v>
                </c:pt>
                <c:pt idx="2">
                  <c:v>B</c:v>
                </c:pt>
                <c:pt idx="3">
                  <c:v>A</c:v>
                </c:pt>
                <c:pt idx="4">
                  <c:v>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'Lab 5.3'!$D$9:$D$14</c15:sqref>
                  </c15:fullRef>
                </c:ext>
              </c:extLst>
              <c:f>'Lab 5.3'!$D$9:$D$13</c:f>
              <c:numCache>
                <c:formatCode>_(* #,##0_);_(* \(#,##0\);_(* "-"??_);_(@_)</c:formatCode>
                <c:ptCount val="5"/>
                <c:pt idx="0">
                  <c:v>55</c:v>
                </c:pt>
                <c:pt idx="1">
                  <c:v>40</c:v>
                </c:pt>
                <c:pt idx="2">
                  <c:v>32</c:v>
                </c:pt>
                <c:pt idx="3">
                  <c:v>8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9-4C57-992E-E996954279A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106623"/>
        <c:axId val="6910710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'Lab 5.3'!$E$8</c15:sqref>
                        </c15:formulaRef>
                      </c:ext>
                    </c:extLst>
                    <c:strCache>
                      <c:ptCount val="1"/>
                      <c:pt idx="0">
                        <c:v>Tần số tích lũy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'Lab 5.3'!$C$9:$C$14</c15:sqref>
                        </c15:fullRef>
                        <c15:formulaRef>
                          <c15:sqref>'Lab 5.3'!$C$9:$C$13</c15:sqref>
                        </c15:formulaRef>
                      </c:ext>
                    </c:extLst>
                    <c:strCache>
                      <c:ptCount val="5"/>
                      <c:pt idx="0">
                        <c:v>C</c:v>
                      </c:pt>
                      <c:pt idx="1">
                        <c:v>D</c:v>
                      </c:pt>
                      <c:pt idx="2">
                        <c:v>B</c:v>
                      </c:pt>
                      <c:pt idx="3">
                        <c:v>A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'Lab 5.3'!$E$9:$E$14</c15:sqref>
                        </c15:fullRef>
                        <c15:formulaRef>
                          <c15:sqref>'Lab 5.3'!$E$9:$E$13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"/>
                      <c:pt idx="0">
                        <c:v>55</c:v>
                      </c:pt>
                      <c:pt idx="1">
                        <c:v>95</c:v>
                      </c:pt>
                      <c:pt idx="2">
                        <c:v>127</c:v>
                      </c:pt>
                      <c:pt idx="3">
                        <c:v>135</c:v>
                      </c:pt>
                      <c:pt idx="4">
                        <c:v>140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2C9-4C57-992E-E996954279A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'Lab 5.3'!$F$8</c:f>
              <c:strCache>
                <c:ptCount val="1"/>
                <c:pt idx="0">
                  <c:v>Phần trăm tích lũy</c:v>
                </c:pt>
              </c:strCache>
            </c:strRef>
          </c:tx>
          <c:spPr>
            <a:ln w="28575" cap="rnd">
              <a:solidFill>
                <a:schemeClr val="accent1">
                  <a:alpha val="97000"/>
                </a:schemeClr>
              </a:solidFill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  <a:softEdge rad="0"/>
            </a:effectLst>
          </c:spPr>
          <c:marker>
            <c:symbol val="diamond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alpha val="97000"/>
                  </a:schemeClr>
                </a:solidFill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  <a:softEdge rad="0"/>
              </a:effectLst>
            </c:spPr>
          </c:marker>
          <c:dPt>
            <c:idx val="4"/>
            <c:marker>
              <c:symbol val="diamond"/>
              <c:size val="5"/>
              <c:spPr>
                <a:solidFill>
                  <a:schemeClr val="accent1">
                    <a:lumMod val="75000"/>
                  </a:schemeClr>
                </a:solidFill>
                <a:ln w="9525">
                  <a:solidFill>
                    <a:schemeClr val="accent1">
                      <a:alpha val="97000"/>
                    </a:schemeClr>
                  </a:solidFill>
                </a:ln>
                <a:effectLst>
                  <a:outerShdw blurRad="50800" dist="50800" dir="5400000" sx="1000" sy="1000" algn="ctr" rotWithShape="0">
                    <a:srgbClr val="000000">
                      <a:alpha val="43137"/>
                    </a:srgbClr>
                  </a:outerShdw>
                  <a:softEdge rad="0"/>
                </a:effectLst>
              </c:spPr>
            </c:marker>
            <c:bubble3D val="0"/>
            <c:spPr>
              <a:ln w="28575" cap="rnd">
                <a:solidFill>
                  <a:schemeClr val="accent1">
                    <a:alpha val="97000"/>
                  </a:schemeClr>
                </a:solidFill>
                <a:round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3-92C9-4C57-992E-E996954279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'Lab 5.3'!$C$9:$C$14</c15:sqref>
                  </c15:fullRef>
                </c:ext>
              </c:extLst>
              <c:f>'Lab 5.3'!$C$9:$C$13</c:f>
              <c:strCache>
                <c:ptCount val="5"/>
                <c:pt idx="0">
                  <c:v>C</c:v>
                </c:pt>
                <c:pt idx="1">
                  <c:v>D</c:v>
                </c:pt>
                <c:pt idx="2">
                  <c:v>B</c:v>
                </c:pt>
                <c:pt idx="3">
                  <c:v>A</c:v>
                </c:pt>
                <c:pt idx="4">
                  <c:v>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'Lab 5.3'!$F$9:$F$14</c15:sqref>
                  </c15:fullRef>
                </c:ext>
              </c:extLst>
              <c:f>'Lab 5.3'!$F$9:$F$13</c:f>
              <c:numCache>
                <c:formatCode>0%</c:formatCode>
                <c:ptCount val="5"/>
                <c:pt idx="0">
                  <c:v>0.39285714285714285</c:v>
                </c:pt>
                <c:pt idx="1">
                  <c:v>0.6785714285714286</c:v>
                </c:pt>
                <c:pt idx="2">
                  <c:v>0.90714285714285714</c:v>
                </c:pt>
                <c:pt idx="3">
                  <c:v>0.9642857142857143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C9-4C57-992E-E99695427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842463"/>
        <c:axId val="69104223"/>
      </c:lineChart>
      <c:catAx>
        <c:axId val="6910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7103"/>
        <c:crosses val="autoZero"/>
        <c:auto val="1"/>
        <c:lblAlgn val="ctr"/>
        <c:lblOffset val="100"/>
        <c:noMultiLvlLbl val="0"/>
      </c:catAx>
      <c:valAx>
        <c:axId val="691071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Tần</a:t>
                </a:r>
                <a:r>
                  <a:rPr lang="en-US" b="1" baseline="0"/>
                  <a:t> số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6623"/>
        <c:crosses val="autoZero"/>
        <c:crossBetween val="between"/>
      </c:valAx>
      <c:valAx>
        <c:axId val="69104223"/>
        <c:scaling>
          <c:orientation val="minMax"/>
        </c:scaling>
        <c:delete val="0"/>
        <c:axPos val="r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%</a:t>
                </a:r>
                <a:r>
                  <a:rPr lang="en-US" b="1" baseline="0"/>
                  <a:t> tích luỹ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42463"/>
        <c:crosses val="max"/>
        <c:crossBetween val="between"/>
      </c:valAx>
      <c:catAx>
        <c:axId val="123184246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Yếu</a:t>
                </a:r>
                <a:r>
                  <a:rPr lang="en-US" b="1" baseline="0"/>
                  <a:t> tố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691042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3"/>
          <c:order val="0"/>
          <c:tx>
            <c:strRef>
              <c:f>'Lab 5.4'!$F$8:$F$10</c:f>
              <c:strCache>
                <c:ptCount val="3"/>
                <c:pt idx="0">
                  <c:v>(d)</c:v>
                </c:pt>
                <c:pt idx="1">
                  <c:v>Phần trăm</c:v>
                </c:pt>
                <c:pt idx="2">
                  <c:v>d = (c X 100)</c:v>
                </c:pt>
              </c:strCache>
            </c:strRef>
          </c:tx>
          <c:explosion val="1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55AF-457E-9A2B-C538AA8289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5AF-457E-9A2B-C538AA8289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55AF-457E-9A2B-C538AA8289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5AF-457E-9A2B-C538AA8289F2}"/>
              </c:ext>
            </c:extLst>
          </c:dPt>
          <c:dLbls>
            <c:dLbl>
              <c:idx val="2"/>
              <c:layout>
                <c:manualLayout>
                  <c:x val="-2.0829615048118984E-2"/>
                  <c:y val="-4.22481044036162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5AF-457E-9A2B-C538AA8289F2}"/>
                </c:ext>
              </c:extLst>
            </c:dLbl>
            <c:dLbl>
              <c:idx val="3"/>
              <c:layout>
                <c:manualLayout>
                  <c:x val="-3.4286745406824144E-2"/>
                  <c:y val="6.318533100029162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5AF-457E-9A2B-C538AA8289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'Lab 5.4'!$B$11:$B$15</c15:sqref>
                  </c15:fullRef>
                </c:ext>
              </c:extLst>
              <c:f>'Lab 5.4'!$B$11:$B$14</c:f>
              <c:strCache>
                <c:ptCount val="4"/>
                <c:pt idx="0">
                  <c:v>Hàn</c:v>
                </c:pt>
                <c:pt idx="1">
                  <c:v>Sơn</c:v>
                </c:pt>
                <c:pt idx="2">
                  <c:v>Lắp ráp</c:v>
                </c:pt>
                <c:pt idx="3">
                  <c:v>Gia công cơ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'Lab 5.4'!$F$11:$F$15</c15:sqref>
                  </c15:fullRef>
                </c:ext>
              </c:extLst>
              <c:f>'Lab 5.4'!$F$11:$F$14</c:f>
              <c:numCache>
                <c:formatCode>0%</c:formatCode>
                <c:ptCount val="4"/>
                <c:pt idx="0">
                  <c:v>0.33</c:v>
                </c:pt>
                <c:pt idx="1">
                  <c:v>0.39</c:v>
                </c:pt>
                <c:pt idx="2">
                  <c:v>0.17</c:v>
                </c:pt>
                <c:pt idx="3">
                  <c:v>0.11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3-55AF-457E-9A2B-C538AA8289F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tx>
            <c:strRef>
              <c:f>'Lab 5.4'!$B$24:$B$29</c:f>
              <c:strCache>
                <c:ptCount val="6"/>
                <c:pt idx="0">
                  <c:v>Tiền mặt</c:v>
                </c:pt>
                <c:pt idx="1">
                  <c:v>Trái phiếu</c:v>
                </c:pt>
                <c:pt idx="2">
                  <c:v>Đầu tư khác</c:v>
                </c:pt>
                <c:pt idx="3">
                  <c:v>Cổ phiếu</c:v>
                </c:pt>
                <c:pt idx="4">
                  <c:v>Cổ phiếu ở Mỹ</c:v>
                </c:pt>
                <c:pt idx="5">
                  <c:v>Cổ phiếu ở Việt Nam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37-489B-9C07-50F65E72B9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37-489B-9C07-50F65E72B9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37-489B-9C07-50F65E72B9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A2-4F59-99B8-B1BF9FEB86D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437-489B-9C07-50F65E72B97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437-489B-9C07-50F65E72B97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437-489B-9C07-50F65E72B97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437-489B-9C07-50F65E72B972}"/>
              </c:ext>
            </c:extLst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A2-4F59-99B8-B1BF9FEB86D6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50000"/>
                    <a:lumOff val="50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'Lab 5.4'!$B$24:$B$30</c:f>
              <c:strCache>
                <c:ptCount val="7"/>
                <c:pt idx="0">
                  <c:v>Tiền mặt</c:v>
                </c:pt>
                <c:pt idx="1">
                  <c:v>Trái phiếu</c:v>
                </c:pt>
                <c:pt idx="2">
                  <c:v>Đầu tư khác</c:v>
                </c:pt>
                <c:pt idx="3">
                  <c:v>Cổ phiếu</c:v>
                </c:pt>
                <c:pt idx="4">
                  <c:v>Cổ phiếu ở Mỹ</c:v>
                </c:pt>
                <c:pt idx="5">
                  <c:v>Cổ phiếu ở Việt Nam</c:v>
                </c:pt>
                <c:pt idx="6">
                  <c:v>Cổ phiếu ở Nhật</c:v>
                </c:pt>
              </c:strCache>
            </c:strRef>
          </c:cat>
          <c:val>
            <c:numRef>
              <c:f>'Lab 5.4'!$C$24:$C$30</c:f>
              <c:numCache>
                <c:formatCode>0%</c:formatCode>
                <c:ptCount val="7"/>
                <c:pt idx="0">
                  <c:v>0.05</c:v>
                </c:pt>
                <c:pt idx="1">
                  <c:v>0.2</c:v>
                </c:pt>
                <c:pt idx="2">
                  <c:v>0.15</c:v>
                </c:pt>
                <c:pt idx="3" formatCode="@">
                  <c:v>0</c:v>
                </c:pt>
                <c:pt idx="4">
                  <c:v>0.2</c:v>
                </c:pt>
                <c:pt idx="5">
                  <c:v>0.1</c:v>
                </c:pt>
                <c:pt idx="6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2-4F59-99B8-B1BF9FEB8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390525</xdr:colOff>
      <xdr:row>7</xdr:row>
      <xdr:rowOff>180975</xdr:rowOff>
    </xdr:from>
    <xdr:ext cx="4467225" cy="2647950"/>
    <xdr:pic>
      <xdr:nvPicPr>
        <xdr:cNvPr id="2" name="image1.png" title="Hình ảnh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6</xdr:col>
      <xdr:colOff>792480</xdr:colOff>
      <xdr:row>24</xdr:row>
      <xdr:rowOff>99060</xdr:rowOff>
    </xdr:from>
    <xdr:to>
      <xdr:col>16</xdr:col>
      <xdr:colOff>76200</xdr:colOff>
      <xdr:row>44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2B6C5D-FDE1-16F4-4B99-C6FB31D35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400050</xdr:colOff>
      <xdr:row>5</xdr:row>
      <xdr:rowOff>133350</xdr:rowOff>
    </xdr:from>
    <xdr:ext cx="5400675" cy="2933700"/>
    <xdr:pic>
      <xdr:nvPicPr>
        <xdr:cNvPr id="2" name="image2.png" title="Hình ảnh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5</xdr:col>
      <xdr:colOff>152400</xdr:colOff>
      <xdr:row>25</xdr:row>
      <xdr:rowOff>7620</xdr:rowOff>
    </xdr:from>
    <xdr:to>
      <xdr:col>13</xdr:col>
      <xdr:colOff>556260</xdr:colOff>
      <xdr:row>43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A2126E-3721-3615-F0AB-9F5B0E29E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584835</xdr:colOff>
      <xdr:row>15</xdr:row>
      <xdr:rowOff>87630</xdr:rowOff>
    </xdr:from>
    <xdr:ext cx="3714750" cy="2257425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01415" y="2716530"/>
          <a:ext cx="3714750" cy="22574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320040</xdr:colOff>
      <xdr:row>5</xdr:row>
      <xdr:rowOff>47625</xdr:rowOff>
    </xdr:from>
    <xdr:ext cx="4743450" cy="2695575"/>
    <xdr:pic>
      <xdr:nvPicPr>
        <xdr:cNvPr id="3" name="image4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183880" y="923925"/>
          <a:ext cx="4743450" cy="2695575"/>
        </a:xfrm>
        <a:prstGeom prst="rect">
          <a:avLst/>
        </a:prstGeom>
        <a:noFill/>
      </xdr:spPr>
    </xdr:pic>
    <xdr:clientData fLocksWithSheet="0"/>
  </xdr:oneCellAnchor>
  <xdr:twoCellAnchor>
    <xdr:from>
      <xdr:col>3</xdr:col>
      <xdr:colOff>777240</xdr:colOff>
      <xdr:row>32</xdr:row>
      <xdr:rowOff>38100</xdr:rowOff>
    </xdr:from>
    <xdr:to>
      <xdr:col>8</xdr:col>
      <xdr:colOff>434340</xdr:colOff>
      <xdr:row>47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6CCB0E-3133-4112-F04C-54AA67DE5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213360</xdr:colOff>
      <xdr:row>23</xdr:row>
      <xdr:rowOff>99060</xdr:rowOff>
    </xdr:from>
    <xdr:to>
      <xdr:col>15</xdr:col>
      <xdr:colOff>121920</xdr:colOff>
      <xdr:row>42</xdr:row>
      <xdr:rowOff>30480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F3AB3F-F205-34BD-962F-3DE7D9CF3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661035</xdr:colOff>
      <xdr:row>6</xdr:row>
      <xdr:rowOff>43815</xdr:rowOff>
    </xdr:from>
    <xdr:ext cx="3952875" cy="1647825"/>
    <xdr:pic>
      <xdr:nvPicPr>
        <xdr:cNvPr id="2" name="image6.png" title="Hình ảnh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95235" y="1224915"/>
          <a:ext cx="3952875" cy="16478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19050</xdr:colOff>
      <xdr:row>21</xdr:row>
      <xdr:rowOff>152400</xdr:rowOff>
    </xdr:from>
    <xdr:ext cx="5915025" cy="2619375"/>
    <xdr:pic>
      <xdr:nvPicPr>
        <xdr:cNvPr id="3" name="image5.png" title="Hình ảnh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15</xdr:col>
      <xdr:colOff>472440</xdr:colOff>
      <xdr:row>4</xdr:row>
      <xdr:rowOff>30480</xdr:rowOff>
    </xdr:from>
    <xdr:to>
      <xdr:col>23</xdr:col>
      <xdr:colOff>289560</xdr:colOff>
      <xdr:row>19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5AB221-CFF4-3CC4-8BB5-07404AD90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106680</xdr:colOff>
      <xdr:row>38</xdr:row>
      <xdr:rowOff>0</xdr:rowOff>
    </xdr:from>
    <xdr:to>
      <xdr:col>16</xdr:col>
      <xdr:colOff>487680</xdr:colOff>
      <xdr:row>55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6EC7F70-9D64-3B78-D021-4D63950DD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23" workbookViewId="0">
      <selection activeCell="U39" sqref="U39"/>
    </sheetView>
  </sheetViews>
  <sheetFormatPr defaultColWidth="14.44140625" defaultRowHeight="15" customHeight="1" x14ac:dyDescent="0.3"/>
  <cols>
    <col min="1" max="1" width="8.88671875" customWidth="1"/>
    <col min="2" max="2" width="4.88671875" customWidth="1"/>
    <col min="3" max="3" width="5.88671875" customWidth="1"/>
    <col min="4" max="4" width="12.6640625" bestFit="1" customWidth="1"/>
    <col min="5" max="5" width="13.109375" bestFit="1" customWidth="1"/>
    <col min="6" max="6" width="13" customWidth="1"/>
    <col min="7" max="7" width="12.44140625" customWidth="1"/>
    <col min="8" max="8" width="5.88671875" customWidth="1"/>
    <col min="9" max="9" width="11.5546875" customWidth="1"/>
    <col min="10" max="10" width="8.88671875" customWidth="1"/>
    <col min="11" max="11" width="10.5546875" customWidth="1"/>
    <col min="12" max="14" width="8.88671875" customWidth="1"/>
    <col min="15" max="26" width="8.6640625" customWidth="1"/>
  </cols>
  <sheetData>
    <row r="1" spans="1:26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"/>
      <c r="B2" s="50" t="s">
        <v>0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1"/>
      <c r="B3" s="52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3.25" customHeight="1" x14ac:dyDescent="0.3">
      <c r="A5" s="2" t="s">
        <v>1</v>
      </c>
      <c r="B5" s="3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1"/>
      <c r="B6" s="3" t="s">
        <v>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 x14ac:dyDescent="0.3">
      <c r="A9" s="1"/>
      <c r="B9" s="1"/>
      <c r="C9" s="4" t="s">
        <v>4</v>
      </c>
      <c r="D9" s="4" t="s">
        <v>5</v>
      </c>
      <c r="E9" s="4" t="s">
        <v>6</v>
      </c>
      <c r="F9" s="4" t="s">
        <v>7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4" x14ac:dyDescent="0.3">
      <c r="A10" s="1"/>
      <c r="B10" s="1"/>
      <c r="C10" s="5">
        <v>8</v>
      </c>
      <c r="D10" s="6" t="s">
        <v>8</v>
      </c>
      <c r="E10" s="7">
        <v>100</v>
      </c>
      <c r="F10" s="8">
        <v>30000000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4" x14ac:dyDescent="0.3">
      <c r="A11" s="1"/>
      <c r="B11" s="1"/>
      <c r="C11" s="9">
        <v>8</v>
      </c>
      <c r="D11" s="10" t="s">
        <v>9</v>
      </c>
      <c r="E11" s="11">
        <v>150</v>
      </c>
      <c r="F11" s="12">
        <v>22500000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 x14ac:dyDescent="0.3">
      <c r="A12" s="1"/>
      <c r="B12" s="1"/>
      <c r="C12" s="9">
        <v>9</v>
      </c>
      <c r="D12" s="10" t="s">
        <v>8</v>
      </c>
      <c r="E12" s="11">
        <v>120</v>
      </c>
      <c r="F12" s="12">
        <v>36000000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 x14ac:dyDescent="0.3">
      <c r="A13" s="1"/>
      <c r="B13" s="1"/>
      <c r="C13" s="9">
        <v>9</v>
      </c>
      <c r="D13" s="10" t="s">
        <v>9</v>
      </c>
      <c r="E13" s="11">
        <v>170</v>
      </c>
      <c r="F13" s="12">
        <v>25500000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 x14ac:dyDescent="0.3">
      <c r="A14" s="1"/>
      <c r="B14" s="1"/>
      <c r="C14" s="9">
        <v>9</v>
      </c>
      <c r="D14" s="10" t="s">
        <v>10</v>
      </c>
      <c r="E14" s="11">
        <v>50</v>
      </c>
      <c r="F14" s="12">
        <v>12500000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 x14ac:dyDescent="0.3">
      <c r="A15" s="1"/>
      <c r="B15" s="1"/>
      <c r="C15" s="9">
        <v>10</v>
      </c>
      <c r="D15" s="10" t="s">
        <v>8</v>
      </c>
      <c r="E15" s="11">
        <v>50</v>
      </c>
      <c r="F15" s="12">
        <v>15000000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 x14ac:dyDescent="0.3">
      <c r="A16" s="1"/>
      <c r="B16" s="1"/>
      <c r="C16" s="9">
        <v>10</v>
      </c>
      <c r="D16" s="10" t="s">
        <v>9</v>
      </c>
      <c r="E16" s="11">
        <v>170</v>
      </c>
      <c r="F16" s="12">
        <v>25500000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 x14ac:dyDescent="0.3">
      <c r="A17" s="1"/>
      <c r="B17" s="1"/>
      <c r="C17" s="9">
        <v>10</v>
      </c>
      <c r="D17" s="10" t="s">
        <v>10</v>
      </c>
      <c r="E17" s="11">
        <v>200</v>
      </c>
      <c r="F17" s="12">
        <v>50000000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4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4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4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4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4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4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"/>
      <c r="B30" s="1"/>
      <c r="C30" s="44" t="s">
        <v>78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1"/>
      <c r="B32" s="1"/>
      <c r="C32" s="46" t="s">
        <v>4</v>
      </c>
      <c r="D32" s="46" t="s">
        <v>6</v>
      </c>
      <c r="E32" s="46" t="s">
        <v>7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"/>
      <c r="B33" s="1"/>
      <c r="C33" s="45">
        <v>8</v>
      </c>
      <c r="D33" s="45">
        <f>SUMIF($C$10:$C$17,C33,$E$10:$E$17)</f>
        <v>250</v>
      </c>
      <c r="E33" s="47">
        <f>SUMIF($C$10:$C$17,C33,$F$10:$F$17)</f>
        <v>52500000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1"/>
      <c r="C34" s="45">
        <v>9</v>
      </c>
      <c r="D34" s="45">
        <f t="shared" ref="D34:D35" si="0">SUMIF($C$10:$C$17,C34,$E$10:$E$17)</f>
        <v>340</v>
      </c>
      <c r="E34" s="47">
        <f t="shared" ref="E34:E35" si="1">SUMIF($C$10:$C$17,C34,$F$10:$F$17)</f>
        <v>74000000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1"/>
      <c r="C35" s="45">
        <v>10</v>
      </c>
      <c r="D35" s="45">
        <f t="shared" si="0"/>
        <v>420</v>
      </c>
      <c r="E35" s="47">
        <f t="shared" si="1"/>
        <v>90500000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N3"/>
  </mergeCells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A12" workbookViewId="0">
      <selection activeCell="D9" sqref="D9"/>
    </sheetView>
  </sheetViews>
  <sheetFormatPr defaultColWidth="14.44140625" defaultRowHeight="15" customHeight="1" x14ac:dyDescent="0.3"/>
  <cols>
    <col min="1" max="2" width="8.88671875" customWidth="1"/>
    <col min="3" max="3" width="15" customWidth="1"/>
    <col min="4" max="4" width="18" customWidth="1"/>
    <col min="5" max="5" width="12.88671875" customWidth="1"/>
    <col min="6" max="6" width="8.88671875" customWidth="1"/>
    <col min="7" max="7" width="12.44140625" customWidth="1"/>
    <col min="8" max="8" width="12" customWidth="1"/>
    <col min="9" max="9" width="11.5546875" customWidth="1"/>
    <col min="10" max="20" width="8.88671875" customWidth="1"/>
    <col min="21" max="26" width="8.6640625" customWidth="1"/>
  </cols>
  <sheetData>
    <row r="1" spans="1:26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"/>
      <c r="B2" s="50" t="s">
        <v>11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1"/>
      <c r="B3" s="52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2" t="s">
        <v>12</v>
      </c>
      <c r="B4" s="3" t="s">
        <v>13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3"/>
      <c r="B5" s="3" t="s">
        <v>14</v>
      </c>
      <c r="C5" s="1"/>
      <c r="D5" s="1"/>
      <c r="E5" s="1"/>
      <c r="F5" s="1"/>
      <c r="G5" s="1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"/>
      <c r="V5" s="1"/>
      <c r="W5" s="1"/>
      <c r="X5" s="1"/>
      <c r="Y5" s="1"/>
      <c r="Z5" s="1"/>
    </row>
    <row r="6" spans="1:26" ht="14.25" customHeight="1" x14ac:dyDescent="0.3">
      <c r="A6" s="3"/>
      <c r="B6" s="1"/>
      <c r="C6" s="1"/>
      <c r="D6" s="1"/>
      <c r="E6" s="1"/>
      <c r="F6" s="1"/>
      <c r="G6" s="1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"/>
      <c r="V6" s="1"/>
      <c r="W6" s="1"/>
      <c r="X6" s="1"/>
      <c r="Y6" s="1"/>
      <c r="Z6" s="1"/>
    </row>
    <row r="7" spans="1:26" ht="14.25" customHeight="1" x14ac:dyDescent="0.3">
      <c r="A7" s="1"/>
      <c r="B7" s="14" t="s">
        <v>15</v>
      </c>
      <c r="C7" s="14" t="s">
        <v>16</v>
      </c>
      <c r="D7" s="14" t="s">
        <v>17</v>
      </c>
      <c r="E7" s="1"/>
      <c r="F7" s="1"/>
      <c r="G7" s="1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"/>
      <c r="V7" s="1"/>
      <c r="W7" s="1"/>
      <c r="X7" s="1"/>
      <c r="Y7" s="1"/>
      <c r="Z7" s="1"/>
    </row>
    <row r="8" spans="1:26" ht="14.25" customHeight="1" x14ac:dyDescent="0.3">
      <c r="A8" s="1"/>
      <c r="B8" s="15" t="s">
        <v>18</v>
      </c>
      <c r="C8" s="15">
        <v>0</v>
      </c>
      <c r="D8" s="16">
        <v>0</v>
      </c>
      <c r="E8" s="1"/>
      <c r="F8" s="1"/>
      <c r="G8" s="1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"/>
      <c r="V8" s="1"/>
      <c r="W8" s="1"/>
      <c r="X8" s="1"/>
      <c r="Y8" s="1"/>
      <c r="Z8" s="1"/>
    </row>
    <row r="9" spans="1:26" ht="14.25" customHeight="1" x14ac:dyDescent="0.3">
      <c r="A9" s="1"/>
      <c r="B9" s="15" t="s">
        <v>19</v>
      </c>
      <c r="C9" s="15">
        <v>5</v>
      </c>
      <c r="D9" s="16">
        <v>0.1</v>
      </c>
      <c r="E9" s="1"/>
      <c r="F9" s="1"/>
      <c r="G9" s="1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"/>
      <c r="V9" s="1"/>
      <c r="W9" s="1"/>
      <c r="X9" s="1"/>
      <c r="Y9" s="1"/>
      <c r="Z9" s="1"/>
    </row>
    <row r="10" spans="1:26" ht="14.25" customHeight="1" x14ac:dyDescent="0.3">
      <c r="A10" s="1"/>
      <c r="B10" s="15" t="s">
        <v>20</v>
      </c>
      <c r="C10" s="15">
        <v>10</v>
      </c>
      <c r="D10" s="16">
        <v>0.3</v>
      </c>
      <c r="E10" s="1"/>
      <c r="F10" s="1"/>
      <c r="G10" s="1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"/>
      <c r="V10" s="1"/>
      <c r="W10" s="1"/>
      <c r="X10" s="1"/>
      <c r="Y10" s="1"/>
      <c r="Z10" s="1"/>
    </row>
    <row r="11" spans="1:26" ht="14.25" customHeight="1" x14ac:dyDescent="0.3">
      <c r="A11" s="1"/>
      <c r="B11" s="15" t="s">
        <v>21</v>
      </c>
      <c r="C11" s="15">
        <v>20</v>
      </c>
      <c r="D11" s="16">
        <v>0.7</v>
      </c>
      <c r="E11" s="1"/>
      <c r="F11" s="1"/>
      <c r="G11" s="1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"/>
      <c r="V11" s="1"/>
      <c r="W11" s="1"/>
      <c r="X11" s="1"/>
      <c r="Y11" s="1"/>
      <c r="Z11" s="1"/>
    </row>
    <row r="12" spans="1:26" ht="14.25" customHeight="1" x14ac:dyDescent="0.3">
      <c r="A12" s="1"/>
      <c r="B12" s="15" t="s">
        <v>22</v>
      </c>
      <c r="C12" s="15">
        <v>10</v>
      </c>
      <c r="D12" s="16">
        <v>0.9</v>
      </c>
      <c r="E12" s="1"/>
      <c r="F12" s="1"/>
      <c r="G12" s="1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"/>
      <c r="V12" s="1"/>
      <c r="W12" s="1"/>
      <c r="X12" s="1"/>
      <c r="Y12" s="1"/>
      <c r="Z12" s="1"/>
    </row>
    <row r="13" spans="1:26" ht="14.25" customHeight="1" x14ac:dyDescent="0.3">
      <c r="A13" s="1"/>
      <c r="B13" s="15" t="s">
        <v>23</v>
      </c>
      <c r="C13" s="15">
        <v>5</v>
      </c>
      <c r="D13" s="16">
        <v>1</v>
      </c>
      <c r="E13" s="1"/>
      <c r="F13" s="1"/>
      <c r="G13" s="1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"/>
      <c r="V13" s="1"/>
      <c r="W13" s="1"/>
      <c r="X13" s="1"/>
      <c r="Y13" s="1"/>
      <c r="Z13" s="1"/>
    </row>
    <row r="14" spans="1:26" ht="14.25" customHeight="1" x14ac:dyDescent="0.3">
      <c r="A14" s="1"/>
      <c r="B14" s="15" t="s">
        <v>24</v>
      </c>
      <c r="C14" s="15">
        <v>0</v>
      </c>
      <c r="D14" s="16">
        <v>1</v>
      </c>
      <c r="E14" s="1"/>
      <c r="F14" s="1"/>
      <c r="G14" s="1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"/>
      <c r="V14" s="1"/>
      <c r="W14" s="1"/>
      <c r="X14" s="1"/>
      <c r="Y14" s="1"/>
      <c r="Z14" s="1"/>
    </row>
    <row r="15" spans="1:26" ht="14.25" customHeight="1" x14ac:dyDescent="0.3">
      <c r="A15" s="1"/>
      <c r="B15" s="1"/>
      <c r="C15" s="16">
        <f>SUM(C8:C14)</f>
        <v>50</v>
      </c>
      <c r="D15" s="1"/>
      <c r="E15" s="1"/>
      <c r="F15" s="1"/>
      <c r="G15" s="1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"/>
      <c r="V15" s="1"/>
      <c r="W15" s="1"/>
      <c r="X15" s="1"/>
      <c r="Y15" s="1"/>
      <c r="Z15" s="1"/>
    </row>
    <row r="16" spans="1:26" ht="14.25" customHeight="1" x14ac:dyDescent="0.3">
      <c r="A16" s="1"/>
      <c r="B16" s="1"/>
      <c r="C16" s="1"/>
      <c r="D16" s="1"/>
      <c r="E16" s="1"/>
      <c r="F16" s="1"/>
      <c r="G16" s="1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"/>
      <c r="V16" s="1"/>
      <c r="W16" s="1"/>
      <c r="X16" s="1"/>
      <c r="Y16" s="1"/>
      <c r="Z16" s="1"/>
    </row>
    <row r="17" spans="1:26" ht="14.25" customHeight="1" x14ac:dyDescent="0.3">
      <c r="A17" s="1"/>
      <c r="B17" s="17" t="s">
        <v>25</v>
      </c>
      <c r="C17" s="1"/>
      <c r="D17" s="1"/>
      <c r="E17" s="1"/>
      <c r="F17" s="1"/>
      <c r="G17" s="1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"/>
      <c r="V17" s="1"/>
      <c r="W17" s="1"/>
      <c r="X17" s="1"/>
      <c r="Y17" s="1"/>
      <c r="Z17" s="1"/>
    </row>
    <row r="18" spans="1:26" ht="14.25" customHeight="1" x14ac:dyDescent="0.3">
      <c r="A18" s="1">
        <v>1</v>
      </c>
      <c r="B18" s="1" t="s">
        <v>26</v>
      </c>
      <c r="C18" s="1"/>
      <c r="D18" s="1"/>
      <c r="E18" s="1"/>
      <c r="F18" s="1"/>
      <c r="G18" s="1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"/>
      <c r="V18" s="1"/>
      <c r="W18" s="1"/>
      <c r="X18" s="1"/>
      <c r="Y18" s="1"/>
      <c r="Z18" s="1"/>
    </row>
    <row r="19" spans="1:26" ht="14.25" customHeight="1" x14ac:dyDescent="0.3">
      <c r="A19" s="1">
        <v>2</v>
      </c>
      <c r="B19" s="1" t="s">
        <v>27</v>
      </c>
      <c r="C19" s="1"/>
      <c r="D19" s="1"/>
      <c r="E19" s="1"/>
      <c r="F19" s="1"/>
      <c r="G19" s="1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"/>
      <c r="V19" s="1"/>
      <c r="W19" s="1"/>
      <c r="X19" s="1"/>
      <c r="Y19" s="1"/>
      <c r="Z19" s="1"/>
    </row>
    <row r="20" spans="1:26" ht="14.25" customHeight="1" x14ac:dyDescent="0.3">
      <c r="A20" s="1">
        <v>3</v>
      </c>
      <c r="B20" s="1" t="s">
        <v>28</v>
      </c>
      <c r="C20" s="1"/>
      <c r="D20" s="1"/>
      <c r="E20" s="1"/>
      <c r="F20" s="1"/>
      <c r="G20" s="1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"/>
      <c r="V20" s="1"/>
      <c r="W20" s="1"/>
      <c r="X20" s="1"/>
      <c r="Y20" s="1"/>
      <c r="Z20" s="1"/>
    </row>
    <row r="21" spans="1:26" ht="14.25" customHeight="1" x14ac:dyDescent="0.3">
      <c r="A21" s="1">
        <v>4</v>
      </c>
      <c r="B21" s="1" t="s">
        <v>29</v>
      </c>
      <c r="C21" s="1"/>
      <c r="D21" s="1"/>
      <c r="E21" s="1"/>
      <c r="F21" s="1"/>
      <c r="G21" s="1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"/>
      <c r="V21" s="1"/>
      <c r="W21" s="1"/>
      <c r="X21" s="1"/>
      <c r="Y21" s="1"/>
      <c r="Z21" s="1"/>
    </row>
    <row r="22" spans="1:26" ht="14.25" customHeight="1" x14ac:dyDescent="0.3">
      <c r="A22" s="1">
        <v>5</v>
      </c>
      <c r="B22" s="1" t="s">
        <v>30</v>
      </c>
      <c r="C22" s="1"/>
      <c r="D22" s="1"/>
      <c r="E22" s="1"/>
      <c r="F22" s="1"/>
      <c r="G22" s="1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"/>
      <c r="V22" s="1"/>
      <c r="W22" s="1"/>
      <c r="X22" s="1"/>
      <c r="Y22" s="1"/>
      <c r="Z22" s="1"/>
    </row>
    <row r="23" spans="1:26" ht="14.25" customHeight="1" x14ac:dyDescent="0.3">
      <c r="A23" s="1">
        <v>6</v>
      </c>
      <c r="B23" s="1" t="s">
        <v>31</v>
      </c>
      <c r="C23" s="1"/>
      <c r="D23" s="1"/>
      <c r="E23" s="1"/>
      <c r="F23" s="1"/>
      <c r="G23" s="1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"/>
      <c r="V23" s="1"/>
      <c r="W23" s="1"/>
      <c r="X23" s="1"/>
      <c r="Y23" s="1"/>
      <c r="Z23" s="1"/>
    </row>
    <row r="24" spans="1:26" ht="14.25" customHeight="1" x14ac:dyDescent="0.3">
      <c r="A24" s="1"/>
      <c r="B24" s="1"/>
      <c r="C24" s="1"/>
      <c r="D24" s="1"/>
      <c r="E24" s="1"/>
      <c r="F24" s="1"/>
      <c r="G24" s="1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"/>
      <c r="V24" s="1"/>
      <c r="W24" s="1"/>
      <c r="X24" s="1"/>
      <c r="Y24" s="1"/>
      <c r="Z24" s="1"/>
    </row>
    <row r="25" spans="1:26" ht="14.2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N3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23" workbookViewId="0">
      <selection activeCell="J12" sqref="J12"/>
    </sheetView>
  </sheetViews>
  <sheetFormatPr defaultColWidth="14.44140625" defaultRowHeight="15" customHeight="1" x14ac:dyDescent="0.3"/>
  <cols>
    <col min="1" max="2" width="8.88671875" customWidth="1"/>
    <col min="3" max="3" width="13.6640625" customWidth="1"/>
    <col min="4" max="4" width="14" customWidth="1"/>
    <col min="5" max="5" width="14.21875" customWidth="1"/>
    <col min="6" max="6" width="19" customWidth="1"/>
    <col min="7" max="7" width="12.44140625" customWidth="1"/>
    <col min="8" max="8" width="12" customWidth="1"/>
    <col min="9" max="9" width="11.5546875" customWidth="1"/>
    <col min="10" max="10" width="8.88671875" customWidth="1"/>
    <col min="11" max="11" width="17.88671875" customWidth="1"/>
    <col min="12" max="12" width="8.88671875" customWidth="1"/>
    <col min="13" max="13" width="16.33203125" customWidth="1"/>
    <col min="14" max="14" width="16.44140625" customWidth="1"/>
    <col min="15" max="17" width="8.88671875" customWidth="1"/>
    <col min="18" max="26" width="8.6640625" customWidth="1"/>
  </cols>
  <sheetData>
    <row r="1" spans="1:26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"/>
      <c r="B2" s="50" t="s">
        <v>32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1"/>
      <c r="B3" s="52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2" t="s">
        <v>12</v>
      </c>
      <c r="B5" s="3" t="s">
        <v>33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1"/>
      <c r="B6" s="1"/>
      <c r="C6" s="1"/>
      <c r="D6" s="1"/>
      <c r="E6" s="1"/>
      <c r="F6" s="1"/>
      <c r="G6" s="1"/>
      <c r="H6" s="1"/>
      <c r="I6" s="18"/>
      <c r="J6" s="18"/>
      <c r="K6" s="18"/>
      <c r="L6" s="18"/>
      <c r="M6" s="18"/>
      <c r="N6" s="18"/>
      <c r="O6" s="18"/>
      <c r="P6" s="18"/>
      <c r="Q6" s="18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1"/>
      <c r="B7" s="1"/>
      <c r="C7" s="1"/>
      <c r="D7" s="1"/>
      <c r="E7" s="1"/>
      <c r="F7" s="1"/>
      <c r="G7" s="1"/>
      <c r="H7" s="1"/>
      <c r="I7" s="18"/>
      <c r="J7" s="18"/>
      <c r="K7" s="18"/>
      <c r="L7" s="18"/>
      <c r="M7" s="18"/>
      <c r="N7" s="18"/>
      <c r="O7" s="18"/>
      <c r="P7" s="18"/>
      <c r="Q7" s="18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1"/>
      <c r="B8" s="1"/>
      <c r="C8" s="19" t="s">
        <v>34</v>
      </c>
      <c r="D8" s="19" t="s">
        <v>35</v>
      </c>
      <c r="E8" s="19" t="s">
        <v>36</v>
      </c>
      <c r="F8" s="48" t="s">
        <v>37</v>
      </c>
      <c r="G8" s="1"/>
      <c r="H8" s="1"/>
      <c r="I8" s="18"/>
      <c r="J8" s="18"/>
      <c r="K8" s="18"/>
      <c r="L8" s="18"/>
      <c r="M8" s="18"/>
      <c r="N8" s="18"/>
      <c r="O8" s="18"/>
      <c r="P8" s="18"/>
      <c r="Q8" s="18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1"/>
      <c r="B9" s="1"/>
      <c r="C9" s="20" t="s">
        <v>38</v>
      </c>
      <c r="D9" s="21">
        <v>55</v>
      </c>
      <c r="E9" s="21">
        <f>D9</f>
        <v>55</v>
      </c>
      <c r="F9" s="22">
        <f t="shared" ref="F9:F13" si="0">E9/$D$14</f>
        <v>0.39285714285714285</v>
      </c>
      <c r="G9" s="1"/>
      <c r="H9" s="1"/>
      <c r="I9" s="18"/>
      <c r="J9" s="18"/>
      <c r="K9" s="18"/>
      <c r="L9" s="18"/>
      <c r="M9" s="18"/>
      <c r="N9" s="18"/>
      <c r="O9" s="18"/>
      <c r="P9" s="18"/>
      <c r="Q9" s="18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1"/>
      <c r="B10" s="1"/>
      <c r="C10" s="20" t="s">
        <v>39</v>
      </c>
      <c r="D10" s="21">
        <v>40</v>
      </c>
      <c r="E10" s="21">
        <f t="shared" ref="E10:E13" si="1">D10+E9</f>
        <v>95</v>
      </c>
      <c r="F10" s="22">
        <f t="shared" si="0"/>
        <v>0.6785714285714286</v>
      </c>
      <c r="G10" s="1"/>
      <c r="H10" s="1"/>
      <c r="I10" s="18"/>
      <c r="J10" s="18"/>
      <c r="K10" s="18"/>
      <c r="L10" s="18"/>
      <c r="M10" s="18"/>
      <c r="N10" s="18"/>
      <c r="O10" s="18"/>
      <c r="P10" s="18"/>
      <c r="Q10" s="18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1"/>
      <c r="B11" s="1"/>
      <c r="C11" s="20" t="s">
        <v>40</v>
      </c>
      <c r="D11" s="21">
        <v>32</v>
      </c>
      <c r="E11" s="21">
        <f t="shared" si="1"/>
        <v>127</v>
      </c>
      <c r="F11" s="22">
        <f t="shared" si="0"/>
        <v>0.90714285714285714</v>
      </c>
      <c r="G11" s="1"/>
      <c r="H11" s="1"/>
      <c r="I11" s="18"/>
      <c r="J11" s="18"/>
      <c r="K11" s="18"/>
      <c r="L11" s="18"/>
      <c r="M11" s="18"/>
      <c r="N11" s="18"/>
      <c r="O11" s="18"/>
      <c r="P11" s="18"/>
      <c r="Q11" s="18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1"/>
      <c r="B12" s="1"/>
      <c r="C12" s="20" t="s">
        <v>41</v>
      </c>
      <c r="D12" s="21">
        <v>8</v>
      </c>
      <c r="E12" s="21">
        <f t="shared" si="1"/>
        <v>135</v>
      </c>
      <c r="F12" s="22">
        <f t="shared" si="0"/>
        <v>0.9642857142857143</v>
      </c>
      <c r="G12" s="1"/>
      <c r="H12" s="1"/>
      <c r="I12" s="18"/>
      <c r="J12" s="18"/>
      <c r="K12" s="18"/>
      <c r="L12" s="18"/>
      <c r="M12" s="18"/>
      <c r="N12" s="18"/>
      <c r="O12" s="18"/>
      <c r="P12" s="18"/>
      <c r="Q12" s="18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1"/>
      <c r="B13" s="1"/>
      <c r="C13" s="20" t="s">
        <v>42</v>
      </c>
      <c r="D13" s="21">
        <v>5</v>
      </c>
      <c r="E13" s="21">
        <f t="shared" si="1"/>
        <v>140</v>
      </c>
      <c r="F13" s="22">
        <f t="shared" si="0"/>
        <v>1</v>
      </c>
      <c r="G13" s="1"/>
      <c r="H13" s="1"/>
      <c r="I13" s="18"/>
      <c r="J13" s="18"/>
      <c r="K13" s="18"/>
      <c r="L13" s="18"/>
      <c r="M13" s="18"/>
      <c r="N13" s="18"/>
      <c r="O13" s="18"/>
      <c r="P13" s="18"/>
      <c r="Q13" s="18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 s="1"/>
      <c r="B14" s="1"/>
      <c r="C14" s="23" t="s">
        <v>43</v>
      </c>
      <c r="D14" s="24">
        <f>SUM(D9:D13)</f>
        <v>140</v>
      </c>
      <c r="E14" s="1"/>
      <c r="F14" s="1"/>
      <c r="G14" s="1"/>
      <c r="H14" s="1"/>
      <c r="I14" s="18"/>
      <c r="J14" s="18"/>
      <c r="K14" s="18"/>
      <c r="L14" s="18"/>
      <c r="M14" s="18"/>
      <c r="N14" s="18"/>
      <c r="O14" s="18"/>
      <c r="P14" s="18"/>
      <c r="Q14" s="18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1"/>
      <c r="B15" s="1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">
      <c r="A16" s="1"/>
      <c r="B16" s="1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">
      <c r="A17" s="1"/>
      <c r="B17" s="1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1"/>
      <c r="B18" s="1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1"/>
      <c r="B19" s="1"/>
      <c r="C19" s="19" t="s">
        <v>34</v>
      </c>
      <c r="D19" s="48" t="s">
        <v>37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1"/>
      <c r="B20" s="1"/>
      <c r="C20" s="20" t="s">
        <v>38</v>
      </c>
      <c r="D20" s="22">
        <v>0.39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"/>
      <c r="B21" s="1"/>
      <c r="C21" s="20" t="s">
        <v>39</v>
      </c>
      <c r="D21" s="22">
        <v>0.68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1"/>
      <c r="B22" s="1"/>
      <c r="C22" s="20" t="s">
        <v>40</v>
      </c>
      <c r="D22" s="22">
        <v>0.91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"/>
      <c r="B23" s="1"/>
      <c r="C23" s="20" t="s">
        <v>41</v>
      </c>
      <c r="D23" s="22">
        <v>0.96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"/>
      <c r="B24" s="1"/>
      <c r="C24" s="20" t="s">
        <v>42</v>
      </c>
      <c r="D24" s="22">
        <v>1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"/>
      <c r="B25" s="1"/>
      <c r="C25" s="18"/>
      <c r="D25" s="18"/>
      <c r="E25" s="18"/>
      <c r="F25" s="18"/>
      <c r="G25" s="18"/>
      <c r="H25" s="18"/>
      <c r="I25" s="18"/>
      <c r="J25" s="18"/>
      <c r="K25" s="1"/>
      <c r="L25" s="1"/>
      <c r="M25" s="1"/>
      <c r="N25" s="1"/>
      <c r="O25" s="1"/>
      <c r="P25" s="1"/>
      <c r="Q25" s="1"/>
      <c r="R25" s="1"/>
    </row>
    <row r="26" spans="1:26" ht="14.25" customHeight="1" x14ac:dyDescent="0.3">
      <c r="A26" s="1"/>
      <c r="B26" s="1"/>
      <c r="C26" s="18"/>
      <c r="D26" s="18"/>
      <c r="E26" s="18"/>
      <c r="F26" s="18"/>
      <c r="G26" s="18"/>
      <c r="H26" s="18"/>
      <c r="I26" s="18"/>
      <c r="J26" s="18"/>
      <c r="K26" s="1"/>
      <c r="L26" s="1"/>
      <c r="M26" s="1"/>
      <c r="N26" s="1"/>
      <c r="O26" s="1"/>
    </row>
    <row r="27" spans="1:26" ht="14.25" customHeight="1" x14ac:dyDescent="0.3">
      <c r="A27" s="1"/>
      <c r="B27" s="1"/>
      <c r="C27" s="18"/>
      <c r="D27" s="18"/>
      <c r="E27" s="18"/>
      <c r="F27" s="18"/>
      <c r="G27" s="18"/>
      <c r="H27" s="18"/>
      <c r="I27" s="18"/>
      <c r="J27" s="18"/>
      <c r="K27" s="1"/>
      <c r="L27" s="1"/>
      <c r="M27" s="1"/>
      <c r="N27" s="1"/>
      <c r="O27" s="1"/>
    </row>
    <row r="28" spans="1:26" ht="14.25" customHeight="1" x14ac:dyDescent="0.3">
      <c r="A28" s="1"/>
      <c r="B28" s="1"/>
      <c r="C28" s="18"/>
      <c r="D28" s="18"/>
      <c r="E28" s="18"/>
      <c r="F28" s="18"/>
      <c r="G28" s="18"/>
      <c r="H28" s="18"/>
      <c r="I28" s="18"/>
      <c r="J28" s="18"/>
      <c r="K28" s="1"/>
      <c r="L28" s="1"/>
      <c r="M28" s="1"/>
      <c r="N28" s="1"/>
      <c r="O28" s="1"/>
    </row>
    <row r="29" spans="1:26" ht="14.25" customHeight="1" x14ac:dyDescent="0.3">
      <c r="A29" s="1"/>
      <c r="B29" s="1"/>
      <c r="C29" s="18"/>
      <c r="D29" s="18"/>
      <c r="E29" s="18"/>
      <c r="F29" s="18"/>
      <c r="G29" s="18"/>
      <c r="H29" s="18"/>
      <c r="I29" s="18"/>
      <c r="J29" s="18"/>
      <c r="K29" s="1"/>
      <c r="L29" s="1"/>
      <c r="M29" s="1"/>
      <c r="N29" s="1"/>
      <c r="O29" s="1"/>
    </row>
    <row r="30" spans="1:26" ht="14.25" customHeight="1" x14ac:dyDescent="0.3">
      <c r="A30" s="1"/>
      <c r="B30" s="1"/>
      <c r="C30" s="18"/>
      <c r="D30" s="18"/>
      <c r="E30" s="18"/>
      <c r="F30" s="18"/>
      <c r="G30" s="18"/>
      <c r="H30" s="18"/>
      <c r="I30" s="18"/>
      <c r="J30" s="18"/>
      <c r="K30" s="1"/>
      <c r="L30" s="1"/>
      <c r="M30" s="1"/>
      <c r="N30" s="1"/>
      <c r="O30" s="1"/>
    </row>
    <row r="31" spans="1:26" ht="14.25" customHeight="1" x14ac:dyDescent="0.3">
      <c r="A31" s="1"/>
      <c r="B31" s="1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"/>
      <c r="P31" s="1"/>
      <c r="Q31" s="1"/>
      <c r="R31" s="1"/>
      <c r="S31" s="1"/>
      <c r="T31" s="1"/>
      <c r="U31" s="1"/>
      <c r="V31" s="1"/>
      <c r="W31" s="1"/>
    </row>
    <row r="32" spans="1:26" ht="14.25" customHeight="1" x14ac:dyDescent="0.3">
      <c r="A32" s="1"/>
      <c r="B32" s="1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"/>
      <c r="P32" s="1"/>
      <c r="Q32" s="1"/>
      <c r="R32" s="1"/>
      <c r="S32" s="1"/>
      <c r="T32" s="1"/>
      <c r="U32" s="1"/>
      <c r="V32" s="1"/>
      <c r="W32" s="1"/>
    </row>
    <row r="33" spans="1:26" ht="14.25" customHeight="1" x14ac:dyDescent="0.3">
      <c r="A33" s="1"/>
      <c r="B33" s="1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N3"/>
  </mergeCells>
  <pageMargins left="0.7" right="0.7" top="0.75" bottom="0.75" header="0" footer="0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34" workbookViewId="0">
      <selection activeCell="C24" sqref="C24"/>
    </sheetView>
  </sheetViews>
  <sheetFormatPr defaultColWidth="14.44140625" defaultRowHeight="15" customHeight="1" x14ac:dyDescent="0.3"/>
  <cols>
    <col min="1" max="1" width="8.88671875" customWidth="1"/>
    <col min="2" max="2" width="17.109375" customWidth="1"/>
    <col min="3" max="3" width="9.6640625" customWidth="1"/>
    <col min="4" max="5" width="14" customWidth="1"/>
    <col min="6" max="6" width="13" customWidth="1"/>
    <col min="7" max="7" width="12.44140625" customWidth="1"/>
    <col min="8" max="8" width="12" customWidth="1"/>
    <col min="9" max="9" width="11.5546875" customWidth="1"/>
    <col min="10" max="10" width="8.88671875" customWidth="1"/>
    <col min="11" max="11" width="17.88671875" customWidth="1"/>
    <col min="12" max="12" width="8.88671875" customWidth="1"/>
    <col min="13" max="26" width="8.6640625" customWidth="1"/>
  </cols>
  <sheetData>
    <row r="1" spans="1:26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"/>
      <c r="B2" s="50" t="s">
        <v>44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1"/>
      <c r="B3" s="52"/>
      <c r="C3" s="53"/>
      <c r="D3" s="53"/>
      <c r="E3" s="53"/>
      <c r="F3" s="53"/>
      <c r="G3" s="53"/>
      <c r="H3" s="53"/>
      <c r="I3" s="53"/>
      <c r="J3" s="53"/>
      <c r="K3" s="53"/>
      <c r="L3" s="5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 x14ac:dyDescent="0.3">
      <c r="A4" s="1"/>
      <c r="B4" s="25" t="s">
        <v>45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2" t="s">
        <v>12</v>
      </c>
      <c r="B6" s="3" t="s">
        <v>46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2"/>
      <c r="B7" s="3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1"/>
      <c r="B8" s="26" t="s">
        <v>47</v>
      </c>
      <c r="C8" s="27" t="s">
        <v>48</v>
      </c>
      <c r="D8" s="56" t="s">
        <v>49</v>
      </c>
      <c r="E8" s="55"/>
      <c r="F8" s="28" t="s">
        <v>50</v>
      </c>
      <c r="G8" s="29"/>
      <c r="H8" s="29"/>
      <c r="I8" s="29"/>
      <c r="J8" s="29"/>
      <c r="K8" s="29"/>
      <c r="L8" s="29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1"/>
      <c r="B9" s="30"/>
      <c r="C9" s="57" t="s">
        <v>51</v>
      </c>
      <c r="D9" s="56" t="s">
        <v>52</v>
      </c>
      <c r="E9" s="55"/>
      <c r="F9" s="31" t="s">
        <v>53</v>
      </c>
      <c r="G9" s="29"/>
      <c r="H9" s="29"/>
      <c r="I9" s="29"/>
      <c r="J9" s="29"/>
      <c r="K9" s="29"/>
      <c r="L9" s="29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1"/>
      <c r="B10" s="32"/>
      <c r="C10" s="58"/>
      <c r="D10" s="56" t="s">
        <v>54</v>
      </c>
      <c r="E10" s="55"/>
      <c r="F10" s="33" t="s">
        <v>55</v>
      </c>
      <c r="G10" s="29"/>
      <c r="H10" s="29"/>
      <c r="I10" s="29"/>
      <c r="J10" s="29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1"/>
      <c r="B11" s="34" t="s">
        <v>56</v>
      </c>
      <c r="C11" s="35">
        <v>24</v>
      </c>
      <c r="D11" s="54">
        <v>0.33300000000000002</v>
      </c>
      <c r="E11" s="55"/>
      <c r="F11" s="36">
        <v>0.33</v>
      </c>
      <c r="G11" s="29"/>
      <c r="H11" s="29"/>
      <c r="I11" s="29"/>
      <c r="J11" s="29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1"/>
      <c r="B12" s="34" t="s">
        <v>57</v>
      </c>
      <c r="C12" s="35">
        <v>28</v>
      </c>
      <c r="D12" s="54">
        <v>0.38800000000000001</v>
      </c>
      <c r="E12" s="55"/>
      <c r="F12" s="36">
        <v>0.39</v>
      </c>
      <c r="G12" s="29"/>
      <c r="H12" s="29"/>
      <c r="I12" s="29"/>
      <c r="J12" s="29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1"/>
      <c r="B13" s="34" t="s">
        <v>58</v>
      </c>
      <c r="C13" s="35">
        <v>12</v>
      </c>
      <c r="D13" s="54">
        <v>0.16600000000000001</v>
      </c>
      <c r="E13" s="55"/>
      <c r="F13" s="36">
        <v>0.17</v>
      </c>
      <c r="G13" s="29"/>
      <c r="H13" s="29"/>
      <c r="I13" s="29"/>
      <c r="J13" s="29"/>
      <c r="K13" s="29"/>
      <c r="L13" s="29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 s="1"/>
      <c r="B14" s="34" t="s">
        <v>59</v>
      </c>
      <c r="C14" s="35">
        <v>8</v>
      </c>
      <c r="D14" s="54">
        <v>0.111</v>
      </c>
      <c r="E14" s="55"/>
      <c r="F14" s="36">
        <v>0.11</v>
      </c>
      <c r="G14" s="29"/>
      <c r="H14" s="29"/>
      <c r="I14" s="29"/>
      <c r="J14" s="29"/>
      <c r="K14" s="29"/>
      <c r="L14" s="29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1"/>
      <c r="B15" s="26" t="s">
        <v>60</v>
      </c>
      <c r="C15" s="27">
        <v>72</v>
      </c>
      <c r="D15" s="56"/>
      <c r="E15" s="55"/>
      <c r="F15" s="37">
        <v>1</v>
      </c>
      <c r="G15" s="29"/>
      <c r="H15" s="29"/>
      <c r="I15" s="29"/>
      <c r="J15" s="29"/>
      <c r="K15" s="29"/>
      <c r="L15" s="29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">
      <c r="A16" s="1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">
      <c r="A17" s="38" t="s">
        <v>25</v>
      </c>
      <c r="B17" s="1" t="s">
        <v>61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1"/>
      <c r="B18" s="1" t="s">
        <v>62</v>
      </c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1"/>
      <c r="B19" s="1" t="s">
        <v>63</v>
      </c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1"/>
      <c r="B20" s="1" t="s">
        <v>64</v>
      </c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2" t="s">
        <v>65</v>
      </c>
      <c r="B22" s="3" t="s">
        <v>66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"/>
      <c r="B24" s="39" t="s">
        <v>67</v>
      </c>
      <c r="C24" s="40">
        <v>0.05</v>
      </c>
      <c r="D24" s="41"/>
      <c r="E24" s="29"/>
      <c r="F24" s="29"/>
      <c r="G24" s="29"/>
      <c r="H24" s="29"/>
      <c r="I24" s="29"/>
      <c r="J24" s="29"/>
      <c r="K24" s="29"/>
      <c r="L24" s="2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"/>
      <c r="B25" s="39" t="s">
        <v>68</v>
      </c>
      <c r="C25" s="40">
        <v>0.2</v>
      </c>
      <c r="D25" s="41"/>
      <c r="E25" s="29"/>
      <c r="F25" s="29"/>
      <c r="G25" s="29"/>
      <c r="H25" s="29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"/>
      <c r="B26" s="39" t="s">
        <v>69</v>
      </c>
      <c r="C26" s="40">
        <v>0.15</v>
      </c>
      <c r="D26" s="41"/>
      <c r="E26" s="29"/>
      <c r="F26" s="29"/>
      <c r="G26" s="29"/>
      <c r="H26" s="2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"/>
      <c r="B27" s="42" t="s">
        <v>70</v>
      </c>
      <c r="C27" s="49" t="s">
        <v>71</v>
      </c>
      <c r="D27" s="41"/>
      <c r="E27" s="29"/>
      <c r="F27" s="29"/>
      <c r="G27" s="29"/>
      <c r="H27" s="29"/>
      <c r="I27" s="29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"/>
      <c r="B28" s="39" t="s">
        <v>72</v>
      </c>
      <c r="C28" s="40">
        <v>0.2</v>
      </c>
      <c r="D28" s="41"/>
      <c r="E28" s="41"/>
      <c r="F28" s="29"/>
      <c r="G28" s="29"/>
      <c r="H28" s="29"/>
      <c r="I28" s="29"/>
      <c r="J28" s="29"/>
      <c r="K28" s="29"/>
      <c r="L28" s="29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"/>
      <c r="B29" s="39" t="s">
        <v>73</v>
      </c>
      <c r="C29" s="40">
        <v>0.1</v>
      </c>
      <c r="D29" s="41"/>
      <c r="E29" s="29"/>
      <c r="F29" s="29"/>
      <c r="G29" s="29"/>
      <c r="H29" s="29"/>
      <c r="I29" s="29"/>
      <c r="J29" s="29"/>
      <c r="K29" s="29"/>
      <c r="L29" s="29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"/>
      <c r="B30" s="39" t="s">
        <v>74</v>
      </c>
      <c r="C30" s="40">
        <v>0.3</v>
      </c>
      <c r="D30" s="41"/>
      <c r="E30" s="29"/>
      <c r="F30" s="29"/>
      <c r="G30" s="29"/>
      <c r="H30" s="29"/>
      <c r="I30" s="29"/>
      <c r="J30" s="29"/>
      <c r="K30" s="29"/>
      <c r="L30" s="29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"/>
      <c r="B31" s="43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38" t="s">
        <v>75</v>
      </c>
      <c r="B32" s="29" t="s">
        <v>76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"/>
      <c r="B33" s="29" t="s">
        <v>77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0">
    <mergeCell ref="D13:E13"/>
    <mergeCell ref="D14:E14"/>
    <mergeCell ref="D15:E15"/>
    <mergeCell ref="B2:L3"/>
    <mergeCell ref="D8:E8"/>
    <mergeCell ref="C9:C10"/>
    <mergeCell ref="D9:E9"/>
    <mergeCell ref="D10:E10"/>
    <mergeCell ref="D11:E11"/>
    <mergeCell ref="D12:E12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Lab 5.1</vt:lpstr>
      <vt:lpstr>Lab 5.2</vt:lpstr>
      <vt:lpstr>Lab 5.3</vt:lpstr>
      <vt:lpstr>Lab 5.4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Phung Thu Huyen</cp:lastModifiedBy>
  <dcterms:created xsi:type="dcterms:W3CDTF">2021-10-07T12:47:24Z</dcterms:created>
  <dcterms:modified xsi:type="dcterms:W3CDTF">2023-08-18T08:47:01Z</dcterms:modified>
</cp:coreProperties>
</file>