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xr:revisionPtr revIDLastSave="0" documentId="13_ncr:1_{EC06EF01-2BB8-4972-A0FE-778D6D7AB56A}" xr6:coauthVersionLast="47" xr6:coauthVersionMax="47" xr10:uidLastSave="{00000000-0000-0000-0000-000000000000}"/>
  <bookViews>
    <workbookView xWindow="-120" yWindow="-120" windowWidth="29040" windowHeight="15840" firstSheet="1" activeTab="3" xr2:uid="{00000000-000D-0000-FFFF-FFFF00000000}"/>
  </bookViews>
  <sheets>
    <sheet name="Bảng kê công suất" sheetId="28" r:id="rId1"/>
    <sheet name="Thỏa thuận thời gian VP" sheetId="16" r:id="rId2"/>
    <sheet name="Bảng tính VP- 1 giá " sheetId="21" r:id="rId3"/>
    <sheet name="Bảng tính VP- 3 giá " sheetId="31" r:id="rId4"/>
    <sheet name="Biên bản thỏa thuận ĐN, TĐ" sheetId="30" r:id="rId5"/>
    <sheet name="ĐN đã phát hành hóa đơn" sheetId="2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7" i="31" l="1"/>
  <c r="M56" i="31"/>
  <c r="H55" i="31"/>
  <c r="K57" i="31"/>
  <c r="I57" i="31"/>
  <c r="A57" i="31"/>
  <c r="K56" i="31"/>
  <c r="K60" i="31" s="1"/>
  <c r="I56" i="31"/>
  <c r="A56" i="31"/>
  <c r="E54" i="31"/>
  <c r="D54" i="31"/>
  <c r="H54" i="31" s="1"/>
  <c r="C54" i="31"/>
  <c r="B54" i="31"/>
  <c r="A54" i="31"/>
  <c r="E53" i="31"/>
  <c r="D53" i="31"/>
  <c r="H53" i="31" s="1"/>
  <c r="C53" i="31"/>
  <c r="B53" i="31"/>
  <c r="A53" i="31"/>
  <c r="E52" i="31"/>
  <c r="D52" i="31"/>
  <c r="H52" i="31" s="1"/>
  <c r="C52" i="31"/>
  <c r="B52" i="31"/>
  <c r="A52" i="31"/>
  <c r="E51" i="31"/>
  <c r="D51" i="31"/>
  <c r="H51" i="31" s="1"/>
  <c r="C51" i="31"/>
  <c r="B51" i="31"/>
  <c r="A51" i="31"/>
  <c r="E50" i="31"/>
  <c r="D50" i="31"/>
  <c r="H50" i="31" s="1"/>
  <c r="C50" i="31"/>
  <c r="B50" i="31"/>
  <c r="A50" i="31"/>
  <c r="E49" i="31"/>
  <c r="D49" i="31"/>
  <c r="H49" i="31" s="1"/>
  <c r="C49" i="31"/>
  <c r="B49" i="31"/>
  <c r="A49" i="31"/>
  <c r="E48" i="31"/>
  <c r="D48" i="31"/>
  <c r="H48" i="31" s="1"/>
  <c r="C48" i="31"/>
  <c r="B48" i="31"/>
  <c r="A48" i="31"/>
  <c r="E47" i="31"/>
  <c r="D47" i="31"/>
  <c r="H47" i="31" s="1"/>
  <c r="C47" i="31"/>
  <c r="B47" i="31"/>
  <c r="A47" i="31"/>
  <c r="E46" i="31"/>
  <c r="D46" i="31"/>
  <c r="H46" i="31" s="1"/>
  <c r="C46" i="31"/>
  <c r="B46" i="31"/>
  <c r="A46" i="31"/>
  <c r="H45" i="31"/>
  <c r="E45" i="31"/>
  <c r="D45" i="31"/>
  <c r="C45" i="31"/>
  <c r="B45" i="31"/>
  <c r="A45" i="31"/>
  <c r="E44" i="31"/>
  <c r="D44" i="31"/>
  <c r="H44" i="31" s="1"/>
  <c r="C44" i="31"/>
  <c r="B44" i="31"/>
  <c r="A44" i="31"/>
  <c r="E43" i="31"/>
  <c r="D43" i="31"/>
  <c r="H43" i="31" s="1"/>
  <c r="C43" i="31"/>
  <c r="B43" i="31"/>
  <c r="A43" i="31"/>
  <c r="E42" i="31"/>
  <c r="D42" i="31"/>
  <c r="H42" i="31" s="1"/>
  <c r="C42" i="31"/>
  <c r="B42" i="31"/>
  <c r="A42" i="31"/>
  <c r="E41" i="31"/>
  <c r="D41" i="31"/>
  <c r="H41" i="31" s="1"/>
  <c r="C41" i="31"/>
  <c r="B41" i="31"/>
  <c r="A41" i="31"/>
  <c r="E40" i="31"/>
  <c r="D40" i="31"/>
  <c r="H40" i="31" s="1"/>
  <c r="C40" i="31"/>
  <c r="B40" i="31"/>
  <c r="A40" i="31"/>
  <c r="E39" i="31"/>
  <c r="D39" i="31"/>
  <c r="H39" i="31" s="1"/>
  <c r="C39" i="31"/>
  <c r="B39" i="31"/>
  <c r="A39" i="31"/>
  <c r="E38" i="31"/>
  <c r="D38" i="31"/>
  <c r="H38" i="31" s="1"/>
  <c r="C38" i="31"/>
  <c r="B38" i="31"/>
  <c r="A38" i="31"/>
  <c r="E37" i="31"/>
  <c r="D37" i="31"/>
  <c r="H37" i="31" s="1"/>
  <c r="C37" i="31"/>
  <c r="B37" i="31"/>
  <c r="A37" i="31"/>
  <c r="E36" i="31"/>
  <c r="D36" i="31"/>
  <c r="H36" i="31" s="1"/>
  <c r="C36" i="31"/>
  <c r="B36" i="31"/>
  <c r="A36" i="31"/>
  <c r="H35" i="31"/>
  <c r="E35" i="31"/>
  <c r="D35" i="31"/>
  <c r="C35" i="31"/>
  <c r="B35" i="31"/>
  <c r="A35" i="31"/>
  <c r="E34" i="31"/>
  <c r="D34" i="31"/>
  <c r="H34" i="31" s="1"/>
  <c r="C34" i="31"/>
  <c r="B34" i="31"/>
  <c r="A34" i="31"/>
  <c r="E33" i="31"/>
  <c r="D33" i="31"/>
  <c r="H33" i="31" s="1"/>
  <c r="C33" i="31"/>
  <c r="B33" i="31"/>
  <c r="A33" i="31"/>
  <c r="E32" i="31"/>
  <c r="D32" i="31"/>
  <c r="H32" i="31" s="1"/>
  <c r="C32" i="31"/>
  <c r="B32" i="31"/>
  <c r="A32" i="31"/>
  <c r="H54" i="21"/>
  <c r="H55" i="21"/>
  <c r="E33" i="21"/>
  <c r="E34" i="21"/>
  <c r="E35" i="21"/>
  <c r="E36" i="21"/>
  <c r="E37" i="21"/>
  <c r="E38" i="21"/>
  <c r="E39" i="21"/>
  <c r="E40" i="21"/>
  <c r="E41" i="21"/>
  <c r="E42" i="21"/>
  <c r="E43" i="21"/>
  <c r="E44" i="21"/>
  <c r="E45" i="21"/>
  <c r="E46" i="21"/>
  <c r="E47" i="21"/>
  <c r="E48" i="21"/>
  <c r="E49" i="21"/>
  <c r="E50" i="21"/>
  <c r="E51" i="21"/>
  <c r="E52" i="21"/>
  <c r="E53" i="21"/>
  <c r="E54" i="21"/>
  <c r="D33" i="21"/>
  <c r="D34" i="21"/>
  <c r="D35" i="21"/>
  <c r="D36" i="21"/>
  <c r="D37" i="21"/>
  <c r="D38" i="21"/>
  <c r="D39" i="21"/>
  <c r="D40" i="21"/>
  <c r="D41" i="21"/>
  <c r="D42" i="21"/>
  <c r="D43" i="21"/>
  <c r="D44" i="21"/>
  <c r="D45" i="21"/>
  <c r="D46" i="21"/>
  <c r="D47" i="21"/>
  <c r="D48" i="21"/>
  <c r="D49" i="21"/>
  <c r="D50" i="21"/>
  <c r="D51" i="21"/>
  <c r="D52" i="21"/>
  <c r="D53" i="21"/>
  <c r="D54" i="21"/>
  <c r="C33" i="21"/>
  <c r="C34" i="21"/>
  <c r="C35" i="21"/>
  <c r="C36" i="21"/>
  <c r="C37" i="21"/>
  <c r="C38" i="21"/>
  <c r="C39" i="21"/>
  <c r="C40" i="21"/>
  <c r="C41" i="21"/>
  <c r="C42" i="21"/>
  <c r="C43" i="21"/>
  <c r="C44" i="21"/>
  <c r="C45" i="21"/>
  <c r="C46" i="21"/>
  <c r="C47" i="21"/>
  <c r="C48" i="21"/>
  <c r="C49" i="21"/>
  <c r="C50" i="21"/>
  <c r="C51" i="21"/>
  <c r="C52" i="21"/>
  <c r="C53" i="21"/>
  <c r="C54" i="21"/>
  <c r="B33" i="21"/>
  <c r="B34" i="21"/>
  <c r="B35" i="21"/>
  <c r="B36" i="21"/>
  <c r="B37" i="21"/>
  <c r="B38" i="21"/>
  <c r="B39" i="21"/>
  <c r="B40" i="21"/>
  <c r="B41" i="21"/>
  <c r="B42" i="21"/>
  <c r="B43" i="21"/>
  <c r="B44" i="21"/>
  <c r="B45" i="21"/>
  <c r="B46" i="21"/>
  <c r="B47" i="21"/>
  <c r="B48" i="21"/>
  <c r="B49" i="21"/>
  <c r="B50" i="21"/>
  <c r="B51" i="21"/>
  <c r="B52" i="21"/>
  <c r="B53" i="21"/>
  <c r="B54" i="21"/>
  <c r="A33" i="21"/>
  <c r="A34" i="21"/>
  <c r="A35" i="21"/>
  <c r="A36" i="21"/>
  <c r="A37" i="21"/>
  <c r="A38" i="21"/>
  <c r="A39" i="21"/>
  <c r="A40" i="21"/>
  <c r="A41" i="21"/>
  <c r="A42" i="21"/>
  <c r="A43" i="21"/>
  <c r="A44" i="21"/>
  <c r="A45" i="21"/>
  <c r="A46" i="21"/>
  <c r="A47" i="21"/>
  <c r="A48" i="21"/>
  <c r="A49" i="21"/>
  <c r="A50" i="21"/>
  <c r="A51" i="21"/>
  <c r="A52" i="21"/>
  <c r="A53" i="21"/>
  <c r="A54" i="21"/>
  <c r="B32" i="21"/>
  <c r="M57" i="21" l="1"/>
  <c r="M56" i="21"/>
  <c r="I57" i="21"/>
  <c r="I56" i="21"/>
  <c r="E12" i="29"/>
  <c r="F12" i="29"/>
  <c r="G12" i="29"/>
  <c r="H12" i="29"/>
  <c r="I12" i="29"/>
  <c r="J12" i="29"/>
  <c r="K12" i="29"/>
  <c r="L12" i="29"/>
  <c r="M12" i="29"/>
  <c r="N12" i="29"/>
  <c r="O12" i="29"/>
  <c r="P12" i="29"/>
  <c r="Q12" i="29"/>
  <c r="R12" i="29"/>
  <c r="D12" i="29"/>
  <c r="R5" i="29"/>
  <c r="R8" i="29"/>
  <c r="E41" i="16"/>
  <c r="D38" i="16"/>
  <c r="E36" i="16"/>
  <c r="E35" i="16"/>
  <c r="E34" i="16"/>
  <c r="D31" i="16"/>
  <c r="D23" i="16"/>
  <c r="C38" i="16"/>
  <c r="D24" i="16"/>
  <c r="J56" i="31" l="1"/>
  <c r="H57" i="31"/>
  <c r="J57" i="31" s="1"/>
  <c r="L57" i="31" s="1"/>
  <c r="N57" i="31" s="1"/>
  <c r="H56" i="31"/>
  <c r="A57" i="21"/>
  <c r="A56" i="21"/>
  <c r="H53" i="21"/>
  <c r="K57" i="21"/>
  <c r="F18" i="29"/>
  <c r="E32" i="21"/>
  <c r="D32" i="21"/>
  <c r="C32" i="21"/>
  <c r="A32" i="21"/>
  <c r="E33" i="16"/>
  <c r="E32" i="16"/>
  <c r="E31" i="16"/>
  <c r="E30" i="16"/>
  <c r="E29" i="16"/>
  <c r="E28" i="16"/>
  <c r="E27" i="16"/>
  <c r="E26" i="16"/>
  <c r="E25" i="16"/>
  <c r="E24" i="16"/>
  <c r="E23" i="16"/>
  <c r="J60" i="31" l="1"/>
  <c r="L56" i="31"/>
  <c r="H44" i="21"/>
  <c r="H34" i="21"/>
  <c r="H43" i="21"/>
  <c r="H35" i="21"/>
  <c r="H48" i="21"/>
  <c r="H47" i="21"/>
  <c r="E40" i="16"/>
  <c r="E38" i="16"/>
  <c r="E39" i="16" s="1"/>
  <c r="H45" i="21"/>
  <c r="H49" i="21"/>
  <c r="H46" i="21"/>
  <c r="H42" i="21"/>
  <c r="H40" i="21"/>
  <c r="H32" i="21"/>
  <c r="K56" i="21"/>
  <c r="H41" i="21"/>
  <c r="H37" i="21"/>
  <c r="H36" i="21"/>
  <c r="H52" i="21"/>
  <c r="H33" i="21"/>
  <c r="H39" i="21"/>
  <c r="H38" i="21"/>
  <c r="H50" i="21"/>
  <c r="H51" i="21"/>
  <c r="L60" i="31" l="1"/>
  <c r="E61" i="31" s="1"/>
  <c r="N56" i="31"/>
  <c r="N58" i="31" s="1"/>
  <c r="K60" i="21"/>
  <c r="N59" i="31" l="1"/>
  <c r="N60" i="31" s="1"/>
  <c r="K61" i="31" s="1"/>
  <c r="H56" i="21"/>
  <c r="J56" i="21"/>
  <c r="L56" i="21" s="1"/>
  <c r="N56" i="21" s="1"/>
  <c r="H57" i="21"/>
  <c r="J57" i="21" s="1"/>
  <c r="L57" i="21" s="1"/>
  <c r="N57" i="21" s="1"/>
  <c r="J60" i="21" l="1"/>
  <c r="N58" i="21"/>
  <c r="E32" i="30" l="1"/>
  <c r="N59" i="21"/>
  <c r="E33" i="30" s="1"/>
  <c r="L60" i="21"/>
  <c r="N60" i="21" l="1"/>
  <c r="E34" i="30" s="1"/>
  <c r="E61" i="21"/>
  <c r="E30" i="30"/>
  <c r="K61" i="21" l="1"/>
</calcChain>
</file>

<file path=xl/sharedStrings.xml><?xml version="1.0" encoding="utf-8"?>
<sst xmlns="http://schemas.openxmlformats.org/spreadsheetml/2006/main" count="428" uniqueCount="279">
  <si>
    <t xml:space="preserve">CỘNG HÒA XÃ HỘI CHỦ NGHĨA VIỆT NAM </t>
  </si>
  <si>
    <t xml:space="preserve">Ông : </t>
  </si>
  <si>
    <t>Chức vụ :</t>
  </si>
  <si>
    <t>Giám đốc</t>
  </si>
  <si>
    <t>Kiểm tra viên điện lực</t>
  </si>
  <si>
    <t>Số lượng</t>
  </si>
  <si>
    <t>Đơn vị tính</t>
  </si>
  <si>
    <t>Cái</t>
  </si>
  <si>
    <t>Cộng</t>
  </si>
  <si>
    <t>Tủ lạnh</t>
  </si>
  <si>
    <t xml:space="preserve">Ông: </t>
  </si>
  <si>
    <t>II-ĐAI DIỆN BÊN MUA ĐIỆN</t>
  </si>
  <si>
    <t>Nơi cấp</t>
  </si>
  <si>
    <t xml:space="preserve">Ngày cấp </t>
  </si>
  <si>
    <t>Chủ hợp đồng mua bán điện</t>
  </si>
  <si>
    <t>Địa chỉ mua điện:..............</t>
  </si>
  <si>
    <t>Tên 
thiết bị</t>
  </si>
  <si>
    <t>Số 
giờ SDĐ trong ngày</t>
  </si>
  <si>
    <t>Giá bán điện</t>
  </si>
  <si>
    <t>Điện năng, tiền điện bồi thường</t>
  </si>
  <si>
    <t>Điện năng, tiền điện tính vi phạm</t>
  </si>
  <si>
    <t>Thành tiền (VNĐ)</t>
  </si>
  <si>
    <t>Cosφ</t>
  </si>
  <si>
    <t>Mã khách hàng: PA07.......</t>
  </si>
  <si>
    <t>Tháng 3/2024</t>
  </si>
  <si>
    <t>Tháng 4/2024</t>
  </si>
  <si>
    <t>ĐẠI DIỆN 
ĐIỆN LỰC .......</t>
  </si>
  <si>
    <t>ĐẠI DIỆN .
BÊN MUA ĐIỆN</t>
  </si>
  <si>
    <t>Nguyễn Văn B</t>
  </si>
  <si>
    <t>Số CCCD: .</t>
  </si>
  <si>
    <t>038.........</t>
  </si>
  <si>
    <t>Ghi chú</t>
  </si>
  <si>
    <t>.............., ngày …..tháng…..năm 2024</t>
  </si>
  <si>
    <t>ĐẠI DIỆN
 BÊN MUA ĐIỆN</t>
  </si>
  <si>
    <t>ĐẠI DIỆN 
BÊN BÁN ĐIỆN</t>
  </si>
  <si>
    <t>Nguyễn Văn A</t>
  </si>
  <si>
    <t>Nguyễn Văn</t>
  </si>
  <si>
    <t>I-ĐAI DIỆN BÊN BÁN ĐIỆN-ĐIỆN LỰC A</t>
  </si>
  <si>
    <t>Điện
 năng bồi thường (kWh)</t>
  </si>
  <si>
    <t>Biên bản này là 1 phần không thể tách rời của Biên bản thỏa thuận bồi thường điện năng, tiền điện do vi phạm sử dụng điện</t>
  </si>
  <si>
    <t>Hôm nay, ngày ......./....../2024, chúng tôi gồm</t>
  </si>
  <si>
    <t>Chức vụ:  ................................................</t>
  </si>
  <si>
    <t>Số điện thoại:............................................</t>
  </si>
  <si>
    <t>Tháng, năm</t>
  </si>
  <si>
    <t>Lý do</t>
  </si>
  <si>
    <t xml:space="preserve">     Căn cứ Biên bản kiểm tra sử dụng điện số: ......../BB-KTSDĐ, ngày 12/04/2024. Với kết luận kiểm tra ghi nhận hình thức vi phạm: Trộm cắp điện, đã được các bên ký nhận</t>
  </si>
  <si>
    <t xml:space="preserve">        Ông:................................................</t>
  </si>
  <si>
    <t xml:space="preserve">       Ông:................................................</t>
  </si>
  <si>
    <t xml:space="preserve">       Số CCCD: ....................................</t>
  </si>
  <si>
    <t xml:space="preserve">       Mã khách hàng: PA07......................</t>
  </si>
  <si>
    <t xml:space="preserve">       Địa chỉ dùng điện: .......................................................................................................</t>
  </si>
  <si>
    <t xml:space="preserve">  II.    ĐẠI DIỆN BÊN MUA ĐIỆN</t>
  </si>
  <si>
    <r>
      <t xml:space="preserve">Số ngày vi phạm trong kỳ </t>
    </r>
    <r>
      <rPr>
        <sz val="12"/>
        <color theme="1"/>
        <rFont val="Times New Roman"/>
        <family val="1"/>
      </rPr>
      <t>(ngày)</t>
    </r>
  </si>
  <si>
    <t>1. Số ngày vi phạm trong năm:</t>
  </si>
  <si>
    <t xml:space="preserve">        Số ngày mất điện trong thời gian vi phạm là: 3,5 ngày, trong đó: 02 ngày mất điện có kế hoạch do sửa chữa, cải tạo lưới điện; 01 ngày do.................................. và 0,5 ngày do.......................................................</t>
  </si>
  <si>
    <t>2. Thời gian sử dụng thiết bị trong thời gian vi phạm</t>
  </si>
  <si>
    <t>Hai bên thỏa thuận thời gian vi phạm và thời gian sử dụng thiết bị như sau</t>
  </si>
  <si>
    <r>
      <t xml:space="preserve">CÔNG TY ĐIỆN LỰC THANH HÓA
</t>
    </r>
    <r>
      <rPr>
        <b/>
        <sz val="11"/>
        <color theme="1"/>
        <rFont val="Times New Roman"/>
        <family val="1"/>
      </rPr>
      <t>ĐIỆN LỰC .........</t>
    </r>
  </si>
  <si>
    <r>
      <t xml:space="preserve">CỘNG HÒA XÃ HỌI CHỦ NGHĨA VIỆT NAM
</t>
    </r>
    <r>
      <rPr>
        <b/>
        <sz val="12"/>
        <color theme="1"/>
        <rFont val="Times New Roman"/>
        <family val="1"/>
      </rPr>
      <t>Độc lập – Tự do – Hạnh phúc</t>
    </r>
  </si>
  <si>
    <t xml:space="preserve">              Biên bản này được lập thành 02 bản có giá trị pháp lý như nhau, Điện lực .... giữ 01 bản, 
hộ vi phạm Ông Nguyễn Văn B giữ 01 bản./.</t>
  </si>
  <si>
    <t xml:space="preserve">BIÊN BẢN THỎA THUẬN
 THỜI GIAN BỒI THƯỜNG DO VI PHẠM SỬ DỤNG ĐIỆN
</t>
  </si>
  <si>
    <t>- Số ngày mất điện : 3,5 ngày; số ngày bồi thường (đã trừ đi số ngày mất điện) : 361,5 ngày được xác định tại Biên bản thỏa thuận thời gian bồi thường do vi phạm sử dụng điện</t>
  </si>
  <si>
    <t>BIÊN BẢN TÍNH 
ĐIỆN NĂNG, TIỀN ĐIỆN BỒI THƯỜNG DO VI PHẠM SỬ DỤNG ĐIỆN</t>
  </si>
  <si>
    <t xml:space="preserve">    -  Căn cứ Luật Điện lực số: 28/2004/QH11, ngày 03/12/2004, Luật sửa đổi bổ sung một số điều của Luật Điện lực ngày 20 tháng 11 năm 2012</t>
  </si>
  <si>
    <t xml:space="preserve">           Hôm nay,  ngày ..... tháng ...... năm 2024, tại Điện lực A chúng tôi gồm</t>
  </si>
  <si>
    <t xml:space="preserve">     - Căn cứ Biên bản thỏa thuận thời gian bồi thường do vi phạm sử dụng điện</t>
  </si>
  <si>
    <t xml:space="preserve">    - Căn cứ Hợp đồng mua bán điện số: ............. Ký ngày ..../.../.....  Giữa Giám dốc Điện lực A và Ông Nguyễn Văn B</t>
  </si>
  <si>
    <t>Hai bên thống nhất thỏa thuận điện năng, tiền điện bồi thường do vi phạm sử dụng điện như sau:</t>
  </si>
  <si>
    <t>III. Bảng tính toán xác định điện năng, tiền điện bồi thường</t>
  </si>
  <si>
    <t>đồng</t>
  </si>
  <si>
    <t>kWh</t>
  </si>
  <si>
    <t xml:space="preserve">              Hai bên thống nhất số ngày và thời gian sử dụng của các thiết bị như nội dung trên</t>
  </si>
  <si>
    <t xml:space="preserve"> CÔNG TY ĐIỆN LỰC THANH HÓA</t>
  </si>
  <si>
    <t xml:space="preserve">    - Căn cứ Điều 21 Chương IV và Phụ lục số II -Thông tư 42/2022TT-BCT ngày 30/12/2022 Quy định về kiểm tra hoạt động điện lực và sử dụng điện, giải quyết tranh chấp HĐMBĐ</t>
  </si>
  <si>
    <r>
      <t xml:space="preserve">   I.  </t>
    </r>
    <r>
      <rPr>
        <sz val="12"/>
        <color theme="1"/>
        <rFont val="Times New Roman"/>
        <family val="1"/>
      </rPr>
      <t xml:space="preserve"> </t>
    </r>
    <r>
      <rPr>
        <b/>
        <sz val="12"/>
        <color theme="1"/>
        <rFont val="Times New Roman"/>
        <family val="1"/>
      </rPr>
      <t>ĐẠI DIỆN BÊN BÁN ĐIỆN - ĐIỆN LỰC...........</t>
    </r>
  </si>
  <si>
    <t>TT</t>
  </si>
  <si>
    <t>Tháng 5/2024</t>
  </si>
  <si>
    <t>Tháng 6/2024</t>
  </si>
  <si>
    <t>Tháng 7/2024</t>
  </si>
  <si>
    <t>Tháng 8/2024</t>
  </si>
  <si>
    <t>Điện năng
sử dụng trong thời gian vi phạm (kWh)</t>
  </si>
  <si>
    <r>
      <rPr>
        <b/>
        <sz val="11"/>
        <rFont val="Times New Roman"/>
        <family val="1"/>
      </rPr>
      <t xml:space="preserve">      Đ</t>
    </r>
    <r>
      <rPr>
        <b/>
        <u/>
        <sz val="11"/>
        <rFont val="Times New Roman"/>
        <family val="1"/>
      </rPr>
      <t xml:space="preserve">IỆN LỰC </t>
    </r>
    <r>
      <rPr>
        <b/>
        <sz val="11"/>
        <rFont val="Times New Roman"/>
        <family val="1"/>
      </rPr>
      <t xml:space="preserve">A  </t>
    </r>
    <r>
      <rPr>
        <b/>
        <u/>
        <sz val="11"/>
        <rFont val="Times New Roman"/>
        <family val="1"/>
      </rPr>
      <t xml:space="preserve">   </t>
    </r>
  </si>
  <si>
    <r>
      <t>Độ</t>
    </r>
    <r>
      <rPr>
        <b/>
        <u/>
        <sz val="11"/>
        <rFont val="Times New Roman"/>
        <family val="1"/>
      </rPr>
      <t>c lập - Tự do - Hạnh p</t>
    </r>
    <r>
      <rPr>
        <b/>
        <sz val="11"/>
        <rFont val="Times New Roman"/>
        <family val="1"/>
      </rPr>
      <t xml:space="preserve">húc                 </t>
    </r>
  </si>
  <si>
    <r>
      <t xml:space="preserve">Số tiền bằng chữ: </t>
    </r>
    <r>
      <rPr>
        <sz val="12"/>
        <rFont val="Times New Roman"/>
        <family val="1"/>
      </rPr>
      <t>(</t>
    </r>
    <r>
      <rPr>
        <i/>
        <sz val="12"/>
        <rFont val="Times New Roman"/>
        <family val="1"/>
      </rPr>
      <t>..... triệu,.......................................................... đồng)</t>
    </r>
  </si>
  <si>
    <t xml:space="preserve">  - Thời gian sử dụng của: Quạt mát được thống nhất ≥ 9 tháng trong năm từ tháng 3÷11 hằng năm</t>
  </si>
  <si>
    <t xml:space="preserve">  - Thời gian sử dụng của: Bình nóng lạnh được thống nhất ≥ 9 tháng trong năm từ tháng 8÷4 năm sau</t>
  </si>
  <si>
    <t>1 giá</t>
  </si>
  <si>
    <t xml:space="preserve">    - Căn cứ biên bản kiểm tra số: ......./BB -KTSDĐ ngày 12/8/2024, xác định hộ ông Nguyễn Văn B vi phạm khoản 6 điều 7 Luật Điện lực (trộm cắp điện)</t>
  </si>
  <si>
    <t>- Từ tháng ............ ghi chữ ngày..............; Từ tháng ...................ghi chữ ngày cuối tháng</t>
  </si>
  <si>
    <t>Tháng 9/2024</t>
  </si>
  <si>
    <t>CỘNG HÒA XÃ HỘI CHỦ NGHĨA VIỆT NAM</t>
  </si>
  <si>
    <t>Độc lập - Tự do - Hạnh phúc</t>
  </si>
  <si>
    <t>BẢNG KÊ CÔNG SUẤT THIẾT BỊ VI PHẠM SỬ DỤNG ĐIỆN</t>
  </si>
  <si>
    <t>Căn cứ Biên bản kiểm tra sử dụng điện số:  ......./ ......./BB-KTSDĐ, ngày ...../...../2024.</t>
  </si>
  <si>
    <t>I. Đại diện bên bán điện: Điện lực ………..</t>
  </si>
  <si>
    <t>1. Ông: …………………………… Chức vụ: …………………………………………………</t>
  </si>
  <si>
    <t>2. Ông: …………………………… Chức vụ: …………………………………..; Số thẻ KTV:...................</t>
  </si>
  <si>
    <t>3. Ông: …………………………… Chức vụ: …………………………………..; Số thẻ KTV:...................</t>
  </si>
  <si>
    <t>II. Đại diện bên vi phạm SDĐ:</t>
  </si>
  <si>
    <t>1. Ông (bà): ………………………. Chức vụ: …………………………………..</t>
  </si>
  <si>
    <t>Mã khách hàng:...............................................................................................</t>
  </si>
  <si>
    <t>Số:  CCCD .....................................</t>
  </si>
  <si>
    <t>Nơi thường trú:.....................................................................................</t>
  </si>
  <si>
    <r>
      <t xml:space="preserve">III. Người làm chứng </t>
    </r>
    <r>
      <rPr>
        <b/>
        <i/>
        <sz val="12"/>
        <color theme="1"/>
        <rFont val="Times New Roman"/>
        <family val="1"/>
      </rPr>
      <t>(Nếu có):</t>
    </r>
  </si>
  <si>
    <t>1. Ông: …………………………… Chức vụ: …………………………………..</t>
  </si>
  <si>
    <t>2. Ông: …………………………… Chức vụ: …………………………………..</t>
  </si>
  <si>
    <t>STT</t>
  </si>
  <si>
    <t>Tên thiết bị</t>
  </si>
  <si>
    <t>ĐVT</t>
  </si>
  <si>
    <t>Công suất
 (kW)</t>
  </si>
  <si>
    <t>Bóng đèn tròn</t>
  </si>
  <si>
    <t>Bóng đèn tuýp</t>
  </si>
  <si>
    <t>Bình nóng lạnh</t>
  </si>
  <si>
    <t>Máy bơm</t>
  </si>
  <si>
    <t>Quạt cây</t>
  </si>
  <si>
    <t>Quạt trần</t>
  </si>
  <si>
    <t>Điều hòa 1 chiều</t>
  </si>
  <si>
    <t>Điều hòa 2 chiều</t>
  </si>
  <si>
    <t>Máy tính</t>
  </si>
  <si>
    <t>..........., ngày …..tháng…..năm 2024</t>
  </si>
  <si>
    <t>NGƯỜI 
LÀM CHỨNG</t>
  </si>
  <si>
    <t>Máy hút ẩm</t>
  </si>
  <si>
    <t>Máy in</t>
  </si>
  <si>
    <t>Máy cắt sắt</t>
  </si>
  <si>
    <t>Máy mài sắt</t>
  </si>
  <si>
    <t>Biên bản này là Phụ lục đính kèm Biên bản kiểm tra sử dụng điện số:  ........./BB-KTSDĐ, 
ngày ...../...../2024</t>
  </si>
  <si>
    <t>IV. Bảng kê thiết bị vi phạm SDĐ đối với phụ tải:  Sản xuất, KDDV</t>
  </si>
  <si>
    <t xml:space="preserve">        Số ngày vi phạm:  Từ ngày 22/12/2023 đến ngày 20/12/2024 bằng 365 ngày</t>
  </si>
  <si>
    <r>
      <t xml:space="preserve">Số giờ mất điện trong kỳ </t>
    </r>
    <r>
      <rPr>
        <sz val="12"/>
        <color theme="1"/>
        <rFont val="Times New Roman"/>
        <family val="1"/>
      </rPr>
      <t>(ngày)</t>
    </r>
  </si>
  <si>
    <r>
      <t xml:space="preserve">Số ngày bồi thường trong kỳ </t>
    </r>
    <r>
      <rPr>
        <sz val="12"/>
        <color theme="1"/>
        <rFont val="Times New Roman"/>
        <family val="1"/>
      </rPr>
      <t>(ngày)</t>
    </r>
  </si>
  <si>
    <r>
      <t xml:space="preserve">Từ ngày </t>
    </r>
    <r>
      <rPr>
        <b/>
        <sz val="12"/>
        <color theme="1"/>
        <rFont val="Calibri"/>
        <family val="2"/>
      </rPr>
      <t>÷</t>
    </r>
    <r>
      <rPr>
        <b/>
        <sz val="12"/>
        <color theme="1"/>
        <rFont val="Times New Roman"/>
        <family val="1"/>
      </rPr>
      <t xml:space="preserve"> ngày</t>
    </r>
  </si>
  <si>
    <t>Số ngày</t>
  </si>
  <si>
    <t>Tháng 12/2024</t>
  </si>
  <si>
    <r>
      <t xml:space="preserve">1/4/2024 </t>
    </r>
    <r>
      <rPr>
        <sz val="12"/>
        <color theme="1"/>
        <rFont val="Calibri"/>
        <family val="2"/>
      </rPr>
      <t>÷</t>
    </r>
    <r>
      <rPr>
        <sz val="12"/>
        <color theme="1"/>
        <rFont val="Times New Roman"/>
        <family val="1"/>
      </rPr>
      <t xml:space="preserve"> 30/4/2024</t>
    </r>
  </si>
  <si>
    <r>
      <t xml:space="preserve">1/5/2024 </t>
    </r>
    <r>
      <rPr>
        <sz val="12"/>
        <color theme="1"/>
        <rFont val="Calibri"/>
        <family val="2"/>
      </rPr>
      <t>÷</t>
    </r>
    <r>
      <rPr>
        <sz val="12"/>
        <color theme="1"/>
        <rFont val="Times New Roman"/>
        <family val="1"/>
      </rPr>
      <t xml:space="preserve"> 31/5/2024</t>
    </r>
  </si>
  <si>
    <r>
      <t xml:space="preserve">1/6/2024 </t>
    </r>
    <r>
      <rPr>
        <sz val="12"/>
        <color theme="1"/>
        <rFont val="Calibri"/>
        <family val="2"/>
      </rPr>
      <t>÷</t>
    </r>
    <r>
      <rPr>
        <sz val="12"/>
        <color theme="1"/>
        <rFont val="Times New Roman"/>
        <family val="1"/>
      </rPr>
      <t xml:space="preserve"> 30/6/2024</t>
    </r>
  </si>
  <si>
    <r>
      <t xml:space="preserve">1/7/2024 </t>
    </r>
    <r>
      <rPr>
        <sz val="12"/>
        <color theme="1"/>
        <rFont val="Calibri"/>
        <family val="2"/>
      </rPr>
      <t>÷</t>
    </r>
    <r>
      <rPr>
        <sz val="12"/>
        <color theme="1"/>
        <rFont val="Times New Roman"/>
        <family val="1"/>
      </rPr>
      <t xml:space="preserve"> 31/7/2024</t>
    </r>
  </si>
  <si>
    <r>
      <t xml:space="preserve">1/8/2024 </t>
    </r>
    <r>
      <rPr>
        <sz val="12"/>
        <color theme="1"/>
        <rFont val="Calibri"/>
        <family val="2"/>
      </rPr>
      <t>÷</t>
    </r>
    <r>
      <rPr>
        <sz val="12"/>
        <color theme="1"/>
        <rFont val="Times New Roman"/>
        <family val="1"/>
      </rPr>
      <t xml:space="preserve"> 31/8/2024</t>
    </r>
  </si>
  <si>
    <r>
      <t xml:space="preserve">1/9/2024 </t>
    </r>
    <r>
      <rPr>
        <sz val="12"/>
        <color theme="1"/>
        <rFont val="Calibri"/>
        <family val="2"/>
      </rPr>
      <t>÷</t>
    </r>
    <r>
      <rPr>
        <sz val="12"/>
        <color theme="1"/>
        <rFont val="Times New Roman"/>
        <family val="1"/>
      </rPr>
      <t xml:space="preserve"> 30/9/2024</t>
    </r>
  </si>
  <si>
    <t>Tháng 10/2024</t>
  </si>
  <si>
    <r>
      <t xml:space="preserve">1/10/2024 </t>
    </r>
    <r>
      <rPr>
        <sz val="12"/>
        <color theme="1"/>
        <rFont val="Calibri"/>
        <family val="2"/>
      </rPr>
      <t>÷</t>
    </r>
    <r>
      <rPr>
        <sz val="12"/>
        <color theme="1"/>
        <rFont val="Times New Roman"/>
        <family val="1"/>
      </rPr>
      <t xml:space="preserve"> 10/10/2024</t>
    </r>
  </si>
  <si>
    <r>
      <t>11/10/2024</t>
    </r>
    <r>
      <rPr>
        <sz val="12"/>
        <color theme="1"/>
        <rFont val="Calibri"/>
        <family val="2"/>
      </rPr>
      <t>÷</t>
    </r>
    <r>
      <rPr>
        <sz val="12"/>
        <color theme="1"/>
        <rFont val="Times New Roman"/>
        <family val="1"/>
      </rPr>
      <t>31/10/2024</t>
    </r>
  </si>
  <si>
    <t>Tháng 11/2024</t>
  </si>
  <si>
    <r>
      <t xml:space="preserve">1/11/2024 </t>
    </r>
    <r>
      <rPr>
        <sz val="12"/>
        <color theme="1"/>
        <rFont val="Calibri"/>
        <family val="2"/>
      </rPr>
      <t>÷</t>
    </r>
    <r>
      <rPr>
        <sz val="12"/>
        <color theme="1"/>
        <rFont val="Times New Roman"/>
        <family val="1"/>
      </rPr>
      <t xml:space="preserve"> 30/11/2024</t>
    </r>
  </si>
  <si>
    <r>
      <t xml:space="preserve">1/12/2024 </t>
    </r>
    <r>
      <rPr>
        <sz val="12"/>
        <color theme="1"/>
        <rFont val="Calibri"/>
        <family val="2"/>
      </rPr>
      <t>÷</t>
    </r>
    <r>
      <rPr>
        <sz val="12"/>
        <color theme="1"/>
        <rFont val="Times New Roman"/>
        <family val="1"/>
      </rPr>
      <t xml:space="preserve"> 20/12/2024</t>
    </r>
  </si>
  <si>
    <t xml:space="preserve">  - Thời gian sử dụng của: Điều hòa 2 chiều, quạt thông gió và các thiết bị thiết yếu khác sử dụng được tính là 12 tháng trong năm </t>
  </si>
  <si>
    <t>ngày</t>
  </si>
  <si>
    <r>
      <rPr>
        <b/>
        <u/>
        <sz val="12"/>
        <color theme="1"/>
        <rFont val="Times New Roman"/>
        <family val="1"/>
      </rPr>
      <t>Kết luận:</t>
    </r>
    <r>
      <rPr>
        <sz val="12"/>
        <color theme="1"/>
        <rFont val="Times New Roman"/>
        <family val="1"/>
      </rPr>
      <t xml:space="preserve"> Số ngày bồi thường trong thời gian vi phạm  là:  </t>
    </r>
  </si>
  <si>
    <t xml:space="preserve"> </t>
  </si>
  <si>
    <t>BẢNG TỔNG HỢP ĐIỆN NĂNG ĐÃ PHÁT HÀNH HÓA ĐƠN TRONG THỜI GIAN VI PHẠM</t>
  </si>
  <si>
    <t>Tháng
 4/2024</t>
  </si>
  <si>
    <t>Tháng
 6/2024</t>
  </si>
  <si>
    <t>Tháng 
8/2024</t>
  </si>
  <si>
    <t>Tháng 10/2024 
giá cũ</t>
  </si>
  <si>
    <t>Tháng 10/2024 
giá mới</t>
  </si>
  <si>
    <t>Chỉ số tại thời điểm kiểm tra bằng</t>
  </si>
  <si>
    <t>Chỉ số cuối kỳ tháng 11/2024 bằng</t>
  </si>
  <si>
    <t>Điện năng đã sử dụng trong kỳ  tháng 12/2024</t>
  </si>
  <si>
    <t>Điện năng này phải phát hành hóa đơn phát sinh trong tháng 12/2024</t>
  </si>
  <si>
    <t>Từ 11/10/2024 ÷30/12/2024 (Đ/kWh)</t>
  </si>
  <si>
    <t>Từ 22/12/2023÷10/10/2024 (Đ/kWh)</t>
  </si>
  <si>
    <t>Giá cũ</t>
  </si>
  <si>
    <t>Giá mới</t>
  </si>
  <si>
    <t>Điện năng
đã phát hành hóa đơn trong thời gian vi phạm (kWh)</t>
  </si>
  <si>
    <t>Điện năng bình quân ngày (kWh)</t>
  </si>
  <si>
    <t>Tổng cộng</t>
  </si>
  <si>
    <t>Số ngày vi phạm (Ngày)</t>
  </si>
  <si>
    <t>Ngày .... tháng 12 năm 2024</t>
  </si>
  <si>
    <t>Tiền điện bồi thường (Lấy tròn số)</t>
  </si>
  <si>
    <t>Công 
suất</t>
  </si>
  <si>
    <t xml:space="preserve">Điện năng bồi thường (Lấy tròn số) </t>
  </si>
  <si>
    <r>
      <t xml:space="preserve"> 1. Số ngày SDĐ theo giá cũ (Từ ngày 22/12/2023 </t>
    </r>
    <r>
      <rPr>
        <sz val="12"/>
        <color theme="1"/>
        <rFont val="Calibri"/>
        <family val="2"/>
      </rPr>
      <t>÷</t>
    </r>
    <r>
      <rPr>
        <sz val="12"/>
        <color theme="1"/>
        <rFont val="Times New Roman"/>
        <family val="1"/>
      </rPr>
      <t xml:space="preserve"> 10/10/2024)</t>
    </r>
  </si>
  <si>
    <r>
      <t xml:space="preserve"> 2. Số ngày SDĐ theo giá bán điện mới (Từ ngày 11/10/2024 </t>
    </r>
    <r>
      <rPr>
        <sz val="12"/>
        <color theme="1"/>
        <rFont val="Calibri"/>
        <family val="2"/>
      </rPr>
      <t>÷</t>
    </r>
    <r>
      <rPr>
        <sz val="12"/>
        <color theme="1"/>
        <rFont val="Times New Roman"/>
        <family val="1"/>
      </rPr>
      <t xml:space="preserve"> 10/10/2024)</t>
    </r>
  </si>
  <si>
    <t>- Thời gian tính bồi thường được xác định từ ngày : 22/12/2023 ÷ 20/12/2024</t>
  </si>
  <si>
    <t xml:space="preserve"> - Tiền điện bồi thường được tính theo giá mua điện giờ bình thường - Giá bán điện cho các ngành sản xuất </t>
  </si>
  <si>
    <t>Lưu ý</t>
  </si>
  <si>
    <t xml:space="preserve">          - Kỳ cuối lấy bằng chỉ số tại thời điểm kiểm tra trừ đi chỉ số cuối kỳ trước đó:</t>
  </si>
  <si>
    <t xml:space="preserve">       - Nếu KH mua điện 3 giá thì áp dụng giá cao điểm</t>
  </si>
  <si>
    <t>CÔNG TY ĐIỆN LỰC THANH HÓA</t>
  </si>
  <si>
    <t>CỘNG HÒA XÃ HỌI CHỦ NGHĨA VIỆT NAM</t>
  </si>
  <si>
    <t>ĐIỆN LỰC .........</t>
  </si>
  <si>
    <t>Độc lập – Tự do – Hạnh phúc</t>
  </si>
  <si>
    <t>Hôm nay, vào lúc ............... tại........................................ Chúng tôi gồm:</t>
  </si>
  <si>
    <r>
      <t>I.</t>
    </r>
    <r>
      <rPr>
        <b/>
        <sz val="7"/>
        <color theme="1"/>
        <rFont val="Times New Roman"/>
        <family val="1"/>
      </rPr>
      <t xml:space="preserve">      </t>
    </r>
    <r>
      <rPr>
        <b/>
        <sz val="11"/>
        <color theme="1"/>
        <rFont val="Times New Roman"/>
        <family val="1"/>
      </rPr>
      <t>ĐẠI DIỆN BÊN BÁN ĐIỆN- ĐIỆN LỰC ...A</t>
    </r>
  </si>
  <si>
    <t>Chức vụ:  ......</t>
  </si>
  <si>
    <t>Chức vụ:  ........</t>
  </si>
  <si>
    <r>
      <t>II.</t>
    </r>
    <r>
      <rPr>
        <b/>
        <sz val="7"/>
        <color theme="1"/>
        <rFont val="Times New Roman"/>
        <family val="1"/>
      </rPr>
      <t xml:space="preserve">      </t>
    </r>
    <r>
      <rPr>
        <b/>
        <sz val="11"/>
        <color theme="1"/>
        <rFont val="Times New Roman"/>
        <family val="1"/>
      </rPr>
      <t>ĐẠI DIỆN BÊN MUA ĐIỆN</t>
    </r>
  </si>
  <si>
    <t xml:space="preserve"> Số CCCD: ....................................</t>
  </si>
  <si>
    <t xml:space="preserve">      Mã khách hàng: PA07......................</t>
  </si>
  <si>
    <t xml:space="preserve">      Địa chỉ dùng điện: .......................................................................................................</t>
  </si>
  <si>
    <r>
      <t>1.</t>
    </r>
    <r>
      <rPr>
        <b/>
        <sz val="7"/>
        <color theme="1"/>
        <rFont val="Times New Roman"/>
        <family val="1"/>
      </rPr>
      <t xml:space="preserve">      </t>
    </r>
    <r>
      <rPr>
        <b/>
        <sz val="13"/>
        <color theme="1"/>
        <rFont val="Times New Roman"/>
        <family val="1"/>
      </rPr>
      <t>Thời gian bồi thường</t>
    </r>
  </si>
  <si>
    <r>
      <t>Bằng chữ:</t>
    </r>
    <r>
      <rPr>
        <i/>
        <sz val="13"/>
        <color rgb="FFFF0000"/>
        <rFont val="Times New Roman"/>
        <family val="1"/>
      </rPr>
      <t xml:space="preserve"> (............................................................................đồng)</t>
    </r>
  </si>
  <si>
    <r>
      <t>5.</t>
    </r>
    <r>
      <rPr>
        <b/>
        <sz val="7"/>
        <color theme="1"/>
        <rFont val="Times New Roman"/>
        <family val="1"/>
      </rPr>
      <t xml:space="preserve">      </t>
    </r>
    <r>
      <rPr>
        <b/>
        <sz val="13"/>
        <color theme="1"/>
        <rFont val="Times New Roman"/>
        <family val="1"/>
      </rPr>
      <t xml:space="preserve">Tiền phạt vi phạm HĐMBĐ và các chi phí khác </t>
    </r>
    <r>
      <rPr>
        <b/>
        <i/>
        <sz val="13"/>
        <color theme="1"/>
        <rFont val="Times New Roman"/>
        <family val="1"/>
      </rPr>
      <t>(nếu có)</t>
    </r>
  </si>
  <si>
    <r>
      <t xml:space="preserve">(6) = (1+2+3+4+5) Tổng tiền: </t>
    </r>
    <r>
      <rPr>
        <b/>
        <sz val="13"/>
        <color theme="1"/>
        <rFont val="Times New Roman"/>
        <family val="1"/>
      </rPr>
      <t>..............................</t>
    </r>
    <r>
      <rPr>
        <sz val="13"/>
        <color theme="1"/>
        <rFont val="Times New Roman"/>
        <family val="1"/>
      </rPr>
      <t xml:space="preserve"> </t>
    </r>
    <r>
      <rPr>
        <b/>
        <sz val="13"/>
        <color theme="1"/>
        <rFont val="Times New Roman"/>
        <family val="1"/>
      </rPr>
      <t>đồng.</t>
    </r>
  </si>
  <si>
    <r>
      <t>Bằng chữ: (</t>
    </r>
    <r>
      <rPr>
        <i/>
        <sz val="13"/>
        <color rgb="FFFF0000"/>
        <rFont val="Times New Roman"/>
        <family val="1"/>
      </rPr>
      <t>.....................................................................đồng).</t>
    </r>
  </si>
  <si>
    <r>
      <t>6.</t>
    </r>
    <r>
      <rPr>
        <b/>
        <sz val="7"/>
        <color theme="1"/>
        <rFont val="Times New Roman"/>
        <family val="1"/>
      </rPr>
      <t xml:space="preserve">      </t>
    </r>
    <r>
      <rPr>
        <b/>
        <sz val="13"/>
        <color theme="1"/>
        <rFont val="Times New Roman"/>
        <family val="1"/>
      </rPr>
      <t>Kết luận</t>
    </r>
  </si>
  <si>
    <t xml:space="preserve">ĐẠI DIỆN </t>
  </si>
  <si>
    <t>BÊN MUA ĐIỆN</t>
  </si>
  <si>
    <t>(Ký và ghi rõ họ tên)</t>
  </si>
  <si>
    <t>ĐẠI DIỆN BÊN BÁN ĐIỆN</t>
  </si>
  <si>
    <t>Chỉ tịch hội đồng</t>
  </si>
  <si>
    <t>(Ký và đóng dấu)</t>
  </si>
  <si>
    <t>Thành viên hội đồng xử lý vi phạm</t>
  </si>
  <si>
    <t>BIÊN BẢN THỎA THUẬN BỒI THƯỜNG
ĐIỆN NĂNG, TIỀN ĐIỆN DO VI PHẠM SỬ DỤNG ĐIỆN</t>
  </si>
  <si>
    <r>
      <t>3.</t>
    </r>
    <r>
      <rPr>
        <b/>
        <sz val="7"/>
        <color theme="1"/>
        <rFont val="Times New Roman"/>
        <family val="1"/>
      </rPr>
      <t xml:space="preserve">      </t>
    </r>
    <r>
      <rPr>
        <b/>
        <sz val="13"/>
        <color theme="1"/>
        <rFont val="Times New Roman"/>
        <family val="1"/>
      </rPr>
      <t>Điện năng bồi thường:</t>
    </r>
  </si>
  <si>
    <t xml:space="preserve">(1) Tiền bồi thường trước thuế: </t>
  </si>
  <si>
    <t xml:space="preserve">(2) Tiền thuế VAT 8% </t>
  </si>
  <si>
    <t>Thuế VAT 8%</t>
  </si>
  <si>
    <t xml:space="preserve">    - Căn cứ Biên bản kiểm tra sử dụng điện số: ......../BB-KTSDĐ, ngày ...../...../2024. Với kết luận kiểm tra ghi nhận hình thức vi phạm: Trộm cắp điện, đã được các bên ký nhận.</t>
  </si>
  <si>
    <t xml:space="preserve">    - Căn cứ Điều 21 - Chương IV và Phụ lục số II - Thông tư số: 42/TT-BCT ngày 30/12/2022 Quy định về kiểm tra hoạt động Điện lực và sử dụng điện, giải quyết tranh chấp hợp đồng mua bán điện.</t>
  </si>
  <si>
    <t xml:space="preserve">    Hai bên thống nhất kết quả bồi thường điện năng, tiền điện như trên. Bên mua điện có trách nhiệm 
thanh toán khi có thông báo của bên bán điện. Quá thời hạn thanh toán, bên mua điện phải chịu lãi suất thương mại kỳ hạn 3 tháng của Ngân hàng Công thương Việt nam tính trên số tiền chậm trả.</t>
  </si>
  <si>
    <t>Biên bản này được lập thành 02 bản có giá trị pháp lý như nhau, Điện lực .... giữ 01 bản, 
hộ vi phạm Ông Nguyễn Văn B giữ 01 bản./.</t>
  </si>
  <si>
    <t xml:space="preserve">  - Từ ngày:   22/12/2023 .</t>
  </si>
  <si>
    <r>
      <t xml:space="preserve">  - Số ngày mất điện có lý do: 3,5 ngày. </t>
    </r>
    <r>
      <rPr>
        <i/>
        <sz val="13"/>
        <color theme="1"/>
        <rFont val="Times New Roman"/>
        <family val="1"/>
      </rPr>
      <t>(Chi tiết tại Biên bản thỏa thuận thời gian mất điện)</t>
    </r>
  </si>
  <si>
    <t xml:space="preserve">  - Tổng số ngày tính bồi thường: n = 361,5 ngày.</t>
  </si>
  <si>
    <t xml:space="preserve">  - Đến ngày: 20/12/2024 .</t>
  </si>
  <si>
    <r>
      <t>2.</t>
    </r>
    <r>
      <rPr>
        <b/>
        <sz val="7"/>
        <color theme="1"/>
        <rFont val="Times New Roman"/>
        <family val="1"/>
      </rPr>
      <t xml:space="preserve">      </t>
    </r>
    <r>
      <rPr>
        <b/>
        <sz val="13"/>
        <color theme="1"/>
        <rFont val="Times New Roman"/>
        <family val="1"/>
      </rPr>
      <t xml:space="preserve">Giá điện bồi thường: </t>
    </r>
  </si>
  <si>
    <t>Sản xuất 1 giá</t>
  </si>
  <si>
    <t xml:space="preserve">(1) Chi phí hư hỏng công tơ:          </t>
  </si>
  <si>
    <t>(2) Chi phí lắp đặt thay thế công tơ:</t>
  </si>
  <si>
    <t xml:space="preserve">(3) Chi phí đóng, cắt điện: </t>
  </si>
  <si>
    <t xml:space="preserve">(4) Tiền lãi chậm trả:                   </t>
  </si>
  <si>
    <t>(5) Tiền phạt vi phạm hợp đồng (8%):</t>
  </si>
  <si>
    <t>…..</t>
  </si>
  <si>
    <t>Thanh Hóa, ngày ...... tháng 12 năm 2024</t>
  </si>
  <si>
    <t xml:space="preserve">        Số: ......./2024/BBBT-ĐL......
Về việc bồi thường tiền điện do vi 
phạm sử dụng điện</t>
  </si>
  <si>
    <t>Hai bên thống nhất thỏa thuận 
các khoản tiền bồi thường, tiền phạt do vi phạm sử dụng điện như sau:</t>
  </si>
  <si>
    <t>(3) = (1+2) Tổng tiền bồi thường đã có thuế (lấy làm tròn)</t>
  </si>
  <si>
    <r>
      <t>4.</t>
    </r>
    <r>
      <rPr>
        <b/>
        <sz val="7"/>
        <color theme="1"/>
        <rFont val="Times New Roman"/>
        <family val="1"/>
      </rPr>
      <t xml:space="preserve">      </t>
    </r>
    <r>
      <rPr>
        <b/>
        <sz val="13"/>
        <color theme="1"/>
        <rFont val="Times New Roman"/>
        <family val="1"/>
      </rPr>
      <t xml:space="preserve">Tiền điện bồi thường </t>
    </r>
    <r>
      <rPr>
        <b/>
        <i/>
        <sz val="13"/>
        <color theme="1"/>
        <rFont val="Times New Roman"/>
        <family val="1"/>
      </rPr>
      <t>(Chi tiết tại Biên bản tính điện năng, tiền điện bồi thường)</t>
    </r>
  </si>
  <si>
    <t xml:space="preserve">Lưu ý: </t>
  </si>
  <si>
    <r>
      <t xml:space="preserve">  - Số giờ sử dụng của các thiết bị trong ngày được quy định tại</t>
    </r>
    <r>
      <rPr>
        <sz val="12"/>
        <color rgb="FFFF0000"/>
        <rFont val="Times New Roman"/>
        <family val="1"/>
      </rPr>
      <t>:</t>
    </r>
    <r>
      <rPr>
        <sz val="12"/>
        <rFont val="Times New Roman"/>
        <family val="1"/>
      </rPr>
      <t xml:space="preserve"> Cột số ………..(Khách hàng SX…...) Phụ l</t>
    </r>
    <r>
      <rPr>
        <sz val="12"/>
        <color theme="1"/>
        <rFont val="Times New Roman"/>
        <family val="1"/>
      </rPr>
      <t>ục số II- Bảng thời gian áp dụng trong tính toán xử lý vi phạm sử dụng điện (Bao gồm cả hành vi trộm cắp điện) - Thông tư 42</t>
    </r>
  </si>
  <si>
    <r>
      <t xml:space="preserve">  - Thời gian sử dụng của: Điều hòa 1 chiều, Quạt hơi nước được thống nhất </t>
    </r>
    <r>
      <rPr>
        <sz val="12"/>
        <color theme="1"/>
        <rFont val="Aptos Narrow"/>
        <family val="2"/>
      </rPr>
      <t>≥</t>
    </r>
    <r>
      <rPr>
        <sz val="12"/>
        <color theme="1"/>
        <rFont val="Times New Roman"/>
        <family val="1"/>
      </rPr>
      <t xml:space="preserve"> 9 tháng trong năm từ tháng 3÷11 hàng năm </t>
    </r>
  </si>
  <si>
    <r>
      <t xml:space="preserve">     Căn cứ thời gian mất điện được ghi nhận trên Hệ thống quản lý Quản lý thông tin mất điện </t>
    </r>
    <r>
      <rPr>
        <sz val="12"/>
        <color rgb="FFFF0000"/>
        <rFont val="Times New Roman"/>
        <family val="1"/>
      </rPr>
      <t>OMS</t>
    </r>
    <r>
      <rPr>
        <sz val="12"/>
        <color theme="1"/>
        <rFont val="Times New Roman"/>
        <family val="1"/>
      </rPr>
      <t xml:space="preserve"> của Điện lực …………….</t>
    </r>
  </si>
  <si>
    <t xml:space="preserve">      Căn cứ Điều 21 - Chương IV và Phụ lục II - Thông tư số: 42/TT-BCT ngày 30/12/2022 Quy định về kiểm tra hoạt động Điện lực và sử dụng điện, giải quyết tranh chấp hợp đồng mua bán điện.</t>
  </si>
  <si>
    <t xml:space="preserve">   Thỏa thuận này là căn cứ để giải quyết công việc, các bên có trách nhiệm thực hiện nghiêm túc các điều khoản trên.</t>
  </si>
  <si>
    <t>1. Ông:................................................</t>
  </si>
  <si>
    <t>2. Ông:................................................</t>
  </si>
  <si>
    <t>3. Ông:................................................</t>
  </si>
  <si>
    <t>4. Ông:................................................</t>
  </si>
  <si>
    <t>Chức vụ:  Giám đốc Điện lực, Chủ tịch HĐXLVP</t>
  </si>
  <si>
    <t xml:space="preserve">                     1. Nguyễn Văn A</t>
  </si>
  <si>
    <t xml:space="preserve">                     3. Nguyễn Thị C              </t>
  </si>
  <si>
    <t xml:space="preserve">                     2. Nguyễn Văn B</t>
  </si>
  <si>
    <t>Khi in thì hide các dòng không có thiết bị lại cho dễ nhìn và đỡ tốn giấy</t>
  </si>
  <si>
    <t>Số giờ sử dụng trong ngày được căn cứ theo HĐMBĐ (1ca, 2ca, 3ca); số ngày sử dụng trong tháng được căn cứ vào các ngày nghỉ trong tuần và các ngày nghỉ lễ trong tháng</t>
  </si>
  <si>
    <t>Tháng 1/2025</t>
  </si>
  <si>
    <t>Tháng 2/2025</t>
  </si>
  <si>
    <t>Tháng 3/2025</t>
  </si>
  <si>
    <r>
      <t xml:space="preserve">1/1/2025 </t>
    </r>
    <r>
      <rPr>
        <sz val="12"/>
        <color theme="1"/>
        <rFont val="Calibri"/>
        <family val="2"/>
      </rPr>
      <t>÷</t>
    </r>
    <r>
      <rPr>
        <sz val="12"/>
        <color theme="1"/>
        <rFont val="Times New Roman"/>
        <family val="1"/>
      </rPr>
      <t xml:space="preserve"> 31/1/2025</t>
    </r>
  </si>
  <si>
    <r>
      <t>1/3/2025</t>
    </r>
    <r>
      <rPr>
        <sz val="12"/>
        <color theme="1"/>
        <rFont val="Calibri"/>
        <family val="2"/>
      </rPr>
      <t>÷</t>
    </r>
    <r>
      <rPr>
        <sz val="12"/>
        <color theme="1"/>
        <rFont val="Times New Roman"/>
        <family val="1"/>
      </rPr>
      <t xml:space="preserve"> 5/3/2025</t>
    </r>
  </si>
  <si>
    <r>
      <t xml:space="preserve">1/2/2025 </t>
    </r>
    <r>
      <rPr>
        <sz val="12"/>
        <color theme="1"/>
        <rFont val="Calibri"/>
        <family val="2"/>
      </rPr>
      <t>÷</t>
    </r>
    <r>
      <rPr>
        <sz val="12"/>
        <color theme="1"/>
        <rFont val="Times New Roman"/>
        <family val="1"/>
      </rPr>
      <t xml:space="preserve"> 28/2/2025</t>
    </r>
  </si>
  <si>
    <r>
      <t xml:space="preserve">5/3/2024 </t>
    </r>
    <r>
      <rPr>
        <sz val="12"/>
        <color theme="1"/>
        <rFont val="Calibri"/>
        <family val="2"/>
      </rPr>
      <t>÷</t>
    </r>
    <r>
      <rPr>
        <sz val="12"/>
        <color theme="1"/>
        <rFont val="Times New Roman"/>
        <family val="1"/>
      </rPr>
      <t xml:space="preserve"> 31/3/2024</t>
    </r>
  </si>
  <si>
    <t xml:space="preserve">  </t>
  </si>
  <si>
    <t>Nghỉ chủ nhật+mất điện do...</t>
  </si>
  <si>
    <t>Nếu KH SXBT mua điện 3 giá thì áp dụng giá cao điểm</t>
  </si>
  <si>
    <t>Nếu KH SXBT mua điện 1 giá thì áp dụng giá giờ bình thường</t>
  </si>
  <si>
    <t>Điện năng đã phát hành hóa đơn trong kỳ</t>
  </si>
  <si>
    <t>Tháng
3/2024</t>
  </si>
  <si>
    <t>Tháng 
4/2024</t>
  </si>
  <si>
    <t>Tháng
 7/2024</t>
  </si>
  <si>
    <t>Tháng
 9/2024</t>
  </si>
  <si>
    <t xml:space="preserve">Tháng 11/2024 
</t>
  </si>
  <si>
    <t>Tháng 
2/2025</t>
  </si>
  <si>
    <t>Máy xay sát lúa</t>
  </si>
  <si>
    <t>Máy nghiền cám</t>
  </si>
  <si>
    <t>Máy nghiền bột</t>
  </si>
  <si>
    <t>Máy trộn bê tông</t>
  </si>
  <si>
    <t xml:space="preserve">Máy khoan </t>
  </si>
  <si>
    <t>Máy cắt bê tông</t>
  </si>
  <si>
    <t xml:space="preserve">    - Căn cứ Luật Điện lực số: 61/2025/QH13, ngày 1/2/2025</t>
  </si>
  <si>
    <t>Quạt công nghiệp</t>
  </si>
  <si>
    <t>Tủ bảo ôn</t>
  </si>
  <si>
    <t>8=4x5x6x7</t>
  </si>
  <si>
    <t>10=8x9</t>
  </si>
  <si>
    <t>12=10-11</t>
  </si>
  <si>
    <t>15=11x12</t>
  </si>
  <si>
    <t>Máy hàn điện</t>
  </si>
  <si>
    <t>Bảng này tính cho KH SX 3ca</t>
  </si>
  <si>
    <t>Bảng này tính cho KH SX 1ca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</si>
</sst>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_);_(* \(#,##0.0\);_(* &quot;-&quot;??_);_(@_)"/>
    <numFmt numFmtId="166" formatCode="_(* #,##0_);_(* \(#,##0\);_(* &quot;-&quot;??_);_(@_)"/>
    <numFmt numFmtId="167" formatCode="#,##0;[Red]#,##0"/>
    <numFmt numFmtId="168" formatCode="#,##0.0;[Red]#,##0.0"/>
  </numFmts>
  <fonts count="42" x14ac:knownFonts="1">
    <font>
      <sz val="11"/>
      <color theme="1"/>
      <name val="Calibri"/>
      <family val="2"/>
      <scheme val="minor"/>
    </font>
    <font>
      <sz val="11"/>
      <color theme="1"/>
      <name val="Calibri"/>
      <family val="2"/>
      <scheme val="minor"/>
    </font>
    <font>
      <sz val="12"/>
      <name val="Times New Roman"/>
      <family val="1"/>
    </font>
    <font>
      <b/>
      <sz val="12"/>
      <name val="Times New Roman"/>
      <family val="1"/>
    </font>
    <font>
      <sz val="11"/>
      <name val="Times New Roman"/>
      <family val="1"/>
    </font>
    <font>
      <sz val="12"/>
      <color rgb="FFFF0000"/>
      <name val="Times New Roman"/>
      <family val="1"/>
    </font>
    <font>
      <sz val="8"/>
      <name val="Calibri"/>
      <family val="2"/>
      <scheme val="minor"/>
    </font>
    <font>
      <b/>
      <sz val="12"/>
      <color theme="1"/>
      <name val="Times New Roman"/>
      <family val="1"/>
    </font>
    <font>
      <sz val="11"/>
      <color theme="1"/>
      <name val="Times New Roman"/>
      <family val="1"/>
    </font>
    <font>
      <b/>
      <sz val="11"/>
      <color theme="1"/>
      <name val="Times New Roman"/>
      <family val="1"/>
    </font>
    <font>
      <b/>
      <i/>
      <sz val="12"/>
      <color rgb="FFFF0000"/>
      <name val="Times New Roman"/>
      <family val="1"/>
    </font>
    <font>
      <sz val="12"/>
      <color theme="1"/>
      <name val="Times New Roman"/>
      <family val="1"/>
    </font>
    <font>
      <i/>
      <sz val="12"/>
      <name val="Times New Roman"/>
      <family val="1"/>
    </font>
    <font>
      <b/>
      <sz val="15"/>
      <color rgb="FF000000"/>
      <name val="Times New Roman"/>
      <family val="1"/>
    </font>
    <font>
      <b/>
      <sz val="11"/>
      <name val="Times New Roman"/>
      <family val="1"/>
    </font>
    <font>
      <b/>
      <u/>
      <sz val="11"/>
      <name val="Times New Roman"/>
      <family val="1"/>
    </font>
    <font>
      <sz val="11"/>
      <color indexed="8"/>
      <name val="Times New Roman"/>
      <family val="1"/>
    </font>
    <font>
      <i/>
      <sz val="11"/>
      <name val="Times New Roman"/>
      <family val="1"/>
    </font>
    <font>
      <sz val="11"/>
      <color indexed="12"/>
      <name val="Times New Roman"/>
      <family val="1"/>
    </font>
    <font>
      <b/>
      <sz val="11"/>
      <color indexed="12"/>
      <name val="Times New Roman"/>
      <family val="1"/>
    </font>
    <font>
      <sz val="12"/>
      <color theme="1"/>
      <name val="Aptos Narrow"/>
      <family val="2"/>
    </font>
    <font>
      <b/>
      <sz val="11"/>
      <color theme="1"/>
      <name val="Calibri"/>
      <family val="2"/>
      <scheme val="minor"/>
    </font>
    <font>
      <b/>
      <u/>
      <sz val="12"/>
      <color theme="1"/>
      <name val="Times New Roman"/>
      <family val="1"/>
    </font>
    <font>
      <b/>
      <sz val="13"/>
      <color theme="1"/>
      <name val="Times New Roman"/>
      <family val="1"/>
    </font>
    <font>
      <b/>
      <i/>
      <sz val="12"/>
      <color theme="1"/>
      <name val="Times New Roman"/>
      <family val="1"/>
    </font>
    <font>
      <sz val="12"/>
      <color indexed="12"/>
      <name val="Times New Roman"/>
      <family val="1"/>
    </font>
    <font>
      <b/>
      <sz val="12"/>
      <color theme="1"/>
      <name val="Calibri"/>
      <family val="2"/>
    </font>
    <font>
      <sz val="12"/>
      <color theme="1"/>
      <name val="Calibri"/>
      <family val="2"/>
    </font>
    <font>
      <b/>
      <sz val="10"/>
      <color theme="1"/>
      <name val="Times New Roman"/>
      <family val="1"/>
    </font>
    <font>
      <sz val="10"/>
      <color theme="1"/>
      <name val="Times New Roman"/>
      <family val="1"/>
    </font>
    <font>
      <sz val="10"/>
      <color rgb="FFFF0000"/>
      <name val="Times New Roman"/>
      <family val="1"/>
    </font>
    <font>
      <sz val="9"/>
      <name val="Times New Roman"/>
      <family val="1"/>
    </font>
    <font>
      <i/>
      <sz val="9"/>
      <name val="Times New Roman"/>
      <family val="1"/>
    </font>
    <font>
      <sz val="9.5"/>
      <color theme="1"/>
      <name val="Times New Roman"/>
      <family val="1"/>
    </font>
    <font>
      <i/>
      <sz val="13"/>
      <color theme="1"/>
      <name val="Times New Roman"/>
      <family val="1"/>
    </font>
    <font>
      <sz val="13"/>
      <color theme="1"/>
      <name val="Times New Roman"/>
      <family val="1"/>
    </font>
    <font>
      <b/>
      <sz val="7"/>
      <color theme="1"/>
      <name val="Times New Roman"/>
      <family val="1"/>
    </font>
    <font>
      <i/>
      <sz val="11"/>
      <color theme="1"/>
      <name val="Times New Roman"/>
      <family val="1"/>
    </font>
    <font>
      <sz val="13"/>
      <color rgb="FFFF0000"/>
      <name val="Times New Roman"/>
      <family val="1"/>
    </font>
    <font>
      <i/>
      <sz val="13"/>
      <color rgb="FFFF0000"/>
      <name val="Times New Roman"/>
      <family val="1"/>
    </font>
    <font>
      <b/>
      <i/>
      <sz val="13"/>
      <color theme="1"/>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thin">
        <color auto="1"/>
      </bottom>
      <diagonal/>
    </border>
    <border>
      <left/>
      <right/>
      <top/>
      <bottom style="thin">
        <color indexed="64"/>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indexed="64"/>
      </top>
      <bottom style="thin">
        <color auto="1"/>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indexed="64"/>
      </top>
      <bottom/>
      <diagonal/>
    </border>
  </borders>
  <cellStyleXfs count="2">
    <xf numFmtId="0" fontId="0" fillId="0" borderId="0"/>
    <xf numFmtId="164" fontId="1" fillId="0" borderId="0" applyFont="0" applyFill="0" applyBorder="0" applyAlignment="0" applyProtection="0"/>
  </cellStyleXfs>
  <cellXfs count="237">
    <xf numFmtId="0" fontId="0" fillId="0" borderId="0" xfId="0"/>
    <xf numFmtId="0" fontId="3" fillId="0" borderId="0" xfId="0" applyFont="1"/>
    <xf numFmtId="0" fontId="2" fillId="0" borderId="0" xfId="0" applyFont="1"/>
    <xf numFmtId="166" fontId="2" fillId="0" borderId="0" xfId="0" applyNumberFormat="1" applyFont="1"/>
    <xf numFmtId="0" fontId="3" fillId="0" borderId="0" xfId="0" applyFont="1" applyAlignment="1">
      <alignment horizontal="center"/>
    </xf>
    <xf numFmtId="0" fontId="4" fillId="0" borderId="0" xfId="0" applyFont="1" applyAlignment="1">
      <alignment vertical="center"/>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xf>
    <xf numFmtId="0" fontId="7" fillId="0" borderId="0" xfId="0" applyFont="1"/>
    <xf numFmtId="0" fontId="8" fillId="0" borderId="0" xfId="0" applyFont="1"/>
    <xf numFmtId="0" fontId="9" fillId="0" borderId="0" xfId="0" applyFont="1"/>
    <xf numFmtId="0" fontId="7" fillId="0" borderId="0" xfId="0" applyFont="1" applyAlignment="1">
      <alignment vertical="center" wrapText="1"/>
    </xf>
    <xf numFmtId="0" fontId="11" fillId="0" borderId="0" xfId="0" applyFont="1"/>
    <xf numFmtId="0" fontId="11" fillId="0" borderId="0" xfId="0" applyFont="1" applyAlignment="1">
      <alignment vertical="center"/>
    </xf>
    <xf numFmtId="0" fontId="11" fillId="0" borderId="0" xfId="0" applyFont="1" applyAlignment="1">
      <alignment wrapText="1"/>
    </xf>
    <xf numFmtId="0" fontId="11" fillId="0" borderId="0" xfId="0" applyFont="1" applyAlignment="1">
      <alignment horizontal="left"/>
    </xf>
    <xf numFmtId="0" fontId="7" fillId="0" borderId="0" xfId="0" applyFont="1" applyAlignment="1">
      <alignment vertical="center"/>
    </xf>
    <xf numFmtId="0" fontId="11" fillId="0" borderId="11" xfId="0" applyFont="1" applyBorder="1" applyAlignment="1">
      <alignment horizontal="justify" vertical="center" wrapText="1"/>
    </xf>
    <xf numFmtId="0" fontId="11" fillId="0" borderId="11" xfId="0" applyFont="1" applyBorder="1" applyAlignment="1">
      <alignment horizontal="right" vertical="center" wrapText="1"/>
    </xf>
    <xf numFmtId="0" fontId="2" fillId="0" borderId="11" xfId="0" applyFont="1" applyBorder="1" applyAlignment="1">
      <alignment horizontal="right" vertical="center" wrapText="1"/>
    </xf>
    <xf numFmtId="0" fontId="7" fillId="0" borderId="11" xfId="0" applyFont="1" applyBorder="1" applyAlignment="1">
      <alignment horizontal="justify" vertical="center" wrapText="1"/>
    </xf>
    <xf numFmtId="0" fontId="7" fillId="0" borderId="11" xfId="0" applyFont="1" applyBorder="1" applyAlignment="1">
      <alignment horizontal="right" vertical="center" wrapText="1"/>
    </xf>
    <xf numFmtId="0" fontId="13" fillId="0" borderId="0" xfId="0" applyFont="1"/>
    <xf numFmtId="0" fontId="8" fillId="0" borderId="0" xfId="0" applyFont="1" applyAlignment="1">
      <alignment horizontal="center"/>
    </xf>
    <xf numFmtId="0" fontId="4" fillId="0" borderId="0" xfId="0" applyFont="1" applyAlignment="1">
      <alignment horizontal="center" vertical="center"/>
    </xf>
    <xf numFmtId="0" fontId="15" fillId="0" borderId="0" xfId="0" applyFont="1" applyAlignment="1">
      <alignment vertical="center"/>
    </xf>
    <xf numFmtId="0" fontId="14" fillId="0" borderId="0" xfId="0" applyFont="1" applyAlignment="1">
      <alignment horizontal="center" vertical="center"/>
    </xf>
    <xf numFmtId="0" fontId="4" fillId="0" borderId="0" xfId="0" applyFont="1"/>
    <xf numFmtId="166" fontId="4" fillId="0" borderId="0" xfId="0" applyNumberFormat="1" applyFont="1" applyAlignment="1">
      <alignment vertical="center"/>
    </xf>
    <xf numFmtId="0" fontId="14" fillId="0" borderId="0" xfId="0" applyFont="1" applyAlignment="1">
      <alignment vertical="center"/>
    </xf>
    <xf numFmtId="0" fontId="4" fillId="0" borderId="0" xfId="0" applyFont="1" applyAlignment="1">
      <alignment horizontal="left" vertical="center"/>
    </xf>
    <xf numFmtId="166" fontId="4" fillId="0" borderId="0" xfId="0" applyNumberFormat="1" applyFont="1"/>
    <xf numFmtId="0" fontId="4" fillId="0" borderId="0" xfId="0" applyFont="1" applyAlignment="1">
      <alignment horizontal="center"/>
    </xf>
    <xf numFmtId="0" fontId="4" fillId="0" borderId="6" xfId="0" applyFont="1" applyBorder="1" applyAlignment="1">
      <alignment vertical="center"/>
    </xf>
    <xf numFmtId="0" fontId="4" fillId="0" borderId="6" xfId="0" applyFont="1" applyBorder="1"/>
    <xf numFmtId="0" fontId="14" fillId="0" borderId="11" xfId="0" applyFont="1" applyBorder="1" applyAlignment="1">
      <alignment horizontal="center" vertical="center" wrapText="1"/>
    </xf>
    <xf numFmtId="166" fontId="19" fillId="0" borderId="11" xfId="1" applyNumberFormat="1" applyFont="1" applyBorder="1" applyAlignment="1">
      <alignment horizontal="right"/>
    </xf>
    <xf numFmtId="165" fontId="19" fillId="0" borderId="11" xfId="1" applyNumberFormat="1" applyFont="1" applyBorder="1" applyAlignment="1">
      <alignment horizontal="center"/>
    </xf>
    <xf numFmtId="166" fontId="14" fillId="0" borderId="11" xfId="1" applyNumberFormat="1" applyFont="1" applyBorder="1" applyAlignment="1"/>
    <xf numFmtId="166" fontId="14" fillId="0" borderId="11" xfId="1" applyNumberFormat="1" applyFont="1" applyBorder="1" applyAlignment="1">
      <alignment horizontal="right" vertical="center" wrapText="1"/>
    </xf>
    <xf numFmtId="167" fontId="14" fillId="0" borderId="11" xfId="0" applyNumberFormat="1" applyFont="1" applyBorder="1" applyAlignment="1">
      <alignment horizontal="right"/>
    </xf>
    <xf numFmtId="0" fontId="14" fillId="0" borderId="11" xfId="0" applyFont="1" applyBorder="1" applyAlignment="1">
      <alignment horizontal="right"/>
    </xf>
    <xf numFmtId="0" fontId="4" fillId="2" borderId="0" xfId="0" applyFont="1" applyFill="1" applyAlignment="1">
      <alignment horizontal="center" vertical="center"/>
    </xf>
    <xf numFmtId="0" fontId="7" fillId="0" borderId="11" xfId="0" applyFont="1" applyBorder="1" applyAlignment="1">
      <alignment horizontal="center" vertical="center" wrapText="1"/>
    </xf>
    <xf numFmtId="0" fontId="7" fillId="0" borderId="0" xfId="0" applyFont="1" applyAlignment="1">
      <alignment horizontal="center"/>
    </xf>
    <xf numFmtId="0" fontId="14" fillId="0" borderId="0" xfId="0" applyFont="1" applyAlignment="1">
      <alignment horizontal="left" vertical="center"/>
    </xf>
    <xf numFmtId="0" fontId="16" fillId="0" borderId="0" xfId="0" applyFont="1" applyAlignment="1">
      <alignment horizontal="left" vertical="center" wrapText="1" readingOrder="1"/>
    </xf>
    <xf numFmtId="0" fontId="0" fillId="0" borderId="0" xfId="0" applyAlignment="1">
      <alignment horizontal="center"/>
    </xf>
    <xf numFmtId="0" fontId="22" fillId="0" borderId="0" xfId="0" applyFont="1" applyAlignment="1">
      <alignment horizontal="center"/>
    </xf>
    <xf numFmtId="0" fontId="23" fillId="0" borderId="0" xfId="0" applyFont="1" applyAlignment="1">
      <alignment horizontal="center"/>
    </xf>
    <xf numFmtId="0" fontId="3" fillId="0" borderId="11" xfId="0" applyFont="1" applyBorder="1" applyAlignment="1">
      <alignment horizontal="center" vertical="center"/>
    </xf>
    <xf numFmtId="0" fontId="3" fillId="0" borderId="11" xfId="0" applyFont="1" applyBorder="1" applyAlignment="1">
      <alignment horizontal="center" vertical="center" wrapText="1"/>
    </xf>
    <xf numFmtId="0" fontId="2" fillId="0" borderId="11" xfId="0" applyFont="1" applyBorder="1" applyAlignment="1">
      <alignment horizontal="center" wrapText="1"/>
    </xf>
    <xf numFmtId="0" fontId="2" fillId="0" borderId="11" xfId="0" applyFont="1" applyBorder="1" applyAlignment="1">
      <alignment horizontal="left" vertical="center" wrapText="1"/>
    </xf>
    <xf numFmtId="0" fontId="2" fillId="0" borderId="11" xfId="0" applyFont="1" applyBorder="1" applyAlignment="1">
      <alignment horizontal="center" vertical="center" wrapText="1"/>
    </xf>
    <xf numFmtId="167" fontId="25" fillId="0" borderId="11" xfId="1" applyNumberFormat="1" applyFont="1" applyBorder="1" applyAlignment="1">
      <alignment horizontal="right" vertical="center" wrapText="1"/>
    </xf>
    <xf numFmtId="0" fontId="2" fillId="0" borderId="11" xfId="0" applyFont="1" applyBorder="1"/>
    <xf numFmtId="167" fontId="25" fillId="0" borderId="11" xfId="1" applyNumberFormat="1" applyFont="1" applyBorder="1" applyAlignment="1">
      <alignment horizontal="right"/>
    </xf>
    <xf numFmtId="0" fontId="2" fillId="0" borderId="11" xfId="0" applyFont="1" applyBorder="1" applyAlignment="1">
      <alignment wrapText="1"/>
    </xf>
    <xf numFmtId="167" fontId="2" fillId="0" borderId="11" xfId="0" applyNumberFormat="1" applyFont="1" applyBorder="1" applyAlignment="1">
      <alignment horizontal="right" wrapText="1"/>
    </xf>
    <xf numFmtId="0" fontId="2" fillId="0" borderId="11" xfId="0" applyFont="1" applyBorder="1" applyAlignment="1">
      <alignment horizontal="right"/>
    </xf>
    <xf numFmtId="0" fontId="9" fillId="0" borderId="11" xfId="0" applyFont="1" applyBorder="1" applyAlignment="1">
      <alignment horizontal="center" vertical="center"/>
    </xf>
    <xf numFmtId="14" fontId="11" fillId="0" borderId="11" xfId="0" applyNumberFormat="1" applyFont="1" applyBorder="1" applyAlignment="1">
      <alignment horizontal="justify" vertical="center" wrapText="1"/>
    </xf>
    <xf numFmtId="166" fontId="14" fillId="0" borderId="11" xfId="0" applyNumberFormat="1" applyFont="1" applyBorder="1" applyAlignment="1">
      <alignment horizontal="right" vertical="center" wrapText="1"/>
    </xf>
    <xf numFmtId="0" fontId="29" fillId="0" borderId="0" xfId="0" applyFont="1" applyAlignment="1">
      <alignment horizontal="center"/>
    </xf>
    <xf numFmtId="0" fontId="29" fillId="0" borderId="0" xfId="0" applyFont="1"/>
    <xf numFmtId="0" fontId="28" fillId="0" borderId="11" xfId="0" applyFont="1" applyBorder="1" applyAlignment="1">
      <alignment horizontal="center" vertical="center" wrapText="1"/>
    </xf>
    <xf numFmtId="0" fontId="29" fillId="0" borderId="0" xfId="0" applyFont="1" applyAlignment="1">
      <alignment horizontal="left"/>
    </xf>
    <xf numFmtId="0" fontId="30" fillId="0" borderId="0" xfId="0" applyFont="1" applyAlignment="1">
      <alignment horizontal="center"/>
    </xf>
    <xf numFmtId="0" fontId="4" fillId="0" borderId="0" xfId="0" applyFont="1" applyAlignment="1">
      <alignment horizontal="center" vertical="center" wrapText="1"/>
    </xf>
    <xf numFmtId="0" fontId="2" fillId="0" borderId="0" xfId="0" applyFont="1" applyAlignment="1">
      <alignment horizontal="center" vertical="center" wrapText="1"/>
    </xf>
    <xf numFmtId="166" fontId="4" fillId="0" borderId="11" xfId="1" applyNumberFormat="1" applyFont="1" applyBorder="1" applyAlignment="1"/>
    <xf numFmtId="167" fontId="4" fillId="0" borderId="11" xfId="0" applyNumberFormat="1" applyFont="1" applyBorder="1" applyAlignment="1">
      <alignment horizontal="right"/>
    </xf>
    <xf numFmtId="0" fontId="4" fillId="0" borderId="11" xfId="0" applyFont="1" applyBorder="1" applyAlignment="1">
      <alignment horizontal="right"/>
    </xf>
    <xf numFmtId="166" fontId="4" fillId="0" borderId="11" xfId="1" applyNumberFormat="1" applyFont="1" applyFill="1" applyBorder="1" applyAlignment="1">
      <alignment horizontal="right" vertical="center" wrapText="1"/>
    </xf>
    <xf numFmtId="0" fontId="4" fillId="0" borderId="1" xfId="0" applyFont="1" applyBorder="1"/>
    <xf numFmtId="0" fontId="4" fillId="0" borderId="9" xfId="0" applyFont="1" applyBorder="1"/>
    <xf numFmtId="0" fontId="4" fillId="0" borderId="2" xfId="0" applyFont="1" applyBorder="1"/>
    <xf numFmtId="167" fontId="9" fillId="0" borderId="11" xfId="0" applyNumberFormat="1" applyFont="1" applyBorder="1" applyAlignment="1">
      <alignment horizontal="left"/>
    </xf>
    <xf numFmtId="167" fontId="8" fillId="0" borderId="11" xfId="0" applyNumberFormat="1" applyFont="1" applyBorder="1" applyAlignment="1">
      <alignment horizontal="center"/>
    </xf>
    <xf numFmtId="167" fontId="8" fillId="0" borderId="11" xfId="0" applyNumberFormat="1" applyFont="1" applyBorder="1"/>
    <xf numFmtId="167" fontId="9" fillId="0" borderId="11" xfId="0" applyNumberFormat="1" applyFont="1" applyBorder="1" applyAlignment="1">
      <alignment horizontal="center"/>
    </xf>
    <xf numFmtId="167" fontId="9" fillId="0" borderId="11" xfId="0" applyNumberFormat="1" applyFont="1" applyBorder="1"/>
    <xf numFmtId="165" fontId="18" fillId="0" borderId="11" xfId="1" applyNumberFormat="1" applyFont="1" applyBorder="1" applyAlignment="1"/>
    <xf numFmtId="0" fontId="14" fillId="0" borderId="11" xfId="0" applyFont="1" applyBorder="1" applyAlignment="1">
      <alignment wrapText="1"/>
    </xf>
    <xf numFmtId="166" fontId="19" fillId="0" borderId="11" xfId="1" applyNumberFormat="1" applyFont="1" applyBorder="1" applyAlignment="1"/>
    <xf numFmtId="165" fontId="19" fillId="0" borderId="11" xfId="1" applyNumberFormat="1" applyFont="1" applyBorder="1" applyAlignment="1"/>
    <xf numFmtId="166" fontId="14" fillId="0" borderId="11" xfId="0" applyNumberFormat="1" applyFont="1" applyBorder="1" applyAlignment="1">
      <alignment wrapText="1"/>
    </xf>
    <xf numFmtId="166" fontId="3" fillId="0" borderId="0" xfId="0" applyNumberFormat="1" applyFont="1"/>
    <xf numFmtId="167" fontId="3" fillId="0" borderId="0" xfId="0" applyNumberFormat="1" applyFont="1"/>
    <xf numFmtId="0" fontId="31" fillId="2" borderId="11" xfId="0" applyFont="1" applyFill="1" applyBorder="1" applyAlignment="1">
      <alignment horizontal="center"/>
    </xf>
    <xf numFmtId="0" fontId="32" fillId="2" borderId="11" xfId="0" applyFont="1" applyFill="1" applyBorder="1" applyAlignment="1">
      <alignment horizontal="center" vertical="center" wrapText="1"/>
    </xf>
    <xf numFmtId="0" fontId="32" fillId="2" borderId="11" xfId="0" applyFont="1" applyFill="1" applyBorder="1" applyAlignment="1">
      <alignment horizontal="center"/>
    </xf>
    <xf numFmtId="166" fontId="32" fillId="2" borderId="11" xfId="0" applyNumberFormat="1" applyFont="1" applyFill="1" applyBorder="1" applyAlignment="1">
      <alignment horizontal="center"/>
    </xf>
    <xf numFmtId="166" fontId="32" fillId="2" borderId="11" xfId="1" applyNumberFormat="1" applyFont="1" applyFill="1" applyBorder="1" applyAlignment="1">
      <alignment horizontal="center"/>
    </xf>
    <xf numFmtId="0" fontId="4" fillId="0" borderId="11" xfId="0" applyFont="1" applyBorder="1" applyAlignment="1">
      <alignment horizontal="center"/>
    </xf>
    <xf numFmtId="0" fontId="4" fillId="0" borderId="11" xfId="0" applyFont="1" applyBorder="1" applyAlignment="1">
      <alignment horizontal="left" vertical="center" wrapText="1"/>
    </xf>
    <xf numFmtId="0" fontId="17" fillId="0" borderId="11" xfId="0" applyFont="1" applyBorder="1" applyAlignment="1">
      <alignment horizontal="center"/>
    </xf>
    <xf numFmtId="166" fontId="4" fillId="0" borderId="11" xfId="0" applyNumberFormat="1" applyFont="1" applyBorder="1" applyAlignment="1">
      <alignment horizontal="right"/>
    </xf>
    <xf numFmtId="166" fontId="4" fillId="0" borderId="11" xfId="0" applyNumberFormat="1" applyFont="1" applyBorder="1" applyAlignment="1">
      <alignment horizontal="center"/>
    </xf>
    <xf numFmtId="168" fontId="4" fillId="0" borderId="11" xfId="1" applyNumberFormat="1" applyFont="1" applyFill="1" applyBorder="1" applyAlignment="1">
      <alignment horizontal="right"/>
    </xf>
    <xf numFmtId="166" fontId="17" fillId="0" borderId="11" xfId="1" applyNumberFormat="1" applyFont="1" applyFill="1" applyBorder="1" applyAlignment="1">
      <alignment horizontal="center"/>
    </xf>
    <xf numFmtId="166" fontId="17" fillId="0" borderId="11" xfId="0" applyNumberFormat="1" applyFont="1" applyBorder="1" applyAlignment="1">
      <alignment horizontal="center"/>
    </xf>
    <xf numFmtId="165" fontId="18" fillId="0" borderId="11" xfId="1" applyNumberFormat="1" applyFont="1" applyFill="1" applyBorder="1" applyAlignment="1">
      <alignment horizontal="right" vertical="center" wrapText="1"/>
    </xf>
    <xf numFmtId="166" fontId="4" fillId="0" borderId="11" xfId="1" applyNumberFormat="1" applyFont="1" applyFill="1" applyBorder="1" applyAlignment="1">
      <alignment vertical="center" wrapText="1"/>
    </xf>
    <xf numFmtId="0" fontId="4" fillId="0" borderId="11" xfId="0" applyFont="1" applyBorder="1" applyAlignment="1">
      <alignment horizontal="right" vertical="center" wrapText="1"/>
    </xf>
    <xf numFmtId="165" fontId="18" fillId="0" borderId="11" xfId="1" applyNumberFormat="1" applyFont="1" applyFill="1" applyBorder="1" applyAlignment="1">
      <alignment horizontal="right"/>
    </xf>
    <xf numFmtId="166" fontId="4" fillId="0" borderId="11" xfId="0" applyNumberFormat="1" applyFont="1" applyBorder="1" applyAlignment="1">
      <alignment horizontal="right" wrapText="1"/>
    </xf>
    <xf numFmtId="168" fontId="4" fillId="0" borderId="11" xfId="0" applyNumberFormat="1" applyFont="1" applyBorder="1" applyAlignment="1">
      <alignment horizontal="right" wrapText="1"/>
    </xf>
    <xf numFmtId="166" fontId="4" fillId="0" borderId="11" xfId="1" applyNumberFormat="1" applyFont="1" applyBorder="1" applyAlignment="1">
      <alignment horizontal="right" wrapText="1"/>
    </xf>
    <xf numFmtId="166" fontId="14" fillId="0" borderId="11" xfId="1" applyNumberFormat="1" applyFont="1" applyBorder="1" applyAlignment="1">
      <alignment horizontal="right" wrapText="1"/>
    </xf>
    <xf numFmtId="167" fontId="14" fillId="0" borderId="11" xfId="1" applyNumberFormat="1" applyFont="1" applyBorder="1" applyAlignment="1">
      <alignment horizontal="right" wrapText="1"/>
    </xf>
    <xf numFmtId="0" fontId="14" fillId="0" borderId="6" xfId="0" applyFont="1" applyBorder="1" applyAlignment="1">
      <alignment vertical="center"/>
    </xf>
    <xf numFmtId="167" fontId="9" fillId="0" borderId="0" xfId="0" applyNumberFormat="1" applyFont="1"/>
    <xf numFmtId="167" fontId="9" fillId="0" borderId="0" xfId="0" applyNumberFormat="1" applyFont="1" applyAlignment="1">
      <alignment horizontal="center"/>
    </xf>
    <xf numFmtId="0" fontId="34" fillId="0" borderId="0" xfId="0" applyFont="1" applyAlignment="1">
      <alignment horizontal="center" vertical="center"/>
    </xf>
    <xf numFmtId="0" fontId="33" fillId="0" borderId="0" xfId="0" applyFont="1" applyAlignment="1">
      <alignment vertical="center"/>
    </xf>
    <xf numFmtId="0" fontId="35" fillId="0" borderId="0" xfId="0" applyFont="1" applyAlignment="1">
      <alignment horizontal="justify" vertical="center"/>
    </xf>
    <xf numFmtId="0" fontId="35" fillId="0" borderId="0" xfId="0" applyFont="1" applyAlignment="1">
      <alignment vertical="center" wrapText="1"/>
    </xf>
    <xf numFmtId="0" fontId="35" fillId="0" borderId="0" xfId="0" applyFont="1" applyAlignment="1">
      <alignment vertical="center"/>
    </xf>
    <xf numFmtId="0" fontId="23" fillId="0" borderId="0" xfId="0" applyFont="1" applyAlignment="1">
      <alignment vertical="center" wrapText="1"/>
    </xf>
    <xf numFmtId="0" fontId="35" fillId="0" borderId="0" xfId="0" applyFont="1" applyAlignment="1">
      <alignment horizontal="left" vertical="center"/>
    </xf>
    <xf numFmtId="167" fontId="0" fillId="0" borderId="0" xfId="0" applyNumberFormat="1"/>
    <xf numFmtId="0" fontId="34" fillId="0" borderId="0" xfId="0" applyFont="1" applyAlignment="1">
      <alignment vertical="center"/>
    </xf>
    <xf numFmtId="0" fontId="23" fillId="0" borderId="0" xfId="0" applyFont="1" applyAlignment="1">
      <alignment vertical="center"/>
    </xf>
    <xf numFmtId="0" fontId="9" fillId="0" borderId="0" xfId="0" applyFont="1" applyAlignment="1">
      <alignment vertical="center" wrapText="1"/>
    </xf>
    <xf numFmtId="0" fontId="37" fillId="0" borderId="0" xfId="0" applyFont="1" applyAlignment="1">
      <alignment vertical="center" wrapText="1"/>
    </xf>
    <xf numFmtId="167" fontId="21" fillId="0" borderId="0" xfId="0" applyNumberFormat="1" applyFont="1"/>
    <xf numFmtId="0" fontId="38" fillId="0" borderId="0" xfId="0" applyFont="1" applyAlignment="1">
      <alignment vertical="center"/>
    </xf>
    <xf numFmtId="164" fontId="9" fillId="0" borderId="0" xfId="0" applyNumberFormat="1" applyFont="1"/>
    <xf numFmtId="164" fontId="11" fillId="0" borderId="0" xfId="0" applyNumberFormat="1" applyFont="1"/>
    <xf numFmtId="0" fontId="9" fillId="0" borderId="0" xfId="0" applyFont="1" applyAlignment="1">
      <alignment vertical="center"/>
    </xf>
    <xf numFmtId="0" fontId="9" fillId="2" borderId="0" xfId="0" applyFont="1" applyFill="1"/>
    <xf numFmtId="0" fontId="5" fillId="0" borderId="0" xfId="0" applyFont="1"/>
    <xf numFmtId="164" fontId="8" fillId="0" borderId="0" xfId="0" applyNumberFormat="1" applyFont="1"/>
    <xf numFmtId="168" fontId="8" fillId="0" borderId="0" xfId="0" applyNumberFormat="1" applyFont="1"/>
    <xf numFmtId="167" fontId="8" fillId="2" borderId="11" xfId="0" applyNumberFormat="1" applyFont="1" applyFill="1" applyBorder="1" applyAlignment="1">
      <alignment horizontal="center"/>
    </xf>
    <xf numFmtId="167" fontId="41" fillId="0" borderId="11" xfId="0" applyNumberFormat="1" applyFont="1" applyBorder="1" applyAlignment="1">
      <alignment horizontal="center"/>
    </xf>
    <xf numFmtId="0" fontId="2" fillId="0" borderId="10" xfId="0" applyFont="1" applyBorder="1" applyAlignment="1">
      <alignment horizontal="center" wrapText="1"/>
    </xf>
    <xf numFmtId="0" fontId="2" fillId="0" borderId="10" xfId="0" applyFont="1" applyBorder="1"/>
    <xf numFmtId="167" fontId="2" fillId="0" borderId="10" xfId="0" applyNumberFormat="1" applyFont="1" applyBorder="1" applyAlignment="1">
      <alignment horizontal="right" wrapText="1"/>
    </xf>
    <xf numFmtId="0" fontId="2" fillId="0" borderId="10" xfId="0" applyFont="1" applyBorder="1" applyAlignment="1">
      <alignment horizontal="right"/>
    </xf>
    <xf numFmtId="0" fontId="4" fillId="2" borderId="11" xfId="0" applyFont="1" applyFill="1" applyBorder="1" applyAlignment="1">
      <alignment horizontal="right"/>
    </xf>
    <xf numFmtId="0" fontId="41" fillId="0" borderId="11" xfId="0" applyFont="1" applyBorder="1" applyAlignment="1">
      <alignment horizontal="right"/>
    </xf>
    <xf numFmtId="0" fontId="7" fillId="0" borderId="0" xfId="0" applyFont="1" applyAlignment="1">
      <alignment horizontal="left"/>
    </xf>
    <xf numFmtId="0" fontId="9"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11" fillId="0" borderId="0" xfId="0" applyFont="1" applyAlignment="1">
      <alignment horizontal="center" wrapText="1"/>
    </xf>
    <xf numFmtId="0" fontId="9" fillId="0" borderId="0" xfId="0" applyFont="1" applyAlignment="1">
      <alignment horizontal="center" wrapText="1"/>
    </xf>
    <xf numFmtId="0" fontId="8" fillId="0" borderId="10" xfId="0" applyFont="1" applyBorder="1" applyAlignment="1">
      <alignment horizontal="center" wrapText="1"/>
    </xf>
    <xf numFmtId="0" fontId="8" fillId="0" borderId="10" xfId="0" applyFont="1" applyBorder="1" applyAlignment="1">
      <alignment horizontal="center"/>
    </xf>
    <xf numFmtId="0" fontId="11" fillId="0" borderId="0" xfId="0" applyFont="1" applyAlignment="1">
      <alignment horizontal="left"/>
    </xf>
    <xf numFmtId="0" fontId="7" fillId="0" borderId="0" xfId="0" applyFont="1" applyAlignment="1">
      <alignment horizontal="left" vertic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wrapText="1"/>
    </xf>
    <xf numFmtId="0" fontId="11" fillId="0" borderId="0" xfId="0" applyFont="1" applyAlignment="1">
      <alignment horizontal="left" wrapText="1"/>
    </xf>
    <xf numFmtId="0" fontId="11" fillId="0" borderId="0" xfId="0" applyFont="1" applyAlignment="1">
      <alignment horizontal="left" vertical="center" wrapText="1"/>
    </xf>
    <xf numFmtId="0" fontId="11"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xf>
    <xf numFmtId="0" fontId="11" fillId="0" borderId="0" xfId="0" applyFont="1"/>
    <xf numFmtId="0" fontId="7" fillId="0" borderId="1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8" fillId="0" borderId="0" xfId="0" applyFont="1" applyAlignment="1">
      <alignment horizontal="center"/>
    </xf>
    <xf numFmtId="0" fontId="11" fillId="0" borderId="8" xfId="0" applyFont="1" applyBorder="1" applyAlignment="1">
      <alignment horizontal="left" vertical="center" wrapText="1"/>
    </xf>
    <xf numFmtId="0" fontId="11" fillId="0" borderId="5" xfId="0" applyFont="1" applyBorder="1" applyAlignment="1">
      <alignment horizontal="left" vertical="center" wrapText="1"/>
    </xf>
    <xf numFmtId="0" fontId="8" fillId="0" borderId="0" xfId="0" applyFont="1" applyAlignment="1">
      <alignment horizontal="left"/>
    </xf>
    <xf numFmtId="0" fontId="28" fillId="0" borderId="0" xfId="0" applyFont="1" applyAlignment="1">
      <alignment horizontal="center"/>
    </xf>
    <xf numFmtId="0" fontId="28" fillId="0" borderId="11" xfId="0" applyFont="1" applyBorder="1" applyAlignment="1">
      <alignment horizontal="center" vertical="center"/>
    </xf>
    <xf numFmtId="0" fontId="28" fillId="0" borderId="1" xfId="0" applyFont="1" applyBorder="1" applyAlignment="1">
      <alignment horizontal="center" vertical="center"/>
    </xf>
    <xf numFmtId="0" fontId="28" fillId="0" borderId="9" xfId="0" applyFont="1" applyBorder="1" applyAlignment="1">
      <alignment horizontal="center" vertical="center"/>
    </xf>
    <xf numFmtId="0" fontId="28" fillId="0" borderId="2" xfId="0" applyFont="1" applyBorder="1" applyAlignment="1">
      <alignment horizontal="center" vertical="center"/>
    </xf>
    <xf numFmtId="0" fontId="28" fillId="0" borderId="1" xfId="0" applyFont="1" applyBorder="1" applyAlignment="1">
      <alignment horizontal="center" vertical="center" wrapText="1"/>
    </xf>
    <xf numFmtId="0" fontId="28" fillId="0" borderId="2" xfId="0" applyFont="1" applyBorder="1" applyAlignment="1">
      <alignment horizontal="center" vertical="center" wrapText="1"/>
    </xf>
    <xf numFmtId="167" fontId="9" fillId="0" borderId="11" xfId="0" applyNumberFormat="1" applyFont="1" applyBorder="1" applyAlignment="1">
      <alignment horizontal="center"/>
    </xf>
    <xf numFmtId="0" fontId="29" fillId="0" borderId="0" xfId="0" applyFont="1" applyAlignment="1">
      <alignment horizontal="left" wrapText="1"/>
    </xf>
    <xf numFmtId="0" fontId="29" fillId="0" borderId="0" xfId="0" applyFont="1" applyAlignment="1">
      <alignment horizontal="left"/>
    </xf>
    <xf numFmtId="0" fontId="29" fillId="0" borderId="0" xfId="0" applyFont="1" applyAlignment="1">
      <alignment horizontal="center"/>
    </xf>
    <xf numFmtId="0" fontId="30" fillId="0" borderId="0" xfId="0" applyFont="1" applyAlignment="1">
      <alignment horizontal="center"/>
    </xf>
    <xf numFmtId="167" fontId="8" fillId="0" borderId="0" xfId="0" applyNumberFormat="1" applyFont="1" applyAlignment="1">
      <alignment horizontal="left"/>
    </xf>
    <xf numFmtId="0" fontId="4" fillId="0" borderId="0" xfId="0" quotePrefix="1" applyFont="1" applyAlignment="1">
      <alignment horizontal="left" vertical="center" wrapText="1"/>
    </xf>
    <xf numFmtId="0" fontId="4"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4" fillId="0" borderId="0" xfId="0" quotePrefix="1"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14" fillId="0" borderId="0" xfId="0" applyFont="1" applyAlignment="1">
      <alignment horizontal="left" vertical="center"/>
    </xf>
    <xf numFmtId="0" fontId="4" fillId="0" borderId="0" xfId="0" applyFont="1" applyAlignment="1">
      <alignment horizontal="center"/>
    </xf>
    <xf numFmtId="0" fontId="16" fillId="0" borderId="0" xfId="0" applyFont="1" applyAlignment="1">
      <alignment horizontal="left" vertical="center" wrapText="1" readingOrder="1"/>
    </xf>
    <xf numFmtId="0" fontId="14" fillId="0" borderId="0" xfId="0" quotePrefix="1" applyFont="1" applyAlignment="1">
      <alignment horizontal="center" vertical="center" wrapText="1"/>
    </xf>
    <xf numFmtId="0" fontId="4" fillId="0" borderId="3" xfId="0" applyFont="1" applyBorder="1" applyAlignment="1">
      <alignment horizontal="center" vertical="center" wrapText="1"/>
    </xf>
    <xf numFmtId="0" fontId="4" fillId="0" borderId="7" xfId="0" applyFont="1" applyBorder="1" applyAlignment="1">
      <alignment horizontal="center" vertical="center"/>
    </xf>
    <xf numFmtId="0" fontId="4" fillId="0" borderId="4" xfId="0" applyFont="1" applyBorder="1" applyAlignment="1">
      <alignment horizontal="center" vertical="center"/>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166" fontId="4" fillId="0" borderId="3" xfId="0" applyNumberFormat="1" applyFont="1" applyBorder="1" applyAlignment="1">
      <alignment horizontal="center" vertical="center" wrapText="1"/>
    </xf>
    <xf numFmtId="166" fontId="4" fillId="0" borderId="7" xfId="0" applyNumberFormat="1" applyFont="1" applyBorder="1" applyAlignment="1">
      <alignment horizontal="center" vertical="center" wrapText="1"/>
    </xf>
    <xf numFmtId="166" fontId="4" fillId="0" borderId="4" xfId="0" applyNumberFormat="1" applyFont="1" applyBorder="1" applyAlignment="1">
      <alignment horizontal="center" vertical="center" wrapText="1"/>
    </xf>
    <xf numFmtId="0" fontId="4" fillId="0" borderId="8" xfId="0" applyFont="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1"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12" xfId="0" applyFont="1" applyBorder="1" applyAlignment="1">
      <alignment horizontal="center" vertical="center"/>
    </xf>
    <xf numFmtId="0" fontId="4" fillId="0" borderId="10" xfId="0" applyFont="1" applyBorder="1" applyAlignment="1">
      <alignment horizontal="center" vertical="center"/>
    </xf>
    <xf numFmtId="0" fontId="14" fillId="0" borderId="11" xfId="0" applyFont="1" applyBorder="1" applyAlignment="1">
      <alignment horizontal="center"/>
    </xf>
    <xf numFmtId="0" fontId="14" fillId="0" borderId="1" xfId="0" applyFont="1" applyBorder="1"/>
    <xf numFmtId="0" fontId="14" fillId="0" borderId="2" xfId="0" applyFont="1" applyBorder="1"/>
    <xf numFmtId="166" fontId="3" fillId="0" borderId="10" xfId="0" applyNumberFormat="1" applyFont="1" applyBorder="1" applyAlignment="1">
      <alignment horizontal="center"/>
    </xf>
    <xf numFmtId="0" fontId="4" fillId="0" borderId="1" xfId="0" applyFont="1" applyBorder="1" applyAlignment="1">
      <alignment horizontal="left"/>
    </xf>
    <xf numFmtId="0" fontId="4" fillId="0" borderId="9" xfId="0" applyFont="1" applyBorder="1" applyAlignment="1">
      <alignment horizontal="left"/>
    </xf>
    <xf numFmtId="0" fontId="3" fillId="0" borderId="0" xfId="0" applyFont="1" applyAlignment="1">
      <alignment horizontal="center"/>
    </xf>
    <xf numFmtId="0" fontId="14" fillId="0" borderId="1" xfId="0" applyFont="1" applyBorder="1" applyAlignment="1">
      <alignment horizontal="left"/>
    </xf>
    <xf numFmtId="0" fontId="14" fillId="0" borderId="9" xfId="0" applyFont="1" applyBorder="1" applyAlignment="1">
      <alignment horizontal="left"/>
    </xf>
    <xf numFmtId="0" fontId="10"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center" vertical="center" wrapText="1"/>
    </xf>
    <xf numFmtId="0" fontId="23" fillId="0" borderId="0" xfId="0" applyFont="1" applyAlignment="1">
      <alignment horizontal="center" vertical="center" wrapText="1"/>
    </xf>
    <xf numFmtId="0" fontId="35" fillId="0" borderId="0" xfId="0" applyFont="1" applyAlignment="1">
      <alignment horizontal="left" vertical="center" wrapText="1"/>
    </xf>
    <xf numFmtId="0" fontId="35" fillId="0" borderId="0" xfId="0" applyFont="1" applyAlignment="1">
      <alignment horizontal="center" vertical="center" wrapText="1"/>
    </xf>
    <xf numFmtId="0" fontId="37" fillId="0" borderId="0" xfId="0" applyFont="1" applyAlignment="1">
      <alignment horizontal="center" vertical="center" wrapText="1"/>
    </xf>
    <xf numFmtId="0" fontId="29" fillId="0" borderId="0" xfId="0" applyFont="1" applyAlignment="1">
      <alignment vertical="center" wrapText="1"/>
    </xf>
    <xf numFmtId="0" fontId="9" fillId="0" borderId="0" xfId="0" applyFont="1" applyAlignment="1">
      <alignment horizontal="left" vertical="center"/>
    </xf>
    <xf numFmtId="0" fontId="11" fillId="0" borderId="0" xfId="0" applyFont="1" applyAlignment="1">
      <alignment horizontal="center" vertical="center" wrapText="1"/>
    </xf>
    <xf numFmtId="0" fontId="34" fillId="0" borderId="0" xfId="0" applyFont="1" applyAlignment="1">
      <alignment horizontal="center" vertical="center"/>
    </xf>
    <xf numFmtId="0" fontId="35" fillId="0" borderId="0" xfId="0" applyFont="1" applyAlignment="1">
      <alignment horizontal="left" vertical="center"/>
    </xf>
    <xf numFmtId="0" fontId="38" fillId="0" borderId="0" xfId="0" applyFont="1" applyAlignment="1">
      <alignment horizontal="center" vertical="center"/>
    </xf>
    <xf numFmtId="0" fontId="23"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66675</xdr:colOff>
      <xdr:row>5</xdr:row>
      <xdr:rowOff>142875</xdr:rowOff>
    </xdr:from>
    <xdr:to>
      <xdr:col>15</xdr:col>
      <xdr:colOff>581025</xdr:colOff>
      <xdr:row>5</xdr:row>
      <xdr:rowOff>142875</xdr:rowOff>
    </xdr:to>
    <xdr:cxnSp macro="">
      <xdr:nvCxnSpPr>
        <xdr:cNvPr id="5" name="Straight Connector 4">
          <a:extLst>
            <a:ext uri="{FF2B5EF4-FFF2-40B4-BE49-F238E27FC236}">
              <a16:creationId xmlns:a16="http://schemas.microsoft.com/office/drawing/2014/main" id="{00000000-0008-0000-0400-000005000000}"/>
            </a:ext>
          </a:extLst>
        </xdr:cNvPr>
        <xdr:cNvCxnSpPr/>
      </xdr:nvCxnSpPr>
      <xdr:spPr>
        <a:xfrm>
          <a:off x="4419600" y="876300"/>
          <a:ext cx="17335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952500</xdr:colOff>
      <xdr:row>1</xdr:row>
      <xdr:rowOff>190500</xdr:rowOff>
    </xdr:from>
    <xdr:to>
      <xdr:col>1</xdr:col>
      <xdr:colOff>762000</xdr:colOff>
      <xdr:row>1</xdr:row>
      <xdr:rowOff>190500</xdr:rowOff>
    </xdr:to>
    <xdr:cxnSp macro="">
      <xdr:nvCxnSpPr>
        <xdr:cNvPr id="7" name="Straight Connector 6">
          <a:extLst>
            <a:ext uri="{FF2B5EF4-FFF2-40B4-BE49-F238E27FC236}">
              <a16:creationId xmlns:a16="http://schemas.microsoft.com/office/drawing/2014/main" id="{00000000-0008-0000-0400-000007000000}"/>
            </a:ext>
          </a:extLst>
        </xdr:cNvPr>
        <xdr:cNvCxnSpPr/>
      </xdr:nvCxnSpPr>
      <xdr:spPr>
        <a:xfrm>
          <a:off x="952500" y="457200"/>
          <a:ext cx="10858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2</xdr:row>
      <xdr:rowOff>19050</xdr:rowOff>
    </xdr:from>
    <xdr:to>
      <xdr:col>5</xdr:col>
      <xdr:colOff>352425</xdr:colOff>
      <xdr:row>2</xdr:row>
      <xdr:rowOff>19050</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4067175" y="495300"/>
          <a:ext cx="1714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topLeftCell="A15" workbookViewId="0">
      <selection activeCell="I23" sqref="I23"/>
    </sheetView>
  </sheetViews>
  <sheetFormatPr defaultRowHeight="15" x14ac:dyDescent="0.25"/>
  <cols>
    <col min="1" max="1" width="13.140625" style="48" customWidth="1"/>
    <col min="2" max="2" width="18.42578125" customWidth="1"/>
    <col min="3" max="3" width="15.5703125" customWidth="1"/>
    <col min="4" max="4" width="12" customWidth="1"/>
    <col min="5" max="5" width="15" customWidth="1"/>
    <col min="6" max="6" width="13.42578125" customWidth="1"/>
  </cols>
  <sheetData>
    <row r="1" spans="1:6" x14ac:dyDescent="0.25">
      <c r="A1" s="146" t="s">
        <v>90</v>
      </c>
      <c r="B1" s="146"/>
      <c r="C1" s="146"/>
      <c r="D1" s="146"/>
      <c r="E1" s="146"/>
      <c r="F1" s="146"/>
    </row>
    <row r="2" spans="1:6" ht="15.75" x14ac:dyDescent="0.25">
      <c r="A2" s="147" t="s">
        <v>91</v>
      </c>
      <c r="B2" s="147"/>
      <c r="C2" s="147"/>
      <c r="D2" s="147"/>
      <c r="E2" s="147"/>
      <c r="F2" s="147"/>
    </row>
    <row r="3" spans="1:6" ht="15.75" x14ac:dyDescent="0.25">
      <c r="A3" s="49"/>
      <c r="B3" s="49"/>
      <c r="C3" s="49"/>
      <c r="D3" s="49"/>
      <c r="E3" s="49"/>
      <c r="F3" s="49"/>
    </row>
    <row r="4" spans="1:6" ht="16.5" x14ac:dyDescent="0.25">
      <c r="A4" s="148" t="s">
        <v>92</v>
      </c>
      <c r="B4" s="148"/>
      <c r="C4" s="148"/>
      <c r="D4" s="148"/>
      <c r="E4" s="148"/>
      <c r="F4" s="148"/>
    </row>
    <row r="5" spans="1:6" ht="16.5" x14ac:dyDescent="0.25">
      <c r="A5" s="50"/>
      <c r="B5" s="50"/>
      <c r="C5" s="50"/>
      <c r="D5" s="50"/>
      <c r="E5" s="50"/>
      <c r="F5" s="9"/>
    </row>
    <row r="6" spans="1:6" ht="15.75" x14ac:dyDescent="0.25">
      <c r="A6" s="149" t="s">
        <v>93</v>
      </c>
      <c r="B6" s="149"/>
      <c r="C6" s="149"/>
      <c r="D6" s="149"/>
      <c r="E6" s="149"/>
      <c r="F6" s="149"/>
    </row>
    <row r="7" spans="1:6" ht="15.75" x14ac:dyDescent="0.25">
      <c r="A7" s="145" t="s">
        <v>94</v>
      </c>
      <c r="B7" s="145"/>
      <c r="C7" s="145"/>
      <c r="D7" s="145"/>
      <c r="E7" s="145"/>
      <c r="F7" s="9"/>
    </row>
    <row r="8" spans="1:6" ht="15" customHeight="1" x14ac:dyDescent="0.25">
      <c r="A8" s="10" t="s">
        <v>95</v>
      </c>
      <c r="B8" s="10"/>
      <c r="C8" s="10"/>
      <c r="D8" s="24"/>
      <c r="E8" s="10"/>
      <c r="F8" s="10"/>
    </row>
    <row r="9" spans="1:6" x14ac:dyDescent="0.25">
      <c r="A9" s="10" t="s">
        <v>96</v>
      </c>
      <c r="B9" s="10"/>
      <c r="C9" s="10"/>
      <c r="D9" s="24"/>
      <c r="E9" s="10"/>
      <c r="F9" s="10"/>
    </row>
    <row r="10" spans="1:6" x14ac:dyDescent="0.25">
      <c r="A10" s="10" t="s">
        <v>97</v>
      </c>
      <c r="B10" s="10"/>
      <c r="C10" s="10"/>
      <c r="D10" s="24"/>
      <c r="E10" s="10"/>
      <c r="F10" s="10"/>
    </row>
    <row r="11" spans="1:6" ht="15.75" x14ac:dyDescent="0.25">
      <c r="A11" s="145" t="s">
        <v>98</v>
      </c>
      <c r="B11" s="145"/>
      <c r="C11" s="145"/>
      <c r="D11" s="145"/>
      <c r="E11" s="145"/>
      <c r="F11" s="9"/>
    </row>
    <row r="12" spans="1:6" x14ac:dyDescent="0.25">
      <c r="A12" s="10" t="s">
        <v>99</v>
      </c>
      <c r="B12" s="10"/>
      <c r="C12" s="10"/>
      <c r="D12" s="24"/>
      <c r="E12" s="10"/>
      <c r="F12" s="10"/>
    </row>
    <row r="13" spans="1:6" x14ac:dyDescent="0.25">
      <c r="A13" s="10" t="s">
        <v>100</v>
      </c>
      <c r="B13" s="10"/>
      <c r="C13" s="10"/>
      <c r="D13" s="24"/>
      <c r="E13" s="10"/>
      <c r="F13" s="10"/>
    </row>
    <row r="14" spans="1:6" x14ac:dyDescent="0.25">
      <c r="A14" s="10" t="s">
        <v>101</v>
      </c>
      <c r="B14" s="10"/>
      <c r="C14" s="10"/>
      <c r="D14" s="24" t="s">
        <v>102</v>
      </c>
      <c r="E14" s="10"/>
      <c r="F14" s="10"/>
    </row>
    <row r="15" spans="1:6" ht="15.75" x14ac:dyDescent="0.25">
      <c r="A15" s="145" t="s">
        <v>103</v>
      </c>
      <c r="B15" s="145"/>
      <c r="C15" s="145"/>
      <c r="D15" s="145"/>
      <c r="E15" s="145"/>
      <c r="F15" s="9"/>
    </row>
    <row r="16" spans="1:6" x14ac:dyDescent="0.25">
      <c r="A16" s="10" t="s">
        <v>104</v>
      </c>
      <c r="B16" s="10"/>
      <c r="C16" s="10"/>
      <c r="D16" s="24"/>
      <c r="E16" s="10"/>
      <c r="F16" s="10"/>
    </row>
    <row r="17" spans="1:6" x14ac:dyDescent="0.25">
      <c r="A17" s="10" t="s">
        <v>105</v>
      </c>
      <c r="B17" s="10"/>
      <c r="C17" s="10"/>
      <c r="D17" s="24"/>
      <c r="E17" s="10"/>
      <c r="F17" s="10"/>
    </row>
    <row r="18" spans="1:6" ht="15.75" x14ac:dyDescent="0.25">
      <c r="A18" s="145" t="s">
        <v>126</v>
      </c>
      <c r="B18" s="145"/>
      <c r="C18" s="145"/>
      <c r="D18" s="145"/>
      <c r="E18" s="145"/>
      <c r="F18" s="9"/>
    </row>
    <row r="19" spans="1:6" x14ac:dyDescent="0.25">
      <c r="A19" s="10"/>
      <c r="B19" s="10"/>
      <c r="C19" s="10"/>
      <c r="D19" s="24"/>
      <c r="E19" s="10"/>
      <c r="F19" s="11"/>
    </row>
    <row r="20" spans="1:6" ht="31.5" x14ac:dyDescent="0.25">
      <c r="A20" s="51" t="s">
        <v>106</v>
      </c>
      <c r="B20" s="51" t="s">
        <v>107</v>
      </c>
      <c r="C20" s="51" t="s">
        <v>108</v>
      </c>
      <c r="D20" s="51" t="s">
        <v>5</v>
      </c>
      <c r="E20" s="52" t="s">
        <v>109</v>
      </c>
      <c r="F20" s="62" t="s">
        <v>31</v>
      </c>
    </row>
    <row r="21" spans="1:6" ht="15.75" x14ac:dyDescent="0.25">
      <c r="A21" s="53">
        <v>1</v>
      </c>
      <c r="B21" s="54" t="s">
        <v>110</v>
      </c>
      <c r="C21" s="55" t="s">
        <v>7</v>
      </c>
      <c r="D21" s="56">
        <v>1</v>
      </c>
      <c r="E21" s="56">
        <v>1</v>
      </c>
      <c r="F21" s="57"/>
    </row>
    <row r="22" spans="1:6" ht="15.75" x14ac:dyDescent="0.25">
      <c r="A22" s="53">
        <v>2</v>
      </c>
      <c r="B22" s="54" t="s">
        <v>111</v>
      </c>
      <c r="C22" s="55" t="s">
        <v>7</v>
      </c>
      <c r="D22" s="56">
        <v>1</v>
      </c>
      <c r="E22" s="56">
        <v>1</v>
      </c>
      <c r="F22" s="57"/>
    </row>
    <row r="23" spans="1:6" ht="15.75" x14ac:dyDescent="0.25">
      <c r="A23" s="53">
        <v>3</v>
      </c>
      <c r="B23" s="59" t="s">
        <v>112</v>
      </c>
      <c r="C23" s="55" t="s">
        <v>7</v>
      </c>
      <c r="D23" s="58">
        <v>1</v>
      </c>
      <c r="E23" s="56">
        <v>1</v>
      </c>
      <c r="F23" s="57"/>
    </row>
    <row r="24" spans="1:6" ht="15.75" x14ac:dyDescent="0.25">
      <c r="A24" s="53">
        <v>4</v>
      </c>
      <c r="B24" s="57" t="s">
        <v>113</v>
      </c>
      <c r="C24" s="55" t="s">
        <v>7</v>
      </c>
      <c r="D24" s="58">
        <v>1</v>
      </c>
      <c r="E24" s="56">
        <v>1</v>
      </c>
      <c r="F24" s="57"/>
    </row>
    <row r="25" spans="1:6" ht="15.75" x14ac:dyDescent="0.25">
      <c r="A25" s="53">
        <v>5</v>
      </c>
      <c r="B25" s="57" t="s">
        <v>114</v>
      </c>
      <c r="C25" s="55" t="s">
        <v>7</v>
      </c>
      <c r="D25" s="58">
        <v>1</v>
      </c>
      <c r="E25" s="56">
        <v>1</v>
      </c>
      <c r="F25" s="57"/>
    </row>
    <row r="26" spans="1:6" ht="15.75" x14ac:dyDescent="0.25">
      <c r="A26" s="53">
        <v>6</v>
      </c>
      <c r="B26" s="57" t="s">
        <v>115</v>
      </c>
      <c r="C26" s="55" t="s">
        <v>7</v>
      </c>
      <c r="D26" s="58">
        <v>1</v>
      </c>
      <c r="E26" s="56">
        <v>1</v>
      </c>
      <c r="F26" s="57"/>
    </row>
    <row r="27" spans="1:6" ht="15.75" x14ac:dyDescent="0.25">
      <c r="A27" s="53">
        <v>7</v>
      </c>
      <c r="B27" s="57" t="s">
        <v>9</v>
      </c>
      <c r="C27" s="55" t="s">
        <v>7</v>
      </c>
      <c r="D27" s="58">
        <v>1</v>
      </c>
      <c r="E27" s="56">
        <v>1</v>
      </c>
      <c r="F27" s="57"/>
    </row>
    <row r="28" spans="1:6" ht="15.75" x14ac:dyDescent="0.25">
      <c r="A28" s="53">
        <v>8</v>
      </c>
      <c r="B28" s="57" t="s">
        <v>271</v>
      </c>
      <c r="C28" s="55" t="s">
        <v>7</v>
      </c>
      <c r="D28" s="58">
        <v>1</v>
      </c>
      <c r="E28" s="56">
        <v>1</v>
      </c>
      <c r="F28" s="57"/>
    </row>
    <row r="29" spans="1:6" ht="15.75" x14ac:dyDescent="0.25">
      <c r="A29" s="53">
        <v>9</v>
      </c>
      <c r="B29" s="57" t="s">
        <v>116</v>
      </c>
      <c r="C29" s="55" t="s">
        <v>7</v>
      </c>
      <c r="D29" s="58">
        <v>1</v>
      </c>
      <c r="E29" s="56">
        <v>1</v>
      </c>
      <c r="F29" s="57"/>
    </row>
    <row r="30" spans="1:6" ht="15.75" x14ac:dyDescent="0.25">
      <c r="A30" s="53">
        <v>10</v>
      </c>
      <c r="B30" s="57" t="s">
        <v>117</v>
      </c>
      <c r="C30" s="55" t="s">
        <v>7</v>
      </c>
      <c r="D30" s="58">
        <v>1</v>
      </c>
      <c r="E30" s="56">
        <v>1</v>
      </c>
      <c r="F30" s="57"/>
    </row>
    <row r="31" spans="1:6" ht="15.75" x14ac:dyDescent="0.25">
      <c r="A31" s="53">
        <v>11</v>
      </c>
      <c r="B31" s="57" t="s">
        <v>121</v>
      </c>
      <c r="C31" s="55" t="s">
        <v>7</v>
      </c>
      <c r="D31" s="58">
        <v>1</v>
      </c>
      <c r="E31" s="56">
        <v>1</v>
      </c>
      <c r="F31" s="57"/>
    </row>
    <row r="32" spans="1:6" ht="15.75" x14ac:dyDescent="0.25">
      <c r="A32" s="53">
        <v>12</v>
      </c>
      <c r="B32" s="57" t="s">
        <v>118</v>
      </c>
      <c r="C32" s="55" t="s">
        <v>7</v>
      </c>
      <c r="D32" s="60">
        <v>1</v>
      </c>
      <c r="E32" s="60">
        <v>1</v>
      </c>
      <c r="F32" s="57"/>
    </row>
    <row r="33" spans="1:6" ht="15.75" x14ac:dyDescent="0.25">
      <c r="A33" s="53">
        <v>13</v>
      </c>
      <c r="B33" s="57" t="s">
        <v>122</v>
      </c>
      <c r="C33" s="55" t="s">
        <v>7</v>
      </c>
      <c r="D33" s="60">
        <v>1</v>
      </c>
      <c r="E33" s="60">
        <v>1</v>
      </c>
      <c r="F33" s="61"/>
    </row>
    <row r="34" spans="1:6" ht="15.75" x14ac:dyDescent="0.25">
      <c r="A34" s="53">
        <v>14</v>
      </c>
      <c r="B34" s="57" t="s">
        <v>123</v>
      </c>
      <c r="C34" s="55" t="s">
        <v>7</v>
      </c>
      <c r="D34" s="60">
        <v>1</v>
      </c>
      <c r="E34" s="60">
        <v>1</v>
      </c>
      <c r="F34" s="61"/>
    </row>
    <row r="35" spans="1:6" ht="15.75" x14ac:dyDescent="0.25">
      <c r="A35" s="53">
        <v>15</v>
      </c>
      <c r="B35" s="57" t="s">
        <v>268</v>
      </c>
      <c r="C35" s="55" t="s">
        <v>7</v>
      </c>
      <c r="D35" s="60">
        <v>1</v>
      </c>
      <c r="E35" s="60">
        <v>1</v>
      </c>
      <c r="F35" s="61"/>
    </row>
    <row r="36" spans="1:6" ht="15.75" x14ac:dyDescent="0.25">
      <c r="A36" s="53">
        <v>16</v>
      </c>
      <c r="B36" s="57" t="s">
        <v>124</v>
      </c>
      <c r="C36" s="55" t="s">
        <v>7</v>
      </c>
      <c r="D36" s="60">
        <v>1</v>
      </c>
      <c r="E36" s="60">
        <v>1</v>
      </c>
      <c r="F36" s="61"/>
    </row>
    <row r="37" spans="1:6" ht="15.75" x14ac:dyDescent="0.25">
      <c r="A37" s="53">
        <v>17</v>
      </c>
      <c r="B37" s="57" t="s">
        <v>267</v>
      </c>
      <c r="C37" s="55" t="s">
        <v>7</v>
      </c>
      <c r="D37" s="60">
        <v>1</v>
      </c>
      <c r="E37" s="60">
        <v>1</v>
      </c>
      <c r="F37" s="61"/>
    </row>
    <row r="38" spans="1:6" ht="15.75" x14ac:dyDescent="0.25">
      <c r="A38" s="53">
        <v>18</v>
      </c>
      <c r="B38" s="57" t="s">
        <v>263</v>
      </c>
      <c r="C38" s="55" t="s">
        <v>7</v>
      </c>
      <c r="D38" s="60">
        <v>1</v>
      </c>
      <c r="E38" s="60">
        <v>1</v>
      </c>
      <c r="F38" s="61"/>
    </row>
    <row r="39" spans="1:6" ht="15.75" x14ac:dyDescent="0.25">
      <c r="A39" s="53">
        <v>19</v>
      </c>
      <c r="B39" s="57" t="s">
        <v>264</v>
      </c>
      <c r="C39" s="55" t="s">
        <v>7</v>
      </c>
      <c r="D39" s="60">
        <v>1</v>
      </c>
      <c r="E39" s="60">
        <v>1</v>
      </c>
      <c r="F39" s="61"/>
    </row>
    <row r="40" spans="1:6" ht="15.75" x14ac:dyDescent="0.25">
      <c r="A40" s="53">
        <v>20</v>
      </c>
      <c r="B40" s="57" t="s">
        <v>265</v>
      </c>
      <c r="C40" s="55" t="s">
        <v>7</v>
      </c>
      <c r="D40" s="60">
        <v>1</v>
      </c>
      <c r="E40" s="60">
        <v>1</v>
      </c>
      <c r="F40" s="61"/>
    </row>
    <row r="41" spans="1:6" ht="15.75" x14ac:dyDescent="0.25">
      <c r="A41" s="53">
        <v>21</v>
      </c>
      <c r="B41" s="57" t="s">
        <v>266</v>
      </c>
      <c r="C41" s="55" t="s">
        <v>7</v>
      </c>
      <c r="D41" s="60">
        <v>1</v>
      </c>
      <c r="E41" s="60">
        <v>1</v>
      </c>
      <c r="F41" s="61"/>
    </row>
    <row r="42" spans="1:6" ht="15.75" x14ac:dyDescent="0.25">
      <c r="A42" s="53">
        <v>22</v>
      </c>
      <c r="B42" s="57" t="s">
        <v>270</v>
      </c>
      <c r="C42" s="55" t="s">
        <v>7</v>
      </c>
      <c r="D42" s="60">
        <v>1</v>
      </c>
      <c r="E42" s="60">
        <v>1</v>
      </c>
      <c r="F42" s="61"/>
    </row>
    <row r="43" spans="1:6" ht="15.75" x14ac:dyDescent="0.25">
      <c r="A43" s="139">
        <v>23</v>
      </c>
      <c r="B43" s="140" t="s">
        <v>276</v>
      </c>
      <c r="C43" s="55" t="s">
        <v>7</v>
      </c>
      <c r="D43" s="141">
        <v>1</v>
      </c>
      <c r="E43" s="60">
        <v>1</v>
      </c>
      <c r="F43" s="142"/>
    </row>
    <row r="44" spans="1:6" ht="28.5" customHeight="1" x14ac:dyDescent="0.25">
      <c r="A44" s="151" t="s">
        <v>125</v>
      </c>
      <c r="B44" s="152"/>
      <c r="C44" s="152"/>
      <c r="D44" s="152"/>
      <c r="E44" s="152"/>
      <c r="F44" s="152"/>
    </row>
    <row r="45" spans="1:6" x14ac:dyDescent="0.25">
      <c r="A45" s="24"/>
      <c r="B45" s="24"/>
      <c r="C45" s="24"/>
      <c r="D45" s="24"/>
      <c r="E45" s="24"/>
      <c r="F45" s="10"/>
    </row>
    <row r="46" spans="1:6" x14ac:dyDescent="0.25">
      <c r="A46" s="10"/>
      <c r="B46" s="10"/>
      <c r="C46" s="10"/>
      <c r="D46" s="146" t="s">
        <v>119</v>
      </c>
      <c r="E46" s="146"/>
      <c r="F46" s="146"/>
    </row>
    <row r="47" spans="1:6" ht="41.25" customHeight="1" x14ac:dyDescent="0.25">
      <c r="A47" s="150" t="s">
        <v>33</v>
      </c>
      <c r="B47" s="150"/>
      <c r="C47" s="150" t="s">
        <v>120</v>
      </c>
      <c r="D47" s="150"/>
      <c r="E47" s="150" t="s">
        <v>34</v>
      </c>
      <c r="F47" s="150"/>
    </row>
    <row r="48" spans="1:6" x14ac:dyDescent="0.25">
      <c r="A48" s="10"/>
      <c r="B48" s="10"/>
      <c r="C48" s="10"/>
      <c r="D48" s="24"/>
      <c r="E48" s="10"/>
      <c r="F48" s="10"/>
    </row>
    <row r="49" spans="1:6" x14ac:dyDescent="0.25">
      <c r="A49" s="10"/>
      <c r="B49" s="10"/>
      <c r="C49" s="10"/>
      <c r="D49" s="24"/>
      <c r="E49" s="10"/>
      <c r="F49" s="10"/>
    </row>
    <row r="50" spans="1:6" x14ac:dyDescent="0.25">
      <c r="A50" s="10"/>
      <c r="B50" s="10"/>
      <c r="C50" s="10"/>
      <c r="D50" s="24"/>
      <c r="E50" s="10"/>
      <c r="F50" s="10"/>
    </row>
  </sheetData>
  <mergeCells count="13">
    <mergeCell ref="A47:B47"/>
    <mergeCell ref="C47:D47"/>
    <mergeCell ref="E47:F47"/>
    <mergeCell ref="D46:F46"/>
    <mergeCell ref="A44:F44"/>
    <mergeCell ref="A11:E11"/>
    <mergeCell ref="A15:E15"/>
    <mergeCell ref="A18:E18"/>
    <mergeCell ref="A1:F1"/>
    <mergeCell ref="A2:F2"/>
    <mergeCell ref="A4:F4"/>
    <mergeCell ref="A6:F6"/>
    <mergeCell ref="A7:E7"/>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2"/>
  <sheetViews>
    <sheetView topLeftCell="A22" workbookViewId="0">
      <selection activeCell="I43" sqref="I43"/>
    </sheetView>
  </sheetViews>
  <sheetFormatPr defaultRowHeight="15.75" x14ac:dyDescent="0.25"/>
  <cols>
    <col min="1" max="1" width="16.140625" style="13" customWidth="1"/>
    <col min="2" max="2" width="23.5703125" style="13" customWidth="1"/>
    <col min="3" max="3" width="10.5703125" style="13" customWidth="1"/>
    <col min="4" max="4" width="11.7109375" style="13" customWidth="1"/>
    <col min="5" max="5" width="12.140625" style="13" customWidth="1"/>
    <col min="6" max="6" width="27.140625" style="13" customWidth="1"/>
    <col min="7" max="16384" width="9.140625" style="13"/>
  </cols>
  <sheetData>
    <row r="1" spans="1:17" ht="32.25" customHeight="1" x14ac:dyDescent="0.25">
      <c r="A1" s="155" t="s">
        <v>57</v>
      </c>
      <c r="B1" s="155"/>
      <c r="C1" s="155"/>
      <c r="D1" s="156" t="s">
        <v>58</v>
      </c>
      <c r="E1" s="156"/>
      <c r="F1" s="156"/>
      <c r="G1" s="12"/>
      <c r="H1" s="12"/>
      <c r="I1" s="12"/>
      <c r="J1" s="12"/>
      <c r="K1" s="12"/>
    </row>
    <row r="2" spans="1:17" ht="16.5" customHeight="1" x14ac:dyDescent="0.25">
      <c r="A2" s="156"/>
      <c r="B2" s="156"/>
      <c r="C2" s="156"/>
      <c r="D2" s="157"/>
      <c r="E2" s="157"/>
      <c r="F2" s="157"/>
      <c r="G2" s="12"/>
      <c r="H2" s="12"/>
      <c r="I2" s="12"/>
      <c r="J2" s="12"/>
      <c r="K2" s="12"/>
    </row>
    <row r="3" spans="1:17" ht="48.75" customHeight="1" x14ac:dyDescent="0.25">
      <c r="A3" s="158" t="s">
        <v>60</v>
      </c>
      <c r="B3" s="158"/>
      <c r="C3" s="158"/>
      <c r="D3" s="158"/>
      <c r="E3" s="158"/>
      <c r="F3" s="158"/>
      <c r="G3" s="15"/>
      <c r="H3" s="15"/>
      <c r="I3" s="15"/>
      <c r="J3" s="15"/>
      <c r="K3" s="15"/>
    </row>
    <row r="4" spans="1:17" ht="35.25" customHeight="1" x14ac:dyDescent="0.25">
      <c r="A4" s="159" t="s">
        <v>233</v>
      </c>
      <c r="B4" s="159"/>
      <c r="C4" s="153"/>
      <c r="D4" s="153"/>
      <c r="E4" s="153"/>
      <c r="F4" s="153"/>
    </row>
    <row r="5" spans="1:17" ht="37.5" customHeight="1" x14ac:dyDescent="0.25">
      <c r="A5" s="159" t="s">
        <v>45</v>
      </c>
      <c r="B5" s="159"/>
      <c r="C5" s="153"/>
      <c r="D5" s="153"/>
      <c r="E5" s="153"/>
      <c r="F5" s="153"/>
    </row>
    <row r="6" spans="1:17" ht="35.25" customHeight="1" x14ac:dyDescent="0.25">
      <c r="A6" s="160" t="s">
        <v>232</v>
      </c>
      <c r="B6" s="160"/>
      <c r="C6" s="161"/>
      <c r="D6" s="161"/>
      <c r="E6" s="161"/>
      <c r="F6" s="161"/>
      <c r="G6" s="14"/>
      <c r="H6" s="14"/>
      <c r="I6" s="14"/>
      <c r="J6" s="14"/>
      <c r="K6" s="14"/>
      <c r="L6" s="14"/>
      <c r="M6" s="14"/>
      <c r="N6" s="14"/>
      <c r="O6" s="14"/>
      <c r="P6" s="14"/>
      <c r="Q6" s="14"/>
    </row>
    <row r="7" spans="1:17" ht="20.25" customHeight="1" x14ac:dyDescent="0.25">
      <c r="A7" s="162" t="s">
        <v>40</v>
      </c>
      <c r="B7" s="162"/>
      <c r="C7" s="162"/>
      <c r="D7" s="162"/>
      <c r="E7" s="162"/>
      <c r="F7" s="162"/>
    </row>
    <row r="8" spans="1:17" ht="17.25" customHeight="1" x14ac:dyDescent="0.25">
      <c r="A8" s="154" t="s">
        <v>74</v>
      </c>
      <c r="B8" s="154"/>
      <c r="C8" s="154"/>
      <c r="D8" s="154"/>
      <c r="E8" s="154"/>
    </row>
    <row r="9" spans="1:17" x14ac:dyDescent="0.25">
      <c r="A9" s="153" t="s">
        <v>46</v>
      </c>
      <c r="B9" s="153"/>
      <c r="C9" s="153"/>
      <c r="E9" s="13" t="s">
        <v>41</v>
      </c>
    </row>
    <row r="10" spans="1:17" ht="18" customHeight="1" x14ac:dyDescent="0.25">
      <c r="A10" s="153" t="s">
        <v>46</v>
      </c>
      <c r="B10" s="153"/>
      <c r="C10" s="153"/>
      <c r="E10" s="13" t="s">
        <v>41</v>
      </c>
    </row>
    <row r="11" spans="1:17" x14ac:dyDescent="0.25">
      <c r="A11" s="154" t="s">
        <v>51</v>
      </c>
      <c r="B11" s="154"/>
      <c r="C11" s="154"/>
      <c r="D11" s="17"/>
      <c r="E11" s="17"/>
    </row>
    <row r="12" spans="1:17" x14ac:dyDescent="0.25">
      <c r="A12" s="153" t="s">
        <v>47</v>
      </c>
      <c r="B12" s="153"/>
      <c r="C12" s="153"/>
      <c r="E12" s="13" t="s">
        <v>41</v>
      </c>
    </row>
    <row r="13" spans="1:17" ht="15" customHeight="1" x14ac:dyDescent="0.25">
      <c r="A13" s="153" t="s">
        <v>48</v>
      </c>
      <c r="B13" s="153"/>
      <c r="C13" s="153"/>
      <c r="E13" s="13" t="s">
        <v>42</v>
      </c>
    </row>
    <row r="14" spans="1:17" x14ac:dyDescent="0.25">
      <c r="A14" s="153" t="s">
        <v>49</v>
      </c>
      <c r="B14" s="153"/>
      <c r="C14" s="153"/>
    </row>
    <row r="15" spans="1:17" ht="20.25" customHeight="1" x14ac:dyDescent="0.25">
      <c r="A15" s="153" t="s">
        <v>50</v>
      </c>
      <c r="B15" s="153"/>
      <c r="C15" s="153"/>
      <c r="D15" s="153"/>
      <c r="E15" s="153"/>
      <c r="F15" s="153"/>
    </row>
    <row r="16" spans="1:17" x14ac:dyDescent="0.25">
      <c r="A16" s="163" t="s">
        <v>56</v>
      </c>
      <c r="B16" s="163"/>
      <c r="C16" s="163"/>
      <c r="D16" s="163"/>
      <c r="E16" s="163"/>
      <c r="F16" s="163"/>
    </row>
    <row r="17" spans="1:17" ht="25.5" customHeight="1" x14ac:dyDescent="0.25">
      <c r="A17" s="145" t="s">
        <v>53</v>
      </c>
      <c r="B17" s="145"/>
      <c r="C17" s="145"/>
      <c r="D17" s="45"/>
      <c r="E17" s="45"/>
      <c r="F17" s="45"/>
    </row>
    <row r="18" spans="1:17" ht="23.25" customHeight="1" x14ac:dyDescent="0.25">
      <c r="A18" s="164" t="s">
        <v>127</v>
      </c>
      <c r="B18" s="164"/>
      <c r="C18" s="164"/>
      <c r="D18" s="164"/>
      <c r="E18" s="164"/>
      <c r="F18" s="164"/>
    </row>
    <row r="19" spans="1:17" ht="34.5" customHeight="1" x14ac:dyDescent="0.25">
      <c r="A19" s="159" t="s">
        <v>54</v>
      </c>
      <c r="B19" s="159"/>
      <c r="C19" s="153"/>
      <c r="D19" s="153"/>
      <c r="E19" s="153"/>
      <c r="F19" s="153"/>
    </row>
    <row r="20" spans="1:17" ht="33" customHeight="1" x14ac:dyDescent="0.25"/>
    <row r="21" spans="1:17" ht="33" customHeight="1" x14ac:dyDescent="0.25">
      <c r="A21" s="165" t="s">
        <v>43</v>
      </c>
      <c r="B21" s="166" t="s">
        <v>52</v>
      </c>
      <c r="C21" s="167"/>
      <c r="D21" s="165" t="s">
        <v>128</v>
      </c>
      <c r="E21" s="165" t="s">
        <v>129</v>
      </c>
      <c r="F21" s="165" t="s">
        <v>44</v>
      </c>
    </row>
    <row r="22" spans="1:17" ht="33" customHeight="1" x14ac:dyDescent="0.25">
      <c r="A22" s="165"/>
      <c r="B22" s="44" t="s">
        <v>130</v>
      </c>
      <c r="C22" s="44" t="s">
        <v>131</v>
      </c>
      <c r="D22" s="165"/>
      <c r="E22" s="165"/>
      <c r="F22" s="165"/>
    </row>
    <row r="23" spans="1:17" ht="18" customHeight="1" x14ac:dyDescent="0.25">
      <c r="A23" s="18" t="s">
        <v>24</v>
      </c>
      <c r="B23" s="63" t="s">
        <v>251</v>
      </c>
      <c r="C23" s="19">
        <v>26</v>
      </c>
      <c r="D23" s="19">
        <f>0.5+3</f>
        <v>3.5</v>
      </c>
      <c r="E23" s="19">
        <f t="shared" ref="E23:E36" si="0">C23-D23</f>
        <v>22.5</v>
      </c>
      <c r="F23" s="19" t="s">
        <v>253</v>
      </c>
    </row>
    <row r="24" spans="1:17" ht="18" customHeight="1" x14ac:dyDescent="0.25">
      <c r="A24" s="18" t="s">
        <v>25</v>
      </c>
      <c r="B24" s="63" t="s">
        <v>133</v>
      </c>
      <c r="C24" s="19">
        <v>30</v>
      </c>
      <c r="D24" s="19">
        <f>0.5+4</f>
        <v>4.5</v>
      </c>
      <c r="E24" s="19">
        <f t="shared" si="0"/>
        <v>25.5</v>
      </c>
      <c r="F24" s="19" t="s">
        <v>253</v>
      </c>
    </row>
    <row r="25" spans="1:17" ht="18" customHeight="1" x14ac:dyDescent="0.25">
      <c r="A25" s="18" t="s">
        <v>76</v>
      </c>
      <c r="B25" s="63" t="s">
        <v>134</v>
      </c>
      <c r="C25" s="19">
        <v>31</v>
      </c>
      <c r="D25" s="19">
        <v>4</v>
      </c>
      <c r="E25" s="19">
        <f t="shared" si="0"/>
        <v>27</v>
      </c>
      <c r="F25" s="19" t="s">
        <v>253</v>
      </c>
    </row>
    <row r="26" spans="1:17" s="2" customFormat="1" ht="18" customHeight="1" x14ac:dyDescent="0.25">
      <c r="A26" s="18" t="s">
        <v>77</v>
      </c>
      <c r="B26" s="63" t="s">
        <v>135</v>
      </c>
      <c r="C26" s="19">
        <v>30</v>
      </c>
      <c r="D26" s="19">
        <v>4</v>
      </c>
      <c r="E26" s="19">
        <f t="shared" si="0"/>
        <v>26</v>
      </c>
      <c r="F26" s="19" t="s">
        <v>253</v>
      </c>
    </row>
    <row r="27" spans="1:17" ht="18" customHeight="1" x14ac:dyDescent="0.25">
      <c r="A27" s="18" t="s">
        <v>78</v>
      </c>
      <c r="B27" s="63" t="s">
        <v>136</v>
      </c>
      <c r="C27" s="20">
        <v>31</v>
      </c>
      <c r="D27" s="20">
        <v>4</v>
      </c>
      <c r="E27" s="19">
        <f t="shared" si="0"/>
        <v>27</v>
      </c>
      <c r="F27" s="19" t="s">
        <v>253</v>
      </c>
    </row>
    <row r="28" spans="1:17" ht="18" customHeight="1" x14ac:dyDescent="0.25">
      <c r="A28" s="18" t="s">
        <v>79</v>
      </c>
      <c r="B28" s="63" t="s">
        <v>137</v>
      </c>
      <c r="C28" s="19">
        <v>31</v>
      </c>
      <c r="D28" s="19">
        <v>4</v>
      </c>
      <c r="E28" s="19">
        <f t="shared" si="0"/>
        <v>27</v>
      </c>
      <c r="F28" s="19" t="s">
        <v>253</v>
      </c>
    </row>
    <row r="29" spans="1:17" ht="18" customHeight="1" x14ac:dyDescent="0.25">
      <c r="A29" s="18" t="s">
        <v>89</v>
      </c>
      <c r="B29" s="63" t="s">
        <v>138</v>
      </c>
      <c r="C29" s="19">
        <v>30</v>
      </c>
      <c r="D29" s="19">
        <v>4</v>
      </c>
      <c r="E29" s="19">
        <f t="shared" si="0"/>
        <v>26</v>
      </c>
      <c r="F29" s="19" t="s">
        <v>253</v>
      </c>
      <c r="Q29" s="13" t="s">
        <v>252</v>
      </c>
    </row>
    <row r="30" spans="1:17" ht="18" customHeight="1" x14ac:dyDescent="0.25">
      <c r="A30" s="169" t="s">
        <v>139</v>
      </c>
      <c r="B30" s="63" t="s">
        <v>140</v>
      </c>
      <c r="C30" s="19">
        <v>10</v>
      </c>
      <c r="D30" s="19">
        <v>1</v>
      </c>
      <c r="E30" s="19">
        <f t="shared" si="0"/>
        <v>9</v>
      </c>
      <c r="F30" s="19" t="s">
        <v>253</v>
      </c>
    </row>
    <row r="31" spans="1:17" ht="18" customHeight="1" x14ac:dyDescent="0.25">
      <c r="A31" s="170"/>
      <c r="B31" s="63" t="s">
        <v>141</v>
      </c>
      <c r="C31" s="19">
        <v>21</v>
      </c>
      <c r="D31" s="19">
        <f>0.5+3</f>
        <v>3.5</v>
      </c>
      <c r="E31" s="19">
        <f t="shared" si="0"/>
        <v>17.5</v>
      </c>
      <c r="F31" s="19" t="s">
        <v>253</v>
      </c>
    </row>
    <row r="32" spans="1:17" s="9" customFormat="1" ht="18" customHeight="1" x14ac:dyDescent="0.25">
      <c r="A32" s="18" t="s">
        <v>142</v>
      </c>
      <c r="B32" s="63" t="s">
        <v>143</v>
      </c>
      <c r="C32" s="19">
        <v>30</v>
      </c>
      <c r="D32" s="19">
        <v>4</v>
      </c>
      <c r="E32" s="19">
        <f t="shared" si="0"/>
        <v>26</v>
      </c>
      <c r="F32" s="19" t="s">
        <v>253</v>
      </c>
    </row>
    <row r="33" spans="1:8" ht="18" customHeight="1" x14ac:dyDescent="0.25">
      <c r="A33" s="18" t="s">
        <v>132</v>
      </c>
      <c r="B33" s="63" t="s">
        <v>144</v>
      </c>
      <c r="C33" s="19">
        <v>31</v>
      </c>
      <c r="D33" s="19">
        <v>4</v>
      </c>
      <c r="E33" s="19">
        <f t="shared" si="0"/>
        <v>27</v>
      </c>
      <c r="F33" s="19" t="s">
        <v>253</v>
      </c>
    </row>
    <row r="34" spans="1:8" ht="18" customHeight="1" x14ac:dyDescent="0.25">
      <c r="A34" s="18" t="s">
        <v>245</v>
      </c>
      <c r="B34" s="63" t="s">
        <v>248</v>
      </c>
      <c r="C34" s="19">
        <v>31</v>
      </c>
      <c r="D34" s="19">
        <v>4</v>
      </c>
      <c r="E34" s="19">
        <f t="shared" si="0"/>
        <v>27</v>
      </c>
      <c r="F34" s="19" t="s">
        <v>253</v>
      </c>
    </row>
    <row r="35" spans="1:8" ht="18" customHeight="1" x14ac:dyDescent="0.25">
      <c r="A35" s="18" t="s">
        <v>246</v>
      </c>
      <c r="B35" s="63" t="s">
        <v>250</v>
      </c>
      <c r="C35" s="19">
        <v>28</v>
      </c>
      <c r="D35" s="19">
        <v>4</v>
      </c>
      <c r="E35" s="19">
        <f t="shared" si="0"/>
        <v>24</v>
      </c>
      <c r="F35" s="19" t="s">
        <v>253</v>
      </c>
    </row>
    <row r="36" spans="1:8" ht="18" customHeight="1" x14ac:dyDescent="0.25">
      <c r="A36" s="18" t="s">
        <v>247</v>
      </c>
      <c r="B36" s="63" t="s">
        <v>249</v>
      </c>
      <c r="C36" s="19">
        <v>5</v>
      </c>
      <c r="D36" s="19">
        <v>0</v>
      </c>
      <c r="E36" s="19">
        <f t="shared" si="0"/>
        <v>5</v>
      </c>
      <c r="F36" s="19" t="s">
        <v>253</v>
      </c>
    </row>
    <row r="37" spans="1:8" ht="18" customHeight="1" x14ac:dyDescent="0.25">
      <c r="A37" s="18"/>
      <c r="B37" s="63"/>
      <c r="C37" s="19"/>
      <c r="D37" s="19"/>
      <c r="E37" s="19"/>
      <c r="F37" s="19"/>
    </row>
    <row r="38" spans="1:8" ht="21" customHeight="1" x14ac:dyDescent="0.25">
      <c r="A38" s="21" t="s">
        <v>8</v>
      </c>
      <c r="B38" s="21"/>
      <c r="C38" s="22">
        <f>SUM(C23:C36)</f>
        <v>365</v>
      </c>
      <c r="D38" s="22">
        <f>SUM(D23:D36)</f>
        <v>48.5</v>
      </c>
      <c r="E38" s="22">
        <f>SUM(E23:E36)</f>
        <v>316.5</v>
      </c>
      <c r="F38" s="22"/>
    </row>
    <row r="39" spans="1:8" ht="19.5" customHeight="1" x14ac:dyDescent="0.25">
      <c r="A39" s="13" t="s">
        <v>147</v>
      </c>
      <c r="E39" s="13">
        <f>E38</f>
        <v>316.5</v>
      </c>
      <c r="F39" s="13" t="s">
        <v>146</v>
      </c>
    </row>
    <row r="40" spans="1:8" ht="20.25" customHeight="1" x14ac:dyDescent="0.25">
      <c r="A40" s="13" t="s">
        <v>171</v>
      </c>
      <c r="E40" s="13">
        <f>SUM(E23:E30)</f>
        <v>190</v>
      </c>
      <c r="F40" s="13" t="s">
        <v>146</v>
      </c>
    </row>
    <row r="41" spans="1:8" ht="20.25" customHeight="1" x14ac:dyDescent="0.25">
      <c r="A41" s="13" t="s">
        <v>172</v>
      </c>
      <c r="E41" s="13">
        <f>SUM(E31:E36)</f>
        <v>126.5</v>
      </c>
      <c r="F41" s="13" t="s">
        <v>146</v>
      </c>
    </row>
    <row r="42" spans="1:8" ht="24.75" customHeight="1" x14ac:dyDescent="0.3">
      <c r="A42" s="9" t="s">
        <v>55</v>
      </c>
      <c r="B42" s="9"/>
      <c r="H42" s="23"/>
    </row>
    <row r="43" spans="1:8" ht="54.75" customHeight="1" x14ac:dyDescent="0.3">
      <c r="A43" s="159" t="s">
        <v>230</v>
      </c>
      <c r="B43" s="159"/>
      <c r="C43" s="153"/>
      <c r="D43" s="153"/>
      <c r="E43" s="153"/>
      <c r="F43" s="153"/>
      <c r="H43" s="23"/>
    </row>
    <row r="44" spans="1:8" ht="30" customHeight="1" x14ac:dyDescent="0.25">
      <c r="A44" s="159" t="s">
        <v>231</v>
      </c>
      <c r="B44" s="159"/>
      <c r="C44" s="159"/>
      <c r="D44" s="159"/>
      <c r="E44" s="159"/>
      <c r="F44" s="159"/>
    </row>
    <row r="45" spans="1:8" s="16" customFormat="1" ht="20.25" customHeight="1" x14ac:dyDescent="0.25">
      <c r="A45" s="153" t="s">
        <v>84</v>
      </c>
      <c r="B45" s="153"/>
      <c r="C45" s="153"/>
      <c r="D45" s="153"/>
      <c r="E45" s="153"/>
      <c r="F45" s="153"/>
    </row>
    <row r="46" spans="1:8" ht="30.75" customHeight="1" x14ac:dyDescent="0.25">
      <c r="A46" s="153" t="s">
        <v>85</v>
      </c>
      <c r="B46" s="153"/>
      <c r="C46" s="153"/>
      <c r="D46" s="153"/>
      <c r="E46" s="153"/>
      <c r="F46" s="153"/>
    </row>
    <row r="47" spans="1:8" ht="34.5" customHeight="1" x14ac:dyDescent="0.25">
      <c r="A47" s="159" t="s">
        <v>145</v>
      </c>
      <c r="B47" s="159"/>
      <c r="C47" s="159"/>
      <c r="D47" s="159"/>
      <c r="E47" s="159"/>
      <c r="F47" s="159"/>
    </row>
    <row r="48" spans="1:8" ht="34.5" customHeight="1" x14ac:dyDescent="0.25">
      <c r="A48" s="149" t="s">
        <v>244</v>
      </c>
      <c r="B48" s="149"/>
      <c r="C48" s="149"/>
      <c r="D48" s="149"/>
      <c r="E48" s="149"/>
      <c r="F48" s="149"/>
    </row>
    <row r="49" spans="1:6" ht="28.5" customHeight="1" x14ac:dyDescent="0.25">
      <c r="A49" s="171" t="s">
        <v>71</v>
      </c>
      <c r="B49" s="171"/>
      <c r="C49" s="171"/>
      <c r="D49" s="171"/>
      <c r="E49" s="171"/>
      <c r="F49" s="171"/>
    </row>
    <row r="50" spans="1:6" ht="30.75" customHeight="1" x14ac:dyDescent="0.25">
      <c r="A50" s="159" t="s">
        <v>59</v>
      </c>
      <c r="B50" s="159"/>
      <c r="C50" s="153"/>
      <c r="D50" s="153"/>
      <c r="E50" s="153"/>
      <c r="F50" s="153"/>
    </row>
    <row r="51" spans="1:6" x14ac:dyDescent="0.25">
      <c r="D51" s="168" t="s">
        <v>32</v>
      </c>
      <c r="E51" s="168"/>
      <c r="F51" s="168"/>
    </row>
    <row r="52" spans="1:6" ht="15.75" customHeight="1" x14ac:dyDescent="0.25">
      <c r="A52" s="150" t="s">
        <v>33</v>
      </c>
      <c r="B52" s="150"/>
      <c r="C52" s="150"/>
      <c r="D52" s="150" t="s">
        <v>34</v>
      </c>
      <c r="E52" s="150"/>
      <c r="F52" s="150"/>
    </row>
  </sheetData>
  <mergeCells count="38">
    <mergeCell ref="D51:F51"/>
    <mergeCell ref="D52:F52"/>
    <mergeCell ref="A30:A31"/>
    <mergeCell ref="A43:F43"/>
    <mergeCell ref="A44:F44"/>
    <mergeCell ref="A45:F45"/>
    <mergeCell ref="A46:F46"/>
    <mergeCell ref="A47:F47"/>
    <mergeCell ref="A49:F49"/>
    <mergeCell ref="A50:F50"/>
    <mergeCell ref="A52:C52"/>
    <mergeCell ref="A48:F48"/>
    <mergeCell ref="A19:F19"/>
    <mergeCell ref="A21:A22"/>
    <mergeCell ref="B21:C21"/>
    <mergeCell ref="D21:D22"/>
    <mergeCell ref="E21:E22"/>
    <mergeCell ref="F21:F22"/>
    <mergeCell ref="A14:C14"/>
    <mergeCell ref="A15:F15"/>
    <mergeCell ref="A16:F16"/>
    <mergeCell ref="A17:C17"/>
    <mergeCell ref="A18:F18"/>
    <mergeCell ref="A4:F4"/>
    <mergeCell ref="A5:F5"/>
    <mergeCell ref="A6:F6"/>
    <mergeCell ref="A7:F7"/>
    <mergeCell ref="A8:E8"/>
    <mergeCell ref="A1:C1"/>
    <mergeCell ref="D1:F1"/>
    <mergeCell ref="A2:C2"/>
    <mergeCell ref="D2:F2"/>
    <mergeCell ref="A3:F3"/>
    <mergeCell ref="A9:C9"/>
    <mergeCell ref="A10:C10"/>
    <mergeCell ref="A11:C11"/>
    <mergeCell ref="A12:C12"/>
    <mergeCell ref="A13:C13"/>
  </mergeCells>
  <phoneticPr fontId="6" type="noConversion"/>
  <pageMargins left="0.45" right="0.25" top="0.5" bottom="0.25" header="0" footer="0"/>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68"/>
  <sheetViews>
    <sheetView topLeftCell="A31" workbookViewId="0">
      <selection activeCell="M57" sqref="M57"/>
    </sheetView>
  </sheetViews>
  <sheetFormatPr defaultRowHeight="15" x14ac:dyDescent="0.25"/>
  <cols>
    <col min="1" max="1" width="6.140625" style="24" customWidth="1"/>
    <col min="2" max="2" width="15.5703125" style="10" customWidth="1"/>
    <col min="3" max="3" width="7.28515625" style="10" customWidth="1"/>
    <col min="4" max="4" width="7" style="10" customWidth="1"/>
    <col min="5" max="5" width="7.42578125" style="24" customWidth="1"/>
    <col min="6" max="6" width="7.7109375" style="24" customWidth="1"/>
    <col min="7" max="7" width="9.85546875" style="10" customWidth="1"/>
    <col min="8" max="8" width="12.140625" style="10" customWidth="1"/>
    <col min="9" max="9" width="8.140625" style="10" customWidth="1"/>
    <col min="10" max="10" width="12.7109375" style="10" customWidth="1"/>
    <col min="11" max="11" width="10.140625" style="10" customWidth="1"/>
    <col min="12" max="12" width="8.42578125" style="10" customWidth="1"/>
    <col min="13" max="13" width="6" style="10" customWidth="1"/>
    <col min="14" max="14" width="11.85546875" style="10" customWidth="1"/>
    <col min="15" max="15" width="9.140625" style="10"/>
    <col min="16" max="16" width="15.7109375" style="10" bestFit="1" customWidth="1"/>
    <col min="17" max="17" width="12.85546875" style="10" bestFit="1" customWidth="1"/>
    <col min="18" max="18" width="14" style="10" bestFit="1" customWidth="1"/>
    <col min="19" max="16384" width="9.140625" style="10"/>
  </cols>
  <sheetData>
    <row r="1" spans="1:14" x14ac:dyDescent="0.25">
      <c r="A1" s="186" t="s">
        <v>72</v>
      </c>
      <c r="B1" s="186"/>
      <c r="C1" s="186"/>
      <c r="D1" s="5"/>
      <c r="E1" s="186" t="s">
        <v>0</v>
      </c>
      <c r="F1" s="186"/>
      <c r="G1" s="186"/>
      <c r="H1" s="186"/>
      <c r="I1" s="186"/>
      <c r="J1" s="186"/>
      <c r="K1" s="186"/>
      <c r="L1" s="186"/>
      <c r="M1" s="186"/>
      <c r="N1" s="186"/>
    </row>
    <row r="2" spans="1:14" x14ac:dyDescent="0.25">
      <c r="A2" s="187" t="s">
        <v>81</v>
      </c>
      <c r="B2" s="187"/>
      <c r="C2" s="187"/>
      <c r="D2" s="26"/>
      <c r="E2" s="188" t="s">
        <v>82</v>
      </c>
      <c r="F2" s="188"/>
      <c r="G2" s="188"/>
      <c r="H2" s="188"/>
      <c r="I2" s="188"/>
      <c r="J2" s="188"/>
      <c r="K2" s="188"/>
      <c r="L2" s="188"/>
      <c r="M2" s="188"/>
      <c r="N2" s="188"/>
    </row>
    <row r="3" spans="1:14" x14ac:dyDescent="0.25">
      <c r="A3" s="25"/>
      <c r="B3" s="5"/>
      <c r="C3" s="5"/>
      <c r="D3" s="5"/>
      <c r="E3" s="25"/>
      <c r="F3" s="25"/>
      <c r="G3" s="5"/>
      <c r="H3" s="5"/>
      <c r="I3" s="5"/>
      <c r="J3" s="28"/>
      <c r="K3" s="28"/>
      <c r="L3" s="28"/>
      <c r="M3" s="28"/>
      <c r="N3" s="28"/>
    </row>
    <row r="4" spans="1:14" x14ac:dyDescent="0.25">
      <c r="A4" s="25"/>
      <c r="B4" s="5"/>
      <c r="C4" s="5"/>
      <c r="D4" s="29"/>
      <c r="E4" s="25"/>
      <c r="F4" s="25"/>
      <c r="G4" s="5"/>
      <c r="H4" s="5"/>
      <c r="I4" s="5"/>
      <c r="J4" s="28"/>
      <c r="K4" s="28"/>
      <c r="L4" s="28"/>
      <c r="M4" s="28"/>
      <c r="N4" s="28"/>
    </row>
    <row r="5" spans="1:14" ht="34.5" customHeight="1" x14ac:dyDescent="0.25">
      <c r="A5" s="189" t="s">
        <v>62</v>
      </c>
      <c r="B5" s="188"/>
      <c r="C5" s="188"/>
      <c r="D5" s="188"/>
      <c r="E5" s="188"/>
      <c r="F5" s="188"/>
      <c r="G5" s="188"/>
      <c r="H5" s="188"/>
      <c r="I5" s="188"/>
      <c r="J5" s="188"/>
      <c r="K5" s="188"/>
      <c r="L5" s="188"/>
      <c r="M5" s="188"/>
      <c r="N5" s="188"/>
    </row>
    <row r="6" spans="1:14" x14ac:dyDescent="0.25">
      <c r="A6" s="70"/>
      <c r="B6" s="27"/>
      <c r="C6" s="27"/>
      <c r="D6" s="27"/>
      <c r="E6" s="27"/>
      <c r="F6" s="27"/>
      <c r="G6" s="27"/>
      <c r="H6" s="27"/>
      <c r="I6" s="27"/>
      <c r="J6" s="27"/>
      <c r="K6" s="27"/>
      <c r="L6" s="27"/>
      <c r="M6" s="27"/>
      <c r="N6" s="27"/>
    </row>
    <row r="7" spans="1:14" x14ac:dyDescent="0.25">
      <c r="A7" s="185" t="s">
        <v>63</v>
      </c>
      <c r="B7" s="185"/>
      <c r="C7" s="185"/>
      <c r="D7" s="185"/>
      <c r="E7" s="185"/>
      <c r="F7" s="185"/>
      <c r="G7" s="185"/>
      <c r="H7" s="185"/>
      <c r="I7" s="185"/>
      <c r="J7" s="185"/>
      <c r="K7" s="185"/>
      <c r="L7" s="185"/>
      <c r="M7" s="185"/>
      <c r="N7" s="185"/>
    </row>
    <row r="8" spans="1:14" x14ac:dyDescent="0.25">
      <c r="A8" s="185" t="s">
        <v>73</v>
      </c>
      <c r="B8" s="185"/>
      <c r="C8" s="185"/>
      <c r="D8" s="185"/>
      <c r="E8" s="185"/>
      <c r="F8" s="185"/>
      <c r="G8" s="185"/>
      <c r="H8" s="185"/>
      <c r="I8" s="185"/>
      <c r="J8" s="185"/>
      <c r="K8" s="185"/>
      <c r="L8" s="185"/>
      <c r="M8" s="185"/>
      <c r="N8" s="185"/>
    </row>
    <row r="9" spans="1:14" x14ac:dyDescent="0.25">
      <c r="A9" s="185" t="s">
        <v>66</v>
      </c>
      <c r="B9" s="185"/>
      <c r="C9" s="185"/>
      <c r="D9" s="185"/>
      <c r="E9" s="185"/>
      <c r="F9" s="185"/>
      <c r="G9" s="185"/>
      <c r="H9" s="185"/>
      <c r="I9" s="185"/>
      <c r="J9" s="185"/>
      <c r="K9" s="185"/>
      <c r="L9" s="185"/>
      <c r="M9" s="185"/>
      <c r="N9" s="185"/>
    </row>
    <row r="10" spans="1:14" x14ac:dyDescent="0.25">
      <c r="A10" s="190" t="s">
        <v>87</v>
      </c>
      <c r="B10" s="190"/>
      <c r="C10" s="190"/>
      <c r="D10" s="190"/>
      <c r="E10" s="190"/>
      <c r="F10" s="190"/>
      <c r="G10" s="190"/>
      <c r="H10" s="190"/>
      <c r="I10" s="190"/>
      <c r="J10" s="190"/>
      <c r="K10" s="190"/>
      <c r="L10" s="190"/>
      <c r="M10" s="190"/>
      <c r="N10" s="190"/>
    </row>
    <row r="11" spans="1:14" x14ac:dyDescent="0.25">
      <c r="A11" s="191" t="s">
        <v>65</v>
      </c>
      <c r="B11" s="191"/>
      <c r="C11" s="191"/>
      <c r="D11" s="191"/>
      <c r="E11" s="191"/>
      <c r="F11" s="191"/>
      <c r="G11" s="191"/>
      <c r="H11" s="191"/>
      <c r="I11" s="191"/>
      <c r="J11" s="191"/>
      <c r="K11" s="191"/>
      <c r="L11" s="191"/>
      <c r="M11" s="191"/>
      <c r="N11" s="191"/>
    </row>
    <row r="12" spans="1:14" x14ac:dyDescent="0.25">
      <c r="A12" s="188" t="s">
        <v>64</v>
      </c>
      <c r="B12" s="188"/>
      <c r="C12" s="188"/>
      <c r="D12" s="188"/>
      <c r="E12" s="188"/>
      <c r="F12" s="188"/>
      <c r="G12" s="188"/>
      <c r="H12" s="188"/>
      <c r="I12" s="188"/>
      <c r="J12" s="188"/>
      <c r="K12" s="188"/>
      <c r="L12" s="188"/>
      <c r="M12" s="188"/>
      <c r="N12" s="188"/>
    </row>
    <row r="13" spans="1:14" x14ac:dyDescent="0.25">
      <c r="A13" s="193" t="s">
        <v>37</v>
      </c>
      <c r="B13" s="193"/>
      <c r="C13" s="193"/>
      <c r="D13" s="193"/>
      <c r="E13" s="193"/>
      <c r="F13" s="193"/>
      <c r="G13" s="193"/>
      <c r="H13" s="193"/>
      <c r="I13" s="30"/>
      <c r="J13" s="28"/>
      <c r="K13" s="28"/>
      <c r="L13" s="28"/>
      <c r="M13" s="28"/>
      <c r="N13" s="28"/>
    </row>
    <row r="14" spans="1:14" x14ac:dyDescent="0.25">
      <c r="A14" s="25" t="s">
        <v>1</v>
      </c>
      <c r="B14" s="192" t="s">
        <v>35</v>
      </c>
      <c r="C14" s="192"/>
      <c r="D14" s="32"/>
      <c r="E14" s="33"/>
      <c r="F14" s="33"/>
      <c r="G14" s="31"/>
      <c r="H14" s="31" t="s">
        <v>2</v>
      </c>
      <c r="I14" s="28"/>
      <c r="J14" s="5" t="s">
        <v>3</v>
      </c>
      <c r="K14" s="28"/>
      <c r="L14" s="28"/>
      <c r="M14" s="28"/>
      <c r="N14" s="28"/>
    </row>
    <row r="15" spans="1:14" x14ac:dyDescent="0.25">
      <c r="A15" s="25" t="s">
        <v>1</v>
      </c>
      <c r="B15" s="5" t="s">
        <v>36</v>
      </c>
      <c r="C15" s="5"/>
      <c r="D15" s="32"/>
      <c r="E15" s="33"/>
      <c r="F15" s="33"/>
      <c r="G15" s="31"/>
      <c r="H15" s="31" t="s">
        <v>2</v>
      </c>
      <c r="I15" s="28"/>
      <c r="J15" s="5" t="s">
        <v>4</v>
      </c>
      <c r="K15" s="28"/>
      <c r="L15" s="28"/>
      <c r="M15" s="28"/>
      <c r="N15" s="28"/>
    </row>
    <row r="16" spans="1:14" x14ac:dyDescent="0.25">
      <c r="A16" s="193" t="s">
        <v>11</v>
      </c>
      <c r="B16" s="193"/>
      <c r="C16" s="193"/>
      <c r="D16" s="193"/>
      <c r="E16" s="193"/>
      <c r="F16" s="193"/>
      <c r="G16" s="193"/>
      <c r="H16" s="193"/>
      <c r="I16" s="46"/>
      <c r="J16" s="28"/>
      <c r="K16" s="28"/>
      <c r="L16" s="28"/>
      <c r="M16" s="28"/>
      <c r="N16" s="28"/>
    </row>
    <row r="17" spans="1:14" x14ac:dyDescent="0.25">
      <c r="A17" s="25" t="s">
        <v>10</v>
      </c>
      <c r="B17" s="192" t="s">
        <v>28</v>
      </c>
      <c r="C17" s="192"/>
      <c r="D17" s="32"/>
      <c r="E17" s="33"/>
      <c r="F17" s="33"/>
      <c r="G17" s="31"/>
      <c r="H17" s="31" t="s">
        <v>2</v>
      </c>
      <c r="I17" s="28"/>
      <c r="J17" s="31" t="s">
        <v>14</v>
      </c>
      <c r="K17" s="28"/>
      <c r="L17" s="28"/>
      <c r="M17" s="28"/>
      <c r="N17" s="28"/>
    </row>
    <row r="18" spans="1:14" x14ac:dyDescent="0.25">
      <c r="A18" s="25" t="s">
        <v>29</v>
      </c>
      <c r="B18" s="186" t="s">
        <v>30</v>
      </c>
      <c r="C18" s="186"/>
      <c r="D18" s="186"/>
      <c r="E18" s="33"/>
      <c r="F18" s="33"/>
      <c r="G18" s="31" t="s">
        <v>13</v>
      </c>
      <c r="H18" s="28"/>
      <c r="I18" s="28"/>
      <c r="J18" s="28" t="s">
        <v>12</v>
      </c>
      <c r="K18" s="194"/>
      <c r="L18" s="194"/>
      <c r="M18" s="194"/>
      <c r="N18" s="194"/>
    </row>
    <row r="19" spans="1:14" x14ac:dyDescent="0.25">
      <c r="A19" s="195" t="s">
        <v>23</v>
      </c>
      <c r="B19" s="195"/>
      <c r="C19" s="195"/>
      <c r="D19" s="195"/>
      <c r="E19" s="195"/>
      <c r="F19" s="195"/>
      <c r="G19" s="195"/>
      <c r="H19" s="195"/>
      <c r="I19" s="47"/>
      <c r="J19" s="28"/>
      <c r="K19" s="28"/>
      <c r="L19" s="28"/>
      <c r="M19" s="28"/>
      <c r="N19" s="28"/>
    </row>
    <row r="20" spans="1:14" x14ac:dyDescent="0.25">
      <c r="A20" s="195" t="s">
        <v>15</v>
      </c>
      <c r="B20" s="195"/>
      <c r="C20" s="195"/>
      <c r="D20" s="195"/>
      <c r="E20" s="195"/>
      <c r="F20" s="195"/>
      <c r="G20" s="195"/>
      <c r="H20" s="195"/>
      <c r="I20" s="195"/>
      <c r="J20" s="195"/>
      <c r="K20" s="195"/>
      <c r="L20" s="195"/>
      <c r="M20" s="195"/>
      <c r="N20" s="195"/>
    </row>
    <row r="21" spans="1:14" x14ac:dyDescent="0.25">
      <c r="A21" s="185"/>
      <c r="B21" s="185"/>
      <c r="C21" s="185"/>
      <c r="D21" s="185"/>
      <c r="E21" s="185"/>
      <c r="F21" s="185"/>
      <c r="G21" s="185"/>
      <c r="H21" s="185"/>
      <c r="I21" s="185"/>
      <c r="J21" s="185"/>
      <c r="K21" s="185"/>
      <c r="L21" s="185"/>
      <c r="M21" s="185"/>
      <c r="N21" s="185"/>
    </row>
    <row r="22" spans="1:14" x14ac:dyDescent="0.25">
      <c r="A22" s="196" t="s">
        <v>67</v>
      </c>
      <c r="B22" s="196"/>
      <c r="C22" s="196"/>
      <c r="D22" s="196"/>
      <c r="E22" s="196"/>
      <c r="F22" s="196"/>
      <c r="G22" s="196"/>
      <c r="H22" s="196"/>
      <c r="I22" s="196"/>
      <c r="J22" s="196"/>
      <c r="K22" s="196"/>
      <c r="L22" s="196"/>
      <c r="M22" s="196"/>
      <c r="N22" s="196"/>
    </row>
    <row r="23" spans="1:14" x14ac:dyDescent="0.25">
      <c r="A23" s="185" t="s">
        <v>173</v>
      </c>
      <c r="B23" s="185"/>
      <c r="C23" s="185"/>
      <c r="D23" s="185"/>
      <c r="E23" s="185"/>
      <c r="F23" s="185"/>
      <c r="G23" s="185"/>
      <c r="H23" s="185"/>
      <c r="I23" s="185"/>
      <c r="J23" s="185"/>
      <c r="K23" s="185"/>
      <c r="L23" s="185"/>
      <c r="M23" s="185"/>
      <c r="N23" s="185"/>
    </row>
    <row r="24" spans="1:14" ht="21.75" customHeight="1" x14ac:dyDescent="0.25">
      <c r="A24" s="185" t="s">
        <v>174</v>
      </c>
      <c r="B24" s="185"/>
      <c r="C24" s="185"/>
      <c r="D24" s="185"/>
      <c r="E24" s="185"/>
      <c r="F24" s="185"/>
      <c r="G24" s="185"/>
      <c r="H24" s="185"/>
      <c r="I24" s="185"/>
      <c r="J24" s="185"/>
      <c r="K24" s="185"/>
      <c r="L24" s="185"/>
      <c r="M24" s="185"/>
      <c r="N24" s="185"/>
    </row>
    <row r="25" spans="1:14" x14ac:dyDescent="0.25">
      <c r="A25" s="185" t="s">
        <v>61</v>
      </c>
      <c r="B25" s="185"/>
      <c r="C25" s="185"/>
      <c r="D25" s="185"/>
      <c r="E25" s="185"/>
      <c r="F25" s="185"/>
      <c r="G25" s="185"/>
      <c r="H25" s="185"/>
      <c r="I25" s="185"/>
      <c r="J25" s="185"/>
      <c r="K25" s="185"/>
      <c r="L25" s="185"/>
      <c r="M25" s="185"/>
      <c r="N25" s="185"/>
    </row>
    <row r="26" spans="1:14" x14ac:dyDescent="0.25">
      <c r="A26" s="185" t="s">
        <v>88</v>
      </c>
      <c r="B26" s="185"/>
      <c r="C26" s="185"/>
      <c r="D26" s="185"/>
      <c r="E26" s="185"/>
      <c r="F26" s="185"/>
      <c r="G26" s="185"/>
      <c r="H26" s="185"/>
      <c r="I26" s="185"/>
      <c r="J26" s="185"/>
      <c r="K26" s="185"/>
      <c r="L26" s="185"/>
      <c r="M26" s="185"/>
      <c r="N26" s="185"/>
    </row>
    <row r="27" spans="1:14" x14ac:dyDescent="0.25">
      <c r="A27" s="113" t="s">
        <v>68</v>
      </c>
      <c r="B27" s="113"/>
      <c r="C27" s="113"/>
      <c r="D27" s="113"/>
      <c r="E27" s="113"/>
      <c r="F27" s="27"/>
      <c r="G27" s="25"/>
      <c r="H27" s="34"/>
      <c r="I27" s="34"/>
      <c r="J27" s="43" t="s">
        <v>86</v>
      </c>
      <c r="K27" s="35"/>
      <c r="L27" s="35"/>
      <c r="M27" s="35"/>
      <c r="N27" s="35"/>
    </row>
    <row r="28" spans="1:14" ht="22.5" customHeight="1" x14ac:dyDescent="0.25">
      <c r="A28" s="197" t="s">
        <v>75</v>
      </c>
      <c r="B28" s="197" t="s">
        <v>16</v>
      </c>
      <c r="C28" s="197" t="s">
        <v>6</v>
      </c>
      <c r="D28" s="202" t="s">
        <v>5</v>
      </c>
      <c r="E28" s="197" t="s">
        <v>169</v>
      </c>
      <c r="F28" s="197" t="s">
        <v>22</v>
      </c>
      <c r="G28" s="211" t="s">
        <v>20</v>
      </c>
      <c r="H28" s="212"/>
      <c r="I28" s="212"/>
      <c r="J28" s="212"/>
      <c r="K28" s="205" t="s">
        <v>163</v>
      </c>
      <c r="L28" s="208" t="s">
        <v>19</v>
      </c>
      <c r="M28" s="209"/>
      <c r="N28" s="210"/>
    </row>
    <row r="29" spans="1:14" ht="34.5" customHeight="1" x14ac:dyDescent="0.25">
      <c r="A29" s="198"/>
      <c r="B29" s="198"/>
      <c r="C29" s="200"/>
      <c r="D29" s="203"/>
      <c r="E29" s="200"/>
      <c r="F29" s="200"/>
      <c r="G29" s="205" t="s">
        <v>17</v>
      </c>
      <c r="H29" s="205" t="s">
        <v>164</v>
      </c>
      <c r="I29" s="205" t="s">
        <v>166</v>
      </c>
      <c r="J29" s="205" t="s">
        <v>80</v>
      </c>
      <c r="K29" s="200"/>
      <c r="L29" s="205" t="s">
        <v>38</v>
      </c>
      <c r="M29" s="205" t="s">
        <v>18</v>
      </c>
      <c r="N29" s="205" t="s">
        <v>21</v>
      </c>
    </row>
    <row r="30" spans="1:14" ht="41.25" customHeight="1" x14ac:dyDescent="0.25">
      <c r="A30" s="199"/>
      <c r="B30" s="199"/>
      <c r="C30" s="201"/>
      <c r="D30" s="204"/>
      <c r="E30" s="201"/>
      <c r="F30" s="201"/>
      <c r="G30" s="206"/>
      <c r="H30" s="206"/>
      <c r="I30" s="207"/>
      <c r="J30" s="206"/>
      <c r="K30" s="207"/>
      <c r="L30" s="206"/>
      <c r="M30" s="207"/>
      <c r="N30" s="207"/>
    </row>
    <row r="31" spans="1:14" s="24" customFormat="1" x14ac:dyDescent="0.25">
      <c r="A31" s="91">
        <v>1</v>
      </c>
      <c r="B31" s="92">
        <v>2</v>
      </c>
      <c r="C31" s="93">
        <v>3</v>
      </c>
      <c r="D31" s="94">
        <v>4</v>
      </c>
      <c r="E31" s="93">
        <v>5</v>
      </c>
      <c r="F31" s="93">
        <v>6</v>
      </c>
      <c r="G31" s="94">
        <v>7</v>
      </c>
      <c r="H31" s="95" t="s">
        <v>272</v>
      </c>
      <c r="I31" s="95">
        <v>9</v>
      </c>
      <c r="J31" s="95" t="s">
        <v>273</v>
      </c>
      <c r="K31" s="95">
        <v>11</v>
      </c>
      <c r="L31" s="95" t="s">
        <v>274</v>
      </c>
      <c r="M31" s="93">
        <v>13</v>
      </c>
      <c r="N31" s="94" t="s">
        <v>275</v>
      </c>
    </row>
    <row r="32" spans="1:14" s="24" customFormat="1" x14ac:dyDescent="0.25">
      <c r="A32" s="96">
        <f>'Bảng kê công suất'!A21</f>
        <v>1</v>
      </c>
      <c r="B32" s="97" t="str">
        <f>'Bảng kê công suất'!B21</f>
        <v>Bóng đèn tròn</v>
      </c>
      <c r="C32" s="98" t="str">
        <f>'Bảng kê công suất'!C21</f>
        <v>Cái</v>
      </c>
      <c r="D32" s="99">
        <f>'Bảng kê công suất'!D21</f>
        <v>1</v>
      </c>
      <c r="E32" s="74">
        <f>'Bảng kê công suất'!E21</f>
        <v>1</v>
      </c>
      <c r="F32" s="74">
        <v>1</v>
      </c>
      <c r="G32" s="100">
        <v>8</v>
      </c>
      <c r="H32" s="101">
        <f>D32*E32*F32*G32</f>
        <v>8</v>
      </c>
      <c r="I32" s="101"/>
      <c r="J32" s="102"/>
      <c r="K32" s="102"/>
      <c r="L32" s="102"/>
      <c r="M32" s="98"/>
      <c r="N32" s="103"/>
    </row>
    <row r="33" spans="1:16" s="24" customFormat="1" x14ac:dyDescent="0.25">
      <c r="A33" s="96">
        <f>'Bảng kê công suất'!A22</f>
        <v>2</v>
      </c>
      <c r="B33" s="97" t="str">
        <f>'Bảng kê công suất'!B22</f>
        <v>Bóng đèn tuýp</v>
      </c>
      <c r="C33" s="98" t="str">
        <f>'Bảng kê công suất'!C22</f>
        <v>Cái</v>
      </c>
      <c r="D33" s="99">
        <f>'Bảng kê công suất'!D22</f>
        <v>1</v>
      </c>
      <c r="E33" s="74">
        <f>'Bảng kê công suất'!E22</f>
        <v>1</v>
      </c>
      <c r="F33" s="74">
        <v>1</v>
      </c>
      <c r="G33" s="100">
        <v>8</v>
      </c>
      <c r="H33" s="101">
        <f t="shared" ref="H33:H54" si="0">D33*E33*F33*G33</f>
        <v>8</v>
      </c>
      <c r="I33" s="101"/>
      <c r="J33" s="102"/>
      <c r="K33" s="102"/>
      <c r="L33" s="102"/>
      <c r="M33" s="98"/>
      <c r="N33" s="103"/>
    </row>
    <row r="34" spans="1:16" s="24" customFormat="1" x14ac:dyDescent="0.25">
      <c r="A34" s="96">
        <f>'Bảng kê công suất'!A23</f>
        <v>3</v>
      </c>
      <c r="B34" s="97" t="str">
        <f>'Bảng kê công suất'!B23</f>
        <v>Bình nóng lạnh</v>
      </c>
      <c r="C34" s="98" t="str">
        <f>'Bảng kê công suất'!C23</f>
        <v>Cái</v>
      </c>
      <c r="D34" s="99">
        <f>'Bảng kê công suất'!D23</f>
        <v>1</v>
      </c>
      <c r="E34" s="74">
        <f>'Bảng kê công suất'!E23</f>
        <v>1</v>
      </c>
      <c r="F34" s="74">
        <v>1</v>
      </c>
      <c r="G34" s="100">
        <v>8</v>
      </c>
      <c r="H34" s="101">
        <f t="shared" si="0"/>
        <v>8</v>
      </c>
      <c r="I34" s="101"/>
      <c r="J34" s="102"/>
      <c r="K34" s="102"/>
      <c r="L34" s="102"/>
      <c r="M34" s="98"/>
      <c r="N34" s="103"/>
    </row>
    <row r="35" spans="1:16" s="24" customFormat="1" x14ac:dyDescent="0.25">
      <c r="A35" s="96">
        <f>'Bảng kê công suất'!A24</f>
        <v>4</v>
      </c>
      <c r="B35" s="97" t="str">
        <f>'Bảng kê công suất'!B24</f>
        <v>Máy bơm</v>
      </c>
      <c r="C35" s="98" t="str">
        <f>'Bảng kê công suất'!C24</f>
        <v>Cái</v>
      </c>
      <c r="D35" s="99">
        <f>'Bảng kê công suất'!D24</f>
        <v>1</v>
      </c>
      <c r="E35" s="74">
        <f>'Bảng kê công suất'!E24</f>
        <v>1</v>
      </c>
      <c r="F35" s="74">
        <v>0.9</v>
      </c>
      <c r="G35" s="100">
        <v>8</v>
      </c>
      <c r="H35" s="101">
        <f t="shared" si="0"/>
        <v>7.2</v>
      </c>
      <c r="I35" s="101"/>
      <c r="J35" s="102"/>
      <c r="K35" s="102"/>
      <c r="L35" s="102"/>
      <c r="M35" s="98"/>
      <c r="N35" s="103"/>
    </row>
    <row r="36" spans="1:16" s="24" customFormat="1" x14ac:dyDescent="0.25">
      <c r="A36" s="96">
        <f>'Bảng kê công suất'!A25</f>
        <v>5</v>
      </c>
      <c r="B36" s="97" t="str">
        <f>'Bảng kê công suất'!B25</f>
        <v>Quạt cây</v>
      </c>
      <c r="C36" s="98" t="str">
        <f>'Bảng kê công suất'!C25</f>
        <v>Cái</v>
      </c>
      <c r="D36" s="99">
        <f>'Bảng kê công suất'!D25</f>
        <v>1</v>
      </c>
      <c r="E36" s="74">
        <f>'Bảng kê công suất'!E25</f>
        <v>1</v>
      </c>
      <c r="F36" s="74">
        <v>0.9</v>
      </c>
      <c r="G36" s="100">
        <v>8</v>
      </c>
      <c r="H36" s="101">
        <f t="shared" si="0"/>
        <v>7.2</v>
      </c>
      <c r="I36" s="101"/>
      <c r="J36" s="102"/>
      <c r="K36" s="102"/>
      <c r="L36" s="102"/>
      <c r="M36" s="98"/>
      <c r="N36" s="103"/>
    </row>
    <row r="37" spans="1:16" s="24" customFormat="1" x14ac:dyDescent="0.25">
      <c r="A37" s="96">
        <f>'Bảng kê công suất'!A26</f>
        <v>6</v>
      </c>
      <c r="B37" s="97" t="str">
        <f>'Bảng kê công suất'!B26</f>
        <v>Quạt trần</v>
      </c>
      <c r="C37" s="98" t="str">
        <f>'Bảng kê công suất'!C26</f>
        <v>Cái</v>
      </c>
      <c r="D37" s="99">
        <f>'Bảng kê công suất'!D26</f>
        <v>1</v>
      </c>
      <c r="E37" s="74">
        <f>'Bảng kê công suất'!E26</f>
        <v>1</v>
      </c>
      <c r="F37" s="74">
        <v>0.9</v>
      </c>
      <c r="G37" s="100">
        <v>8</v>
      </c>
      <c r="H37" s="101">
        <f t="shared" si="0"/>
        <v>7.2</v>
      </c>
      <c r="I37" s="101"/>
      <c r="J37" s="102"/>
      <c r="K37" s="102"/>
      <c r="L37" s="102"/>
      <c r="M37" s="98"/>
      <c r="N37" s="103"/>
    </row>
    <row r="38" spans="1:16" s="24" customFormat="1" x14ac:dyDescent="0.25">
      <c r="A38" s="96">
        <f>'Bảng kê công suất'!A27</f>
        <v>7</v>
      </c>
      <c r="B38" s="97" t="str">
        <f>'Bảng kê công suất'!B27</f>
        <v>Tủ lạnh</v>
      </c>
      <c r="C38" s="98" t="str">
        <f>'Bảng kê công suất'!C27</f>
        <v>Cái</v>
      </c>
      <c r="D38" s="99">
        <f>'Bảng kê công suất'!D27</f>
        <v>1</v>
      </c>
      <c r="E38" s="74">
        <f>'Bảng kê công suất'!E27</f>
        <v>1</v>
      </c>
      <c r="F38" s="74">
        <v>0.9</v>
      </c>
      <c r="G38" s="100">
        <v>20</v>
      </c>
      <c r="H38" s="101">
        <f t="shared" si="0"/>
        <v>18</v>
      </c>
      <c r="I38" s="101"/>
      <c r="J38" s="102"/>
      <c r="K38" s="102"/>
      <c r="L38" s="102"/>
      <c r="M38" s="98"/>
      <c r="N38" s="103"/>
    </row>
    <row r="39" spans="1:16" s="24" customFormat="1" x14ac:dyDescent="0.25">
      <c r="A39" s="96">
        <f>'Bảng kê công suất'!A28</f>
        <v>8</v>
      </c>
      <c r="B39" s="97" t="str">
        <f>'Bảng kê công suất'!B28</f>
        <v>Tủ bảo ôn</v>
      </c>
      <c r="C39" s="98" t="str">
        <f>'Bảng kê công suất'!C28</f>
        <v>Cái</v>
      </c>
      <c r="D39" s="99">
        <f>'Bảng kê công suất'!D28</f>
        <v>1</v>
      </c>
      <c r="E39" s="74">
        <f>'Bảng kê công suất'!E28</f>
        <v>1</v>
      </c>
      <c r="F39" s="74">
        <v>0.9</v>
      </c>
      <c r="G39" s="100">
        <v>20</v>
      </c>
      <c r="H39" s="101">
        <f t="shared" si="0"/>
        <v>18</v>
      </c>
      <c r="I39" s="101"/>
      <c r="J39" s="102"/>
      <c r="K39" s="102"/>
      <c r="L39" s="102"/>
      <c r="M39" s="98"/>
      <c r="N39" s="103"/>
    </row>
    <row r="40" spans="1:16" s="24" customFormat="1" x14ac:dyDescent="0.25">
      <c r="A40" s="96">
        <f>'Bảng kê công suất'!A29</f>
        <v>9</v>
      </c>
      <c r="B40" s="97" t="str">
        <f>'Bảng kê công suất'!B29</f>
        <v>Điều hòa 1 chiều</v>
      </c>
      <c r="C40" s="98" t="str">
        <f>'Bảng kê công suất'!C29</f>
        <v>Cái</v>
      </c>
      <c r="D40" s="99">
        <f>'Bảng kê công suất'!D29</f>
        <v>1</v>
      </c>
      <c r="E40" s="74">
        <f>'Bảng kê công suất'!E29</f>
        <v>1</v>
      </c>
      <c r="F40" s="74">
        <v>0.9</v>
      </c>
      <c r="G40" s="100">
        <v>8</v>
      </c>
      <c r="H40" s="101">
        <f t="shared" si="0"/>
        <v>7.2</v>
      </c>
      <c r="I40" s="101"/>
      <c r="J40" s="102"/>
      <c r="K40" s="102"/>
      <c r="L40" s="102"/>
      <c r="M40" s="98"/>
      <c r="N40" s="103"/>
    </row>
    <row r="41" spans="1:16" s="24" customFormat="1" x14ac:dyDescent="0.25">
      <c r="A41" s="96">
        <f>'Bảng kê công suất'!A30</f>
        <v>10</v>
      </c>
      <c r="B41" s="97" t="str">
        <f>'Bảng kê công suất'!B30</f>
        <v>Điều hòa 2 chiều</v>
      </c>
      <c r="C41" s="98" t="str">
        <f>'Bảng kê công suất'!C30</f>
        <v>Cái</v>
      </c>
      <c r="D41" s="99">
        <f>'Bảng kê công suất'!D30</f>
        <v>1</v>
      </c>
      <c r="E41" s="74">
        <f>'Bảng kê công suất'!E30</f>
        <v>1</v>
      </c>
      <c r="F41" s="74">
        <v>0.9</v>
      </c>
      <c r="G41" s="100">
        <v>8</v>
      </c>
      <c r="H41" s="101">
        <f t="shared" si="0"/>
        <v>7.2</v>
      </c>
      <c r="I41" s="101"/>
      <c r="J41" s="102"/>
      <c r="K41" s="102"/>
      <c r="L41" s="102"/>
      <c r="M41" s="98"/>
      <c r="N41" s="103"/>
    </row>
    <row r="42" spans="1:16" x14ac:dyDescent="0.25">
      <c r="A42" s="96">
        <f>'Bảng kê công suất'!A31</f>
        <v>11</v>
      </c>
      <c r="B42" s="97" t="str">
        <f>'Bảng kê công suất'!B31</f>
        <v>Máy hút ẩm</v>
      </c>
      <c r="C42" s="98" t="str">
        <f>'Bảng kê công suất'!C31</f>
        <v>Cái</v>
      </c>
      <c r="D42" s="99">
        <f>'Bảng kê công suất'!D31</f>
        <v>1</v>
      </c>
      <c r="E42" s="74">
        <f>'Bảng kê công suất'!E31</f>
        <v>1</v>
      </c>
      <c r="F42" s="104">
        <v>1</v>
      </c>
      <c r="G42" s="105">
        <v>8</v>
      </c>
      <c r="H42" s="101">
        <f t="shared" si="0"/>
        <v>8</v>
      </c>
      <c r="I42" s="101"/>
      <c r="J42" s="102"/>
      <c r="K42" s="106"/>
      <c r="L42" s="75"/>
      <c r="M42" s="106"/>
      <c r="N42" s="106"/>
    </row>
    <row r="43" spans="1:16" ht="15" customHeight="1" x14ac:dyDescent="0.25">
      <c r="A43" s="96">
        <f>'Bảng kê công suất'!A32</f>
        <v>12</v>
      </c>
      <c r="B43" s="97" t="str">
        <f>'Bảng kê công suất'!B32</f>
        <v>Máy tính</v>
      </c>
      <c r="C43" s="98" t="str">
        <f>'Bảng kê công suất'!C32</f>
        <v>Cái</v>
      </c>
      <c r="D43" s="99">
        <f>'Bảng kê công suất'!D32</f>
        <v>1</v>
      </c>
      <c r="E43" s="74">
        <f>'Bảng kê công suất'!E32</f>
        <v>1</v>
      </c>
      <c r="F43" s="104">
        <v>0.9</v>
      </c>
      <c r="G43" s="105">
        <v>8</v>
      </c>
      <c r="H43" s="101">
        <f t="shared" si="0"/>
        <v>7.2</v>
      </c>
      <c r="I43" s="101"/>
      <c r="J43" s="102"/>
      <c r="K43" s="106"/>
      <c r="L43" s="75"/>
      <c r="M43" s="106"/>
      <c r="N43" s="106"/>
    </row>
    <row r="44" spans="1:16" x14ac:dyDescent="0.25">
      <c r="A44" s="96">
        <f>'Bảng kê công suất'!A33</f>
        <v>13</v>
      </c>
      <c r="B44" s="97" t="str">
        <f>'Bảng kê công suất'!B33</f>
        <v>Máy in</v>
      </c>
      <c r="C44" s="98" t="str">
        <f>'Bảng kê công suất'!C33</f>
        <v>Cái</v>
      </c>
      <c r="D44" s="99">
        <f>'Bảng kê công suất'!D33</f>
        <v>1</v>
      </c>
      <c r="E44" s="74">
        <f>'Bảng kê công suất'!E33</f>
        <v>1</v>
      </c>
      <c r="F44" s="107">
        <v>0.9</v>
      </c>
      <c r="G44" s="105">
        <v>8</v>
      </c>
      <c r="H44" s="101">
        <f t="shared" si="0"/>
        <v>7.2</v>
      </c>
      <c r="I44" s="101"/>
      <c r="J44" s="102"/>
      <c r="K44" s="74"/>
      <c r="L44" s="75"/>
      <c r="M44" s="74"/>
      <c r="N44" s="74"/>
    </row>
    <row r="45" spans="1:16" x14ac:dyDescent="0.25">
      <c r="A45" s="96">
        <f>'Bảng kê công suất'!A34</f>
        <v>14</v>
      </c>
      <c r="B45" s="97" t="str">
        <f>'Bảng kê công suất'!B34</f>
        <v>Máy cắt sắt</v>
      </c>
      <c r="C45" s="98" t="str">
        <f>'Bảng kê công suất'!C34</f>
        <v>Cái</v>
      </c>
      <c r="D45" s="99">
        <f>'Bảng kê công suất'!D34</f>
        <v>1</v>
      </c>
      <c r="E45" s="74">
        <f>'Bảng kê công suất'!E34</f>
        <v>1</v>
      </c>
      <c r="F45" s="107">
        <v>0.9</v>
      </c>
      <c r="G45" s="105">
        <v>8</v>
      </c>
      <c r="H45" s="101">
        <f t="shared" si="0"/>
        <v>7.2</v>
      </c>
      <c r="I45" s="101"/>
      <c r="J45" s="102"/>
      <c r="K45" s="74"/>
      <c r="L45" s="75"/>
      <c r="M45" s="74"/>
      <c r="N45" s="74"/>
    </row>
    <row r="46" spans="1:16" x14ac:dyDescent="0.25">
      <c r="A46" s="96">
        <f>'Bảng kê công suất'!A35</f>
        <v>15</v>
      </c>
      <c r="B46" s="97" t="str">
        <f>'Bảng kê công suất'!B35</f>
        <v>Máy cắt bê tông</v>
      </c>
      <c r="C46" s="98" t="str">
        <f>'Bảng kê công suất'!C35</f>
        <v>Cái</v>
      </c>
      <c r="D46" s="99">
        <f>'Bảng kê công suất'!D35</f>
        <v>1</v>
      </c>
      <c r="E46" s="74">
        <f>'Bảng kê công suất'!E35</f>
        <v>1</v>
      </c>
      <c r="F46" s="107">
        <v>0.9</v>
      </c>
      <c r="G46" s="105">
        <v>8</v>
      </c>
      <c r="H46" s="101">
        <f t="shared" si="0"/>
        <v>7.2</v>
      </c>
      <c r="I46" s="101"/>
      <c r="J46" s="102"/>
      <c r="K46" s="74"/>
      <c r="L46" s="75"/>
      <c r="M46" s="74"/>
      <c r="N46" s="74"/>
    </row>
    <row r="47" spans="1:16" ht="15" customHeight="1" x14ac:dyDescent="0.25">
      <c r="A47" s="96">
        <f>'Bảng kê công suất'!A36</f>
        <v>16</v>
      </c>
      <c r="B47" s="97" t="str">
        <f>'Bảng kê công suất'!B36</f>
        <v>Máy mài sắt</v>
      </c>
      <c r="C47" s="98" t="str">
        <f>'Bảng kê công suất'!C36</f>
        <v>Cái</v>
      </c>
      <c r="D47" s="99">
        <f>'Bảng kê công suất'!D36</f>
        <v>1</v>
      </c>
      <c r="E47" s="74">
        <f>'Bảng kê công suất'!E36</f>
        <v>1</v>
      </c>
      <c r="F47" s="107">
        <v>0.9</v>
      </c>
      <c r="G47" s="105">
        <v>8</v>
      </c>
      <c r="H47" s="101">
        <f t="shared" si="0"/>
        <v>7.2</v>
      </c>
      <c r="I47" s="101"/>
      <c r="J47" s="102"/>
      <c r="K47" s="74"/>
      <c r="L47" s="75"/>
      <c r="M47" s="74"/>
      <c r="N47" s="74"/>
      <c r="P47" s="135"/>
    </row>
    <row r="48" spans="1:16" ht="15" customHeight="1" x14ac:dyDescent="0.25">
      <c r="A48" s="96">
        <f>'Bảng kê công suất'!A37</f>
        <v>17</v>
      </c>
      <c r="B48" s="97" t="str">
        <f>'Bảng kê công suất'!B37</f>
        <v xml:space="preserve">Máy khoan </v>
      </c>
      <c r="C48" s="98" t="str">
        <f>'Bảng kê công suất'!C37</f>
        <v>Cái</v>
      </c>
      <c r="D48" s="99">
        <f>'Bảng kê công suất'!D37</f>
        <v>1</v>
      </c>
      <c r="E48" s="74">
        <f>'Bảng kê công suất'!E37</f>
        <v>1</v>
      </c>
      <c r="F48" s="107">
        <v>0.9</v>
      </c>
      <c r="G48" s="105">
        <v>8</v>
      </c>
      <c r="H48" s="101">
        <f t="shared" si="0"/>
        <v>7.2</v>
      </c>
      <c r="I48" s="101"/>
      <c r="J48" s="102"/>
      <c r="K48" s="74"/>
      <c r="L48" s="75"/>
      <c r="M48" s="74"/>
      <c r="N48" s="74"/>
      <c r="P48" s="135"/>
    </row>
    <row r="49" spans="1:18" ht="15" customHeight="1" x14ac:dyDescent="0.25">
      <c r="A49" s="96">
        <f>'Bảng kê công suất'!A38</f>
        <v>18</v>
      </c>
      <c r="B49" s="97" t="str">
        <f>'Bảng kê công suất'!B38</f>
        <v>Máy xay sát lúa</v>
      </c>
      <c r="C49" s="98" t="str">
        <f>'Bảng kê công suất'!C38</f>
        <v>Cái</v>
      </c>
      <c r="D49" s="99">
        <f>'Bảng kê công suất'!D38</f>
        <v>1</v>
      </c>
      <c r="E49" s="74">
        <f>'Bảng kê công suất'!E38</f>
        <v>1</v>
      </c>
      <c r="F49" s="107">
        <v>0.9</v>
      </c>
      <c r="G49" s="105">
        <v>8</v>
      </c>
      <c r="H49" s="101">
        <f t="shared" si="0"/>
        <v>7.2</v>
      </c>
      <c r="I49" s="101"/>
      <c r="J49" s="102"/>
      <c r="K49" s="74"/>
      <c r="L49" s="75"/>
      <c r="M49" s="74"/>
      <c r="N49" s="74"/>
      <c r="P49" s="135"/>
      <c r="Q49" s="135"/>
      <c r="R49" s="135"/>
    </row>
    <row r="50" spans="1:18" ht="15" customHeight="1" x14ac:dyDescent="0.25">
      <c r="A50" s="96">
        <f>'Bảng kê công suất'!A39</f>
        <v>19</v>
      </c>
      <c r="B50" s="97" t="str">
        <f>'Bảng kê công suất'!B39</f>
        <v>Máy nghiền cám</v>
      </c>
      <c r="C50" s="98" t="str">
        <f>'Bảng kê công suất'!C39</f>
        <v>Cái</v>
      </c>
      <c r="D50" s="99">
        <f>'Bảng kê công suất'!D39</f>
        <v>1</v>
      </c>
      <c r="E50" s="74">
        <f>'Bảng kê công suất'!E39</f>
        <v>1</v>
      </c>
      <c r="F50" s="107">
        <v>0.9</v>
      </c>
      <c r="G50" s="105">
        <v>8</v>
      </c>
      <c r="H50" s="101">
        <f t="shared" si="0"/>
        <v>7.2</v>
      </c>
      <c r="I50" s="101"/>
      <c r="J50" s="102"/>
      <c r="K50" s="74"/>
      <c r="L50" s="75"/>
      <c r="M50" s="74"/>
      <c r="N50" s="74"/>
    </row>
    <row r="51" spans="1:18" x14ac:dyDescent="0.25">
      <c r="A51" s="96">
        <f>'Bảng kê công suất'!A40</f>
        <v>20</v>
      </c>
      <c r="B51" s="97" t="str">
        <f>'Bảng kê công suất'!B40</f>
        <v>Máy nghiền bột</v>
      </c>
      <c r="C51" s="98" t="str">
        <f>'Bảng kê công suất'!C40</f>
        <v>Cái</v>
      </c>
      <c r="D51" s="99">
        <f>'Bảng kê công suất'!D40</f>
        <v>1</v>
      </c>
      <c r="E51" s="74">
        <f>'Bảng kê công suất'!E40</f>
        <v>1</v>
      </c>
      <c r="F51" s="107">
        <v>0.9</v>
      </c>
      <c r="G51" s="105">
        <v>8</v>
      </c>
      <c r="H51" s="101">
        <f t="shared" si="0"/>
        <v>7.2</v>
      </c>
      <c r="I51" s="101"/>
      <c r="J51" s="102"/>
      <c r="K51" s="74"/>
      <c r="L51" s="75"/>
      <c r="M51" s="74"/>
      <c r="N51" s="74"/>
      <c r="Q51" s="136"/>
    </row>
    <row r="52" spans="1:18" ht="17.25" customHeight="1" x14ac:dyDescent="0.25">
      <c r="A52" s="96">
        <f>'Bảng kê công suất'!A41</f>
        <v>21</v>
      </c>
      <c r="B52" s="97" t="str">
        <f>'Bảng kê công suất'!B41</f>
        <v>Máy trộn bê tông</v>
      </c>
      <c r="C52" s="98" t="str">
        <f>'Bảng kê công suất'!C41</f>
        <v>Cái</v>
      </c>
      <c r="D52" s="99">
        <f>'Bảng kê công suất'!D41</f>
        <v>1</v>
      </c>
      <c r="E52" s="74">
        <f>'Bảng kê công suất'!E41</f>
        <v>1</v>
      </c>
      <c r="F52" s="107">
        <v>0.9</v>
      </c>
      <c r="G52" s="105">
        <v>8</v>
      </c>
      <c r="H52" s="101">
        <f t="shared" si="0"/>
        <v>7.2</v>
      </c>
      <c r="I52" s="101"/>
      <c r="J52" s="102"/>
      <c r="K52" s="74"/>
      <c r="L52" s="75"/>
      <c r="M52" s="74"/>
      <c r="N52" s="74"/>
    </row>
    <row r="53" spans="1:18" ht="20.25" customHeight="1" x14ac:dyDescent="0.25">
      <c r="A53" s="96">
        <f>'Bảng kê công suất'!A42</f>
        <v>22</v>
      </c>
      <c r="B53" s="97" t="str">
        <f>'Bảng kê công suất'!B42</f>
        <v>Quạt công nghiệp</v>
      </c>
      <c r="C53" s="98" t="str">
        <f>'Bảng kê công suất'!C42</f>
        <v>Cái</v>
      </c>
      <c r="D53" s="99">
        <f>'Bảng kê công suất'!D42</f>
        <v>1</v>
      </c>
      <c r="E53" s="74">
        <f>'Bảng kê công suất'!E42</f>
        <v>1</v>
      </c>
      <c r="F53" s="107">
        <v>0.9</v>
      </c>
      <c r="G53" s="105">
        <v>8</v>
      </c>
      <c r="H53" s="101">
        <f t="shared" si="0"/>
        <v>7.2</v>
      </c>
      <c r="I53" s="101"/>
      <c r="J53" s="102"/>
      <c r="K53" s="74"/>
      <c r="L53" s="75"/>
      <c r="M53" s="74"/>
      <c r="N53" s="74"/>
    </row>
    <row r="54" spans="1:18" ht="20.25" customHeight="1" x14ac:dyDescent="0.25">
      <c r="A54" s="96">
        <f>'Bảng kê công suất'!A43</f>
        <v>23</v>
      </c>
      <c r="B54" s="97" t="str">
        <f>'Bảng kê công suất'!B43</f>
        <v>Máy hàn điện</v>
      </c>
      <c r="C54" s="98" t="str">
        <f>'Bảng kê công suất'!C43</f>
        <v>Cái</v>
      </c>
      <c r="D54" s="99">
        <f>'Bảng kê công suất'!D43</f>
        <v>1</v>
      </c>
      <c r="E54" s="74">
        <f>'Bảng kê công suất'!E43</f>
        <v>1</v>
      </c>
      <c r="F54" s="107">
        <v>0.65</v>
      </c>
      <c r="G54" s="105">
        <v>8</v>
      </c>
      <c r="H54" s="101">
        <f t="shared" si="0"/>
        <v>5.2</v>
      </c>
      <c r="I54" s="101"/>
      <c r="J54" s="102"/>
      <c r="K54" s="74"/>
      <c r="L54" s="75"/>
      <c r="M54" s="74"/>
      <c r="N54" s="74"/>
    </row>
    <row r="55" spans="1:18" s="11" customFormat="1" ht="18" customHeight="1" x14ac:dyDescent="0.2">
      <c r="A55" s="213" t="s">
        <v>8</v>
      </c>
      <c r="B55" s="213"/>
      <c r="C55" s="36"/>
      <c r="D55" s="37"/>
      <c r="E55" s="38"/>
      <c r="F55" s="38"/>
      <c r="G55" s="39"/>
      <c r="H55" s="64">
        <f>SUM(H32:H54)</f>
        <v>188.39999999999992</v>
      </c>
      <c r="I55" s="64"/>
      <c r="J55" s="40"/>
      <c r="K55" s="41"/>
      <c r="L55" s="40"/>
      <c r="M55" s="42"/>
      <c r="N55" s="42"/>
    </row>
    <row r="56" spans="1:18" s="11" customFormat="1" ht="21.75" customHeight="1" x14ac:dyDescent="0.25">
      <c r="A56" s="76" t="str">
        <f>'Thỏa thuận thời gian VP'!A40</f>
        <v xml:space="preserve"> 1. Số ngày SDĐ theo giá cũ (Từ ngày 22/12/2023 ÷ 10/10/2024)</v>
      </c>
      <c r="B56" s="77"/>
      <c r="C56" s="77"/>
      <c r="D56" s="77"/>
      <c r="E56" s="78"/>
      <c r="F56" s="84"/>
      <c r="G56" s="72"/>
      <c r="H56" s="108">
        <f>H55</f>
        <v>188.39999999999992</v>
      </c>
      <c r="I56" s="109">
        <f>'Thỏa thuận thời gian VP'!E40</f>
        <v>190</v>
      </c>
      <c r="J56" s="110">
        <f>H55*I56</f>
        <v>35795.999999999985</v>
      </c>
      <c r="K56" s="73">
        <f>'ĐN đã phát hành hóa đơn'!R5</f>
        <v>4204</v>
      </c>
      <c r="L56" s="110">
        <f>J56-K56</f>
        <v>31591.999999999985</v>
      </c>
      <c r="M56" s="144">
        <f>'ĐN đã phát hành hóa đơn'!B5</f>
        <v>1809</v>
      </c>
      <c r="N56" s="73">
        <f>L56*M56</f>
        <v>57149927.99999997</v>
      </c>
      <c r="O56" s="133" t="s">
        <v>229</v>
      </c>
    </row>
    <row r="57" spans="1:18" s="11" customFormat="1" ht="21.75" customHeight="1" x14ac:dyDescent="0.25">
      <c r="A57" s="76" t="str">
        <f>'Thỏa thuận thời gian VP'!A41</f>
        <v xml:space="preserve"> 2. Số ngày SDĐ theo giá bán điện mới (Từ ngày 11/10/2024 ÷ 10/10/2024)</v>
      </c>
      <c r="B57" s="77"/>
      <c r="C57" s="77"/>
      <c r="D57" s="77"/>
      <c r="E57" s="77"/>
      <c r="F57" s="78"/>
      <c r="G57" s="72"/>
      <c r="H57" s="108">
        <f>H55</f>
        <v>188.39999999999992</v>
      </c>
      <c r="I57" s="109">
        <f>'Thỏa thuận thời gian VP'!E41</f>
        <v>126.5</v>
      </c>
      <c r="J57" s="110">
        <f>H57*I57</f>
        <v>23832.599999999991</v>
      </c>
      <c r="K57" s="73">
        <f>'ĐN đã phát hành hóa đơn'!R8</f>
        <v>4215</v>
      </c>
      <c r="L57" s="110">
        <f>J57-K57</f>
        <v>19617.599999999991</v>
      </c>
      <c r="M57" s="144">
        <f>'ĐN đã phát hành hóa đơn'!C8</f>
        <v>1896</v>
      </c>
      <c r="N57" s="73">
        <f>L57*M57</f>
        <v>37194969.599999987</v>
      </c>
      <c r="O57" s="11" t="s">
        <v>278</v>
      </c>
    </row>
    <row r="58" spans="1:18" s="11" customFormat="1" ht="18" customHeight="1" x14ac:dyDescent="0.25">
      <c r="A58" s="220" t="s">
        <v>8</v>
      </c>
      <c r="B58" s="221"/>
      <c r="C58" s="77"/>
      <c r="D58" s="77"/>
      <c r="E58" s="77"/>
      <c r="F58" s="78"/>
      <c r="G58" s="72"/>
      <c r="H58" s="108"/>
      <c r="I58" s="109"/>
      <c r="J58" s="110"/>
      <c r="K58" s="73"/>
      <c r="L58" s="110"/>
      <c r="M58" s="74"/>
      <c r="N58" s="41">
        <f>SUM(N56:N57)</f>
        <v>94344897.599999964</v>
      </c>
    </row>
    <row r="59" spans="1:18" s="11" customFormat="1" ht="18" customHeight="1" x14ac:dyDescent="0.25">
      <c r="A59" s="217" t="s">
        <v>207</v>
      </c>
      <c r="B59" s="218"/>
      <c r="C59" s="77"/>
      <c r="D59" s="77"/>
      <c r="E59" s="77"/>
      <c r="F59" s="78"/>
      <c r="G59" s="72"/>
      <c r="H59" s="108"/>
      <c r="I59" s="109"/>
      <c r="J59" s="110"/>
      <c r="K59" s="73"/>
      <c r="L59" s="110"/>
      <c r="M59" s="74"/>
      <c r="N59" s="73">
        <f>N58*0.08</f>
        <v>7547591.8079999974</v>
      </c>
    </row>
    <row r="60" spans="1:18" s="11" customFormat="1" ht="19.5" customHeight="1" x14ac:dyDescent="0.2">
      <c r="A60" s="214" t="s">
        <v>165</v>
      </c>
      <c r="B60" s="215"/>
      <c r="C60" s="85"/>
      <c r="D60" s="86"/>
      <c r="E60" s="87"/>
      <c r="F60" s="87"/>
      <c r="G60" s="39"/>
      <c r="H60" s="88"/>
      <c r="I60" s="88"/>
      <c r="J60" s="111">
        <f>SUM(J56:J57)</f>
        <v>59628.599999999977</v>
      </c>
      <c r="K60" s="111">
        <f>SUM(K56:K57)</f>
        <v>8419</v>
      </c>
      <c r="L60" s="112">
        <f>SUM(L56:L57)</f>
        <v>51209.599999999977</v>
      </c>
      <c r="M60" s="42"/>
      <c r="N60" s="41">
        <f>N58+N59</f>
        <v>101892489.40799996</v>
      </c>
      <c r="P60" s="130"/>
    </row>
    <row r="61" spans="1:18" s="13" customFormat="1" ht="22.5" customHeight="1" x14ac:dyDescent="0.25">
      <c r="A61" s="1" t="s">
        <v>170</v>
      </c>
      <c r="B61" s="1"/>
      <c r="C61" s="89"/>
      <c r="D61" s="89"/>
      <c r="E61" s="90">
        <f>L60</f>
        <v>51209.599999999977</v>
      </c>
      <c r="F61" s="8" t="s">
        <v>70</v>
      </c>
      <c r="G61" s="219" t="s">
        <v>168</v>
      </c>
      <c r="H61" s="219"/>
      <c r="I61" s="219"/>
      <c r="J61" s="219"/>
      <c r="K61" s="216">
        <f>N60</f>
        <v>101892489.40799996</v>
      </c>
      <c r="L61" s="216"/>
      <c r="M61" s="1" t="s">
        <v>69</v>
      </c>
      <c r="O61" s="134" t="s">
        <v>243</v>
      </c>
      <c r="P61" s="131"/>
    </row>
    <row r="62" spans="1:18" s="13" customFormat="1" ht="21" customHeight="1" x14ac:dyDescent="0.25">
      <c r="A62" s="219" t="s">
        <v>83</v>
      </c>
      <c r="B62" s="219"/>
      <c r="C62" s="219"/>
      <c r="D62" s="219"/>
      <c r="E62" s="219"/>
      <c r="F62" s="219"/>
      <c r="G62" s="219"/>
      <c r="H62" s="219"/>
      <c r="I62" s="219"/>
      <c r="J62" s="219"/>
      <c r="K62" s="219"/>
      <c r="L62" s="219"/>
      <c r="M62" s="219"/>
    </row>
    <row r="63" spans="1:18" s="13" customFormat="1" ht="23.25" customHeight="1" x14ac:dyDescent="0.25">
      <c r="A63" s="222" t="s">
        <v>39</v>
      </c>
      <c r="B63" s="222"/>
      <c r="C63" s="222"/>
      <c r="D63" s="222"/>
      <c r="E63" s="222"/>
      <c r="F63" s="222"/>
      <c r="G63" s="222"/>
      <c r="H63" s="222"/>
      <c r="I63" s="222"/>
      <c r="J63" s="222"/>
      <c r="K63" s="222"/>
      <c r="L63" s="222"/>
      <c r="M63" s="222"/>
      <c r="N63" s="222"/>
    </row>
    <row r="64" spans="1:18" ht="14.25" customHeight="1" x14ac:dyDescent="0.25">
      <c r="A64" s="8"/>
      <c r="B64" s="4"/>
      <c r="C64" s="4"/>
      <c r="D64" s="2"/>
      <c r="E64" s="3"/>
      <c r="F64" s="3"/>
      <c r="G64" s="2"/>
      <c r="H64" s="2"/>
      <c r="I64" s="223" t="s">
        <v>167</v>
      </c>
      <c r="J64" s="223"/>
      <c r="K64" s="223"/>
      <c r="L64" s="223"/>
      <c r="M64" s="223"/>
      <c r="N64" s="223"/>
    </row>
    <row r="65" spans="1:14" ht="36.75" customHeight="1" x14ac:dyDescent="0.25">
      <c r="A65" s="225" t="s">
        <v>27</v>
      </c>
      <c r="B65" s="225"/>
      <c r="C65" s="225"/>
      <c r="D65" s="225"/>
      <c r="E65" s="225"/>
      <c r="F65" s="225"/>
      <c r="G65" s="2"/>
      <c r="H65" s="2"/>
      <c r="I65" s="224" t="s">
        <v>26</v>
      </c>
      <c r="J65" s="224"/>
      <c r="K65" s="224"/>
      <c r="L65" s="224"/>
      <c r="M65" s="224"/>
      <c r="N65" s="224"/>
    </row>
    <row r="66" spans="1:14" ht="15.75" customHeight="1" x14ac:dyDescent="0.25">
      <c r="A66" s="71"/>
      <c r="B66" s="7"/>
      <c r="C66" s="7"/>
      <c r="D66" s="7"/>
      <c r="E66" s="7"/>
      <c r="F66" s="7"/>
      <c r="G66" s="2"/>
      <c r="H66" s="2"/>
      <c r="I66" s="2"/>
      <c r="J66" s="6"/>
      <c r="K66" s="6"/>
      <c r="L66" s="6"/>
      <c r="M66" s="6"/>
      <c r="N66" s="6"/>
    </row>
    <row r="67" spans="1:14" ht="15.75" customHeight="1" x14ac:dyDescent="0.25">
      <c r="A67" s="71"/>
      <c r="B67" s="7"/>
      <c r="C67" s="7"/>
      <c r="D67" s="7"/>
      <c r="E67" s="7"/>
      <c r="F67" s="7"/>
      <c r="G67" s="2"/>
      <c r="H67" s="2"/>
      <c r="I67" s="2"/>
      <c r="J67" s="6"/>
      <c r="K67" s="6"/>
      <c r="L67" s="6"/>
      <c r="M67" s="6"/>
      <c r="N67" s="6"/>
    </row>
    <row r="68" spans="1:14" ht="15.75" customHeight="1" x14ac:dyDescent="0.25">
      <c r="A68" s="71"/>
      <c r="B68" s="7"/>
      <c r="C68" s="7"/>
      <c r="D68" s="7"/>
      <c r="E68" s="7"/>
      <c r="F68" s="7"/>
      <c r="G68" s="2"/>
      <c r="H68" s="2"/>
      <c r="I68" s="2"/>
      <c r="J68" s="6"/>
      <c r="K68" s="6"/>
      <c r="L68" s="6"/>
      <c r="M68" s="6"/>
      <c r="N68" s="6"/>
    </row>
  </sheetData>
  <mergeCells count="52">
    <mergeCell ref="A63:N63"/>
    <mergeCell ref="I64:N64"/>
    <mergeCell ref="I65:N65"/>
    <mergeCell ref="M29:M30"/>
    <mergeCell ref="N29:N30"/>
    <mergeCell ref="A65:F65"/>
    <mergeCell ref="A62:M62"/>
    <mergeCell ref="G28:J28"/>
    <mergeCell ref="A55:B55"/>
    <mergeCell ref="I29:I30"/>
    <mergeCell ref="A60:B60"/>
    <mergeCell ref="K61:L61"/>
    <mergeCell ref="A59:B59"/>
    <mergeCell ref="G61:J61"/>
    <mergeCell ref="J29:J30"/>
    <mergeCell ref="A58:B58"/>
    <mergeCell ref="A22:N22"/>
    <mergeCell ref="A23:N23"/>
    <mergeCell ref="A25:N25"/>
    <mergeCell ref="A26:N26"/>
    <mergeCell ref="A28:A30"/>
    <mergeCell ref="B28:B30"/>
    <mergeCell ref="C28:C30"/>
    <mergeCell ref="D28:D30"/>
    <mergeCell ref="E28:E30"/>
    <mergeCell ref="F28:F30"/>
    <mergeCell ref="A24:N24"/>
    <mergeCell ref="H29:H30"/>
    <mergeCell ref="L29:L30"/>
    <mergeCell ref="K28:K30"/>
    <mergeCell ref="L28:N28"/>
    <mergeCell ref="G29:G30"/>
    <mergeCell ref="A21:N21"/>
    <mergeCell ref="A8:N8"/>
    <mergeCell ref="A9:N9"/>
    <mergeCell ref="A10:N10"/>
    <mergeCell ref="A11:N11"/>
    <mergeCell ref="A12:N12"/>
    <mergeCell ref="B14:C14"/>
    <mergeCell ref="A16:H16"/>
    <mergeCell ref="B17:C17"/>
    <mergeCell ref="K18:N18"/>
    <mergeCell ref="A19:H19"/>
    <mergeCell ref="A20:N20"/>
    <mergeCell ref="A13:H13"/>
    <mergeCell ref="B18:D18"/>
    <mergeCell ref="A7:N7"/>
    <mergeCell ref="A1:C1"/>
    <mergeCell ref="E1:N1"/>
    <mergeCell ref="A2:C2"/>
    <mergeCell ref="E2:N2"/>
    <mergeCell ref="A5:N5"/>
  </mergeCells>
  <pageMargins left="0.2" right="0.2" top="0.5" bottom="0.25" header="0" footer="0"/>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9F1E-3DCD-4007-8671-0FCEB6409507}">
  <dimension ref="A1:R68"/>
  <sheetViews>
    <sheetView tabSelected="1" topLeftCell="A37" workbookViewId="0">
      <selection activeCell="P57" sqref="P57"/>
    </sheetView>
  </sheetViews>
  <sheetFormatPr defaultRowHeight="15" x14ac:dyDescent="0.25"/>
  <cols>
    <col min="1" max="1" width="6.140625" style="24" customWidth="1"/>
    <col min="2" max="2" width="15.5703125" style="10" customWidth="1"/>
    <col min="3" max="3" width="7.28515625" style="10" customWidth="1"/>
    <col min="4" max="4" width="7" style="10" customWidth="1"/>
    <col min="5" max="5" width="8.42578125" style="24" customWidth="1"/>
    <col min="6" max="6" width="7.7109375" style="24" customWidth="1"/>
    <col min="7" max="7" width="9.85546875" style="10" customWidth="1"/>
    <col min="8" max="8" width="12.140625" style="10" customWidth="1"/>
    <col min="9" max="9" width="8.140625" style="10" customWidth="1"/>
    <col min="10" max="10" width="12.7109375" style="10" customWidth="1"/>
    <col min="11" max="11" width="10.140625" style="10" customWidth="1"/>
    <col min="12" max="12" width="8.42578125" style="10" customWidth="1"/>
    <col min="13" max="13" width="6.85546875" style="10" customWidth="1"/>
    <col min="14" max="14" width="12.85546875" style="10" customWidth="1"/>
    <col min="15" max="15" width="9.140625" style="10"/>
    <col min="16" max="16" width="15.7109375" style="10" bestFit="1" customWidth="1"/>
    <col min="17" max="17" width="12.85546875" style="10" bestFit="1" customWidth="1"/>
    <col min="18" max="18" width="14" style="10" bestFit="1" customWidth="1"/>
    <col min="19" max="16384" width="9.140625" style="10"/>
  </cols>
  <sheetData>
    <row r="1" spans="1:14" x14ac:dyDescent="0.25">
      <c r="A1" s="186" t="s">
        <v>72</v>
      </c>
      <c r="B1" s="186"/>
      <c r="C1" s="186"/>
      <c r="D1" s="5"/>
      <c r="E1" s="186" t="s">
        <v>0</v>
      </c>
      <c r="F1" s="186"/>
      <c r="G1" s="186"/>
      <c r="H1" s="186"/>
      <c r="I1" s="186"/>
      <c r="J1" s="186"/>
      <c r="K1" s="186"/>
      <c r="L1" s="186"/>
      <c r="M1" s="186"/>
      <c r="N1" s="186"/>
    </row>
    <row r="2" spans="1:14" x14ac:dyDescent="0.25">
      <c r="A2" s="187" t="s">
        <v>81</v>
      </c>
      <c r="B2" s="187"/>
      <c r="C2" s="187"/>
      <c r="D2" s="26"/>
      <c r="E2" s="188" t="s">
        <v>82</v>
      </c>
      <c r="F2" s="188"/>
      <c r="G2" s="188"/>
      <c r="H2" s="188"/>
      <c r="I2" s="188"/>
      <c r="J2" s="188"/>
      <c r="K2" s="188"/>
      <c r="L2" s="188"/>
      <c r="M2" s="188"/>
      <c r="N2" s="188"/>
    </row>
    <row r="3" spans="1:14" x14ac:dyDescent="0.25">
      <c r="A3" s="25"/>
      <c r="B3" s="5"/>
      <c r="C3" s="5"/>
      <c r="D3" s="5"/>
      <c r="E3" s="25"/>
      <c r="F3" s="25"/>
      <c r="G3" s="5"/>
      <c r="H3" s="5"/>
      <c r="I3" s="5"/>
      <c r="J3" s="28"/>
      <c r="K3" s="28"/>
      <c r="L3" s="28"/>
      <c r="M3" s="28"/>
      <c r="N3" s="28"/>
    </row>
    <row r="4" spans="1:14" x14ac:dyDescent="0.25">
      <c r="A4" s="25"/>
      <c r="B4" s="5"/>
      <c r="C4" s="5"/>
      <c r="D4" s="29"/>
      <c r="E4" s="25"/>
      <c r="F4" s="25"/>
      <c r="G4" s="5"/>
      <c r="H4" s="5"/>
      <c r="I4" s="5"/>
      <c r="J4" s="28"/>
      <c r="K4" s="28"/>
      <c r="L4" s="28"/>
      <c r="M4" s="28"/>
      <c r="N4" s="28"/>
    </row>
    <row r="5" spans="1:14" ht="34.5" customHeight="1" x14ac:dyDescent="0.25">
      <c r="A5" s="189" t="s">
        <v>62</v>
      </c>
      <c r="B5" s="188"/>
      <c r="C5" s="188"/>
      <c r="D5" s="188"/>
      <c r="E5" s="188"/>
      <c r="F5" s="188"/>
      <c r="G5" s="188"/>
      <c r="H5" s="188"/>
      <c r="I5" s="188"/>
      <c r="J5" s="188"/>
      <c r="K5" s="188"/>
      <c r="L5" s="188"/>
      <c r="M5" s="188"/>
      <c r="N5" s="188"/>
    </row>
    <row r="6" spans="1:14" x14ac:dyDescent="0.25">
      <c r="A6" s="70"/>
      <c r="B6" s="27"/>
      <c r="C6" s="27"/>
      <c r="D6" s="27"/>
      <c r="E6" s="27"/>
      <c r="F6" s="27"/>
      <c r="G6" s="27"/>
      <c r="H6" s="27"/>
      <c r="I6" s="27"/>
      <c r="J6" s="27"/>
      <c r="K6" s="27"/>
      <c r="L6" s="27"/>
      <c r="M6" s="27"/>
      <c r="N6" s="27"/>
    </row>
    <row r="7" spans="1:14" x14ac:dyDescent="0.25">
      <c r="A7" s="185" t="s">
        <v>63</v>
      </c>
      <c r="B7" s="185"/>
      <c r="C7" s="185"/>
      <c r="D7" s="185"/>
      <c r="E7" s="185"/>
      <c r="F7" s="185"/>
      <c r="G7" s="185"/>
      <c r="H7" s="185"/>
      <c r="I7" s="185"/>
      <c r="J7" s="185"/>
      <c r="K7" s="185"/>
      <c r="L7" s="185"/>
      <c r="M7" s="185"/>
      <c r="N7" s="185"/>
    </row>
    <row r="8" spans="1:14" x14ac:dyDescent="0.25">
      <c r="A8" s="185" t="s">
        <v>73</v>
      </c>
      <c r="B8" s="185"/>
      <c r="C8" s="185"/>
      <c r="D8" s="185"/>
      <c r="E8" s="185"/>
      <c r="F8" s="185"/>
      <c r="G8" s="185"/>
      <c r="H8" s="185"/>
      <c r="I8" s="185"/>
      <c r="J8" s="185"/>
      <c r="K8" s="185"/>
      <c r="L8" s="185"/>
      <c r="M8" s="185"/>
      <c r="N8" s="185"/>
    </row>
    <row r="9" spans="1:14" x14ac:dyDescent="0.25">
      <c r="A9" s="185" t="s">
        <v>66</v>
      </c>
      <c r="B9" s="185"/>
      <c r="C9" s="185"/>
      <c r="D9" s="185"/>
      <c r="E9" s="185"/>
      <c r="F9" s="185"/>
      <c r="G9" s="185"/>
      <c r="H9" s="185"/>
      <c r="I9" s="185"/>
      <c r="J9" s="185"/>
      <c r="K9" s="185"/>
      <c r="L9" s="185"/>
      <c r="M9" s="185"/>
      <c r="N9" s="185"/>
    </row>
    <row r="10" spans="1:14" x14ac:dyDescent="0.25">
      <c r="A10" s="190" t="s">
        <v>87</v>
      </c>
      <c r="B10" s="190"/>
      <c r="C10" s="190"/>
      <c r="D10" s="190"/>
      <c r="E10" s="190"/>
      <c r="F10" s="190"/>
      <c r="G10" s="190"/>
      <c r="H10" s="190"/>
      <c r="I10" s="190"/>
      <c r="J10" s="190"/>
      <c r="K10" s="190"/>
      <c r="L10" s="190"/>
      <c r="M10" s="190"/>
      <c r="N10" s="190"/>
    </row>
    <row r="11" spans="1:14" x14ac:dyDescent="0.25">
      <c r="A11" s="191" t="s">
        <v>65</v>
      </c>
      <c r="B11" s="191"/>
      <c r="C11" s="191"/>
      <c r="D11" s="191"/>
      <c r="E11" s="191"/>
      <c r="F11" s="191"/>
      <c r="G11" s="191"/>
      <c r="H11" s="191"/>
      <c r="I11" s="191"/>
      <c r="J11" s="191"/>
      <c r="K11" s="191"/>
      <c r="L11" s="191"/>
      <c r="M11" s="191"/>
      <c r="N11" s="191"/>
    </row>
    <row r="12" spans="1:14" x14ac:dyDescent="0.25">
      <c r="A12" s="188" t="s">
        <v>64</v>
      </c>
      <c r="B12" s="188"/>
      <c r="C12" s="188"/>
      <c r="D12" s="188"/>
      <c r="E12" s="188"/>
      <c r="F12" s="188"/>
      <c r="G12" s="188"/>
      <c r="H12" s="188"/>
      <c r="I12" s="188"/>
      <c r="J12" s="188"/>
      <c r="K12" s="188"/>
      <c r="L12" s="188"/>
      <c r="M12" s="188"/>
      <c r="N12" s="188"/>
    </row>
    <row r="13" spans="1:14" x14ac:dyDescent="0.25">
      <c r="A13" s="193" t="s">
        <v>37</v>
      </c>
      <c r="B13" s="193"/>
      <c r="C13" s="193"/>
      <c r="D13" s="193"/>
      <c r="E13" s="193"/>
      <c r="F13" s="193"/>
      <c r="G13" s="193"/>
      <c r="H13" s="193"/>
      <c r="I13" s="30"/>
      <c r="J13" s="28"/>
      <c r="K13" s="28"/>
      <c r="L13" s="28"/>
      <c r="M13" s="28"/>
      <c r="N13" s="28"/>
    </row>
    <row r="14" spans="1:14" x14ac:dyDescent="0.25">
      <c r="A14" s="25" t="s">
        <v>1</v>
      </c>
      <c r="B14" s="192" t="s">
        <v>35</v>
      </c>
      <c r="C14" s="192"/>
      <c r="D14" s="32"/>
      <c r="E14" s="33"/>
      <c r="F14" s="33"/>
      <c r="G14" s="31"/>
      <c r="H14" s="31" t="s">
        <v>2</v>
      </c>
      <c r="I14" s="28"/>
      <c r="J14" s="5" t="s">
        <v>3</v>
      </c>
      <c r="K14" s="28"/>
      <c r="L14" s="28"/>
      <c r="M14" s="28"/>
      <c r="N14" s="28"/>
    </row>
    <row r="15" spans="1:14" x14ac:dyDescent="0.25">
      <c r="A15" s="25" t="s">
        <v>1</v>
      </c>
      <c r="B15" s="5" t="s">
        <v>36</v>
      </c>
      <c r="C15" s="5"/>
      <c r="D15" s="32"/>
      <c r="E15" s="33"/>
      <c r="F15" s="33"/>
      <c r="G15" s="31"/>
      <c r="H15" s="31" t="s">
        <v>2</v>
      </c>
      <c r="I15" s="28"/>
      <c r="J15" s="5" t="s">
        <v>4</v>
      </c>
      <c r="K15" s="28"/>
      <c r="L15" s="28"/>
      <c r="M15" s="28"/>
      <c r="N15" s="28"/>
    </row>
    <row r="16" spans="1:14" x14ac:dyDescent="0.25">
      <c r="A16" s="193" t="s">
        <v>11</v>
      </c>
      <c r="B16" s="193"/>
      <c r="C16" s="193"/>
      <c r="D16" s="193"/>
      <c r="E16" s="193"/>
      <c r="F16" s="193"/>
      <c r="G16" s="193"/>
      <c r="H16" s="193"/>
      <c r="I16" s="46"/>
      <c r="J16" s="28"/>
      <c r="K16" s="28"/>
      <c r="L16" s="28"/>
      <c r="M16" s="28"/>
      <c r="N16" s="28"/>
    </row>
    <row r="17" spans="1:14" x14ac:dyDescent="0.25">
      <c r="A17" s="25" t="s">
        <v>10</v>
      </c>
      <c r="B17" s="192" t="s">
        <v>28</v>
      </c>
      <c r="C17" s="192"/>
      <c r="D17" s="32"/>
      <c r="E17" s="33"/>
      <c r="F17" s="33"/>
      <c r="G17" s="31"/>
      <c r="H17" s="31" t="s">
        <v>2</v>
      </c>
      <c r="I17" s="28"/>
      <c r="J17" s="31" t="s">
        <v>14</v>
      </c>
      <c r="K17" s="28"/>
      <c r="L17" s="28"/>
      <c r="M17" s="28"/>
      <c r="N17" s="28"/>
    </row>
    <row r="18" spans="1:14" x14ac:dyDescent="0.25">
      <c r="A18" s="25" t="s">
        <v>29</v>
      </c>
      <c r="B18" s="186" t="s">
        <v>30</v>
      </c>
      <c r="C18" s="186"/>
      <c r="D18" s="186"/>
      <c r="E18" s="33"/>
      <c r="F18" s="33"/>
      <c r="G18" s="31" t="s">
        <v>13</v>
      </c>
      <c r="H18" s="28"/>
      <c r="I18" s="28"/>
      <c r="J18" s="28" t="s">
        <v>12</v>
      </c>
      <c r="K18" s="194"/>
      <c r="L18" s="194"/>
      <c r="M18" s="194"/>
      <c r="N18" s="194"/>
    </row>
    <row r="19" spans="1:14" x14ac:dyDescent="0.25">
      <c r="A19" s="195" t="s">
        <v>23</v>
      </c>
      <c r="B19" s="195"/>
      <c r="C19" s="195"/>
      <c r="D19" s="195"/>
      <c r="E19" s="195"/>
      <c r="F19" s="195"/>
      <c r="G19" s="195"/>
      <c r="H19" s="195"/>
      <c r="I19" s="47"/>
      <c r="J19" s="28"/>
      <c r="K19" s="28"/>
      <c r="L19" s="28"/>
      <c r="M19" s="28"/>
      <c r="N19" s="28"/>
    </row>
    <row r="20" spans="1:14" x14ac:dyDescent="0.25">
      <c r="A20" s="195" t="s">
        <v>15</v>
      </c>
      <c r="B20" s="195"/>
      <c r="C20" s="195"/>
      <c r="D20" s="195"/>
      <c r="E20" s="195"/>
      <c r="F20" s="195"/>
      <c r="G20" s="195"/>
      <c r="H20" s="195"/>
      <c r="I20" s="195"/>
      <c r="J20" s="195"/>
      <c r="K20" s="195"/>
      <c r="L20" s="195"/>
      <c r="M20" s="195"/>
      <c r="N20" s="195"/>
    </row>
    <row r="21" spans="1:14" x14ac:dyDescent="0.25">
      <c r="A21" s="185"/>
      <c r="B21" s="185"/>
      <c r="C21" s="185"/>
      <c r="D21" s="185"/>
      <c r="E21" s="185"/>
      <c r="F21" s="185"/>
      <c r="G21" s="185"/>
      <c r="H21" s="185"/>
      <c r="I21" s="185"/>
      <c r="J21" s="185"/>
      <c r="K21" s="185"/>
      <c r="L21" s="185"/>
      <c r="M21" s="185"/>
      <c r="N21" s="185"/>
    </row>
    <row r="22" spans="1:14" x14ac:dyDescent="0.25">
      <c r="A22" s="196" t="s">
        <v>67</v>
      </c>
      <c r="B22" s="196"/>
      <c r="C22" s="196"/>
      <c r="D22" s="196"/>
      <c r="E22" s="196"/>
      <c r="F22" s="196"/>
      <c r="G22" s="196"/>
      <c r="H22" s="196"/>
      <c r="I22" s="196"/>
      <c r="J22" s="196"/>
      <c r="K22" s="196"/>
      <c r="L22" s="196"/>
      <c r="M22" s="196"/>
      <c r="N22" s="196"/>
    </row>
    <row r="23" spans="1:14" x14ac:dyDescent="0.25">
      <c r="A23" s="185" t="s">
        <v>173</v>
      </c>
      <c r="B23" s="185"/>
      <c r="C23" s="185"/>
      <c r="D23" s="185"/>
      <c r="E23" s="185"/>
      <c r="F23" s="185"/>
      <c r="G23" s="185"/>
      <c r="H23" s="185"/>
      <c r="I23" s="185"/>
      <c r="J23" s="185"/>
      <c r="K23" s="185"/>
      <c r="L23" s="185"/>
      <c r="M23" s="185"/>
      <c r="N23" s="185"/>
    </row>
    <row r="24" spans="1:14" ht="21.75" customHeight="1" x14ac:dyDescent="0.25">
      <c r="A24" s="185" t="s">
        <v>174</v>
      </c>
      <c r="B24" s="185"/>
      <c r="C24" s="185"/>
      <c r="D24" s="185"/>
      <c r="E24" s="185"/>
      <c r="F24" s="185"/>
      <c r="G24" s="185"/>
      <c r="H24" s="185"/>
      <c r="I24" s="185"/>
      <c r="J24" s="185"/>
      <c r="K24" s="185"/>
      <c r="L24" s="185"/>
      <c r="M24" s="185"/>
      <c r="N24" s="185"/>
    </row>
    <row r="25" spans="1:14" x14ac:dyDescent="0.25">
      <c r="A25" s="185" t="s">
        <v>61</v>
      </c>
      <c r="B25" s="185"/>
      <c r="C25" s="185"/>
      <c r="D25" s="185"/>
      <c r="E25" s="185"/>
      <c r="F25" s="185"/>
      <c r="G25" s="185"/>
      <c r="H25" s="185"/>
      <c r="I25" s="185"/>
      <c r="J25" s="185"/>
      <c r="K25" s="185"/>
      <c r="L25" s="185"/>
      <c r="M25" s="185"/>
      <c r="N25" s="185"/>
    </row>
    <row r="26" spans="1:14" x14ac:dyDescent="0.25">
      <c r="A26" s="185" t="s">
        <v>88</v>
      </c>
      <c r="B26" s="185"/>
      <c r="C26" s="185"/>
      <c r="D26" s="185"/>
      <c r="E26" s="185"/>
      <c r="F26" s="185"/>
      <c r="G26" s="185"/>
      <c r="H26" s="185"/>
      <c r="I26" s="185"/>
      <c r="J26" s="185"/>
      <c r="K26" s="185"/>
      <c r="L26" s="185"/>
      <c r="M26" s="185"/>
      <c r="N26" s="185"/>
    </row>
    <row r="27" spans="1:14" x14ac:dyDescent="0.25">
      <c r="A27" s="113" t="s">
        <v>68</v>
      </c>
      <c r="B27" s="113"/>
      <c r="C27" s="113"/>
      <c r="D27" s="113"/>
      <c r="E27" s="113"/>
      <c r="F27" s="27"/>
      <c r="G27" s="25"/>
      <c r="H27" s="34"/>
      <c r="I27" s="34"/>
      <c r="J27" s="43" t="s">
        <v>86</v>
      </c>
      <c r="K27" s="35"/>
      <c r="L27" s="35"/>
      <c r="M27" s="35"/>
      <c r="N27" s="35"/>
    </row>
    <row r="28" spans="1:14" ht="22.5" customHeight="1" x14ac:dyDescent="0.25">
      <c r="A28" s="197" t="s">
        <v>75</v>
      </c>
      <c r="B28" s="197" t="s">
        <v>16</v>
      </c>
      <c r="C28" s="197" t="s">
        <v>6</v>
      </c>
      <c r="D28" s="202" t="s">
        <v>5</v>
      </c>
      <c r="E28" s="197" t="s">
        <v>169</v>
      </c>
      <c r="F28" s="197" t="s">
        <v>22</v>
      </c>
      <c r="G28" s="211" t="s">
        <v>20</v>
      </c>
      <c r="H28" s="212"/>
      <c r="I28" s="212"/>
      <c r="J28" s="212"/>
      <c r="K28" s="205" t="s">
        <v>163</v>
      </c>
      <c r="L28" s="208" t="s">
        <v>19</v>
      </c>
      <c r="M28" s="209"/>
      <c r="N28" s="210"/>
    </row>
    <row r="29" spans="1:14" ht="34.5" customHeight="1" x14ac:dyDescent="0.25">
      <c r="A29" s="198"/>
      <c r="B29" s="198"/>
      <c r="C29" s="200"/>
      <c r="D29" s="203"/>
      <c r="E29" s="200"/>
      <c r="F29" s="200"/>
      <c r="G29" s="205" t="s">
        <v>17</v>
      </c>
      <c r="H29" s="205" t="s">
        <v>164</v>
      </c>
      <c r="I29" s="205" t="s">
        <v>166</v>
      </c>
      <c r="J29" s="205" t="s">
        <v>80</v>
      </c>
      <c r="K29" s="200"/>
      <c r="L29" s="205" t="s">
        <v>38</v>
      </c>
      <c r="M29" s="205" t="s">
        <v>18</v>
      </c>
      <c r="N29" s="205" t="s">
        <v>21</v>
      </c>
    </row>
    <row r="30" spans="1:14" ht="41.25" customHeight="1" x14ac:dyDescent="0.25">
      <c r="A30" s="199"/>
      <c r="B30" s="199"/>
      <c r="C30" s="201"/>
      <c r="D30" s="204"/>
      <c r="E30" s="201"/>
      <c r="F30" s="201"/>
      <c r="G30" s="206"/>
      <c r="H30" s="206"/>
      <c r="I30" s="207"/>
      <c r="J30" s="206"/>
      <c r="K30" s="207"/>
      <c r="L30" s="206"/>
      <c r="M30" s="207"/>
      <c r="N30" s="207"/>
    </row>
    <row r="31" spans="1:14" s="24" customFormat="1" x14ac:dyDescent="0.25">
      <c r="A31" s="91">
        <v>1</v>
      </c>
      <c r="B31" s="92">
        <v>2</v>
      </c>
      <c r="C31" s="93">
        <v>3</v>
      </c>
      <c r="D31" s="94">
        <v>4</v>
      </c>
      <c r="E31" s="93">
        <v>5</v>
      </c>
      <c r="F31" s="93">
        <v>6</v>
      </c>
      <c r="G31" s="94">
        <v>7</v>
      </c>
      <c r="H31" s="95" t="s">
        <v>272</v>
      </c>
      <c r="I31" s="95">
        <v>9</v>
      </c>
      <c r="J31" s="95" t="s">
        <v>273</v>
      </c>
      <c r="K31" s="95">
        <v>11</v>
      </c>
      <c r="L31" s="95" t="s">
        <v>274</v>
      </c>
      <c r="M31" s="93">
        <v>13</v>
      </c>
      <c r="N31" s="94" t="s">
        <v>275</v>
      </c>
    </row>
    <row r="32" spans="1:14" s="24" customFormat="1" x14ac:dyDescent="0.25">
      <c r="A32" s="96">
        <f>'Bảng kê công suất'!A21</f>
        <v>1</v>
      </c>
      <c r="B32" s="97" t="str">
        <f>'Bảng kê công suất'!B21</f>
        <v>Bóng đèn tròn</v>
      </c>
      <c r="C32" s="98" t="str">
        <f>'Bảng kê công suất'!C21</f>
        <v>Cái</v>
      </c>
      <c r="D32" s="99">
        <f>'Bảng kê công suất'!D21</f>
        <v>1</v>
      </c>
      <c r="E32" s="74">
        <f>'Bảng kê công suất'!E21</f>
        <v>1</v>
      </c>
      <c r="F32" s="74">
        <v>1</v>
      </c>
      <c r="G32" s="100">
        <v>24</v>
      </c>
      <c r="H32" s="101">
        <f>D32*E32*F32*G32</f>
        <v>24</v>
      </c>
      <c r="I32" s="101"/>
      <c r="J32" s="102"/>
      <c r="K32" s="102"/>
      <c r="L32" s="102"/>
      <c r="M32" s="98"/>
      <c r="N32" s="103"/>
    </row>
    <row r="33" spans="1:16" s="24" customFormat="1" x14ac:dyDescent="0.25">
      <c r="A33" s="96">
        <f>'Bảng kê công suất'!A22</f>
        <v>2</v>
      </c>
      <c r="B33" s="97" t="str">
        <f>'Bảng kê công suất'!B22</f>
        <v>Bóng đèn tuýp</v>
      </c>
      <c r="C33" s="98" t="str">
        <f>'Bảng kê công suất'!C22</f>
        <v>Cái</v>
      </c>
      <c r="D33" s="99">
        <f>'Bảng kê công suất'!D22</f>
        <v>1</v>
      </c>
      <c r="E33" s="74">
        <f>'Bảng kê công suất'!E22</f>
        <v>1</v>
      </c>
      <c r="F33" s="74">
        <v>1</v>
      </c>
      <c r="G33" s="100">
        <v>24</v>
      </c>
      <c r="H33" s="101">
        <f t="shared" ref="H33:H54" si="0">D33*E33*F33*G33</f>
        <v>24</v>
      </c>
      <c r="I33" s="101"/>
      <c r="J33" s="102"/>
      <c r="K33" s="102"/>
      <c r="L33" s="102"/>
      <c r="M33" s="98"/>
      <c r="N33" s="103"/>
    </row>
    <row r="34" spans="1:16" s="24" customFormat="1" x14ac:dyDescent="0.25">
      <c r="A34" s="96">
        <f>'Bảng kê công suất'!A23</f>
        <v>3</v>
      </c>
      <c r="B34" s="97" t="str">
        <f>'Bảng kê công suất'!B23</f>
        <v>Bình nóng lạnh</v>
      </c>
      <c r="C34" s="98" t="str">
        <f>'Bảng kê công suất'!C23</f>
        <v>Cái</v>
      </c>
      <c r="D34" s="99">
        <f>'Bảng kê công suất'!D23</f>
        <v>1</v>
      </c>
      <c r="E34" s="74">
        <f>'Bảng kê công suất'!E23</f>
        <v>1</v>
      </c>
      <c r="F34" s="74">
        <v>1</v>
      </c>
      <c r="G34" s="100">
        <v>24</v>
      </c>
      <c r="H34" s="101">
        <f t="shared" si="0"/>
        <v>24</v>
      </c>
      <c r="I34" s="101"/>
      <c r="J34" s="102"/>
      <c r="K34" s="102"/>
      <c r="L34" s="102"/>
      <c r="M34" s="98"/>
      <c r="N34" s="103"/>
    </row>
    <row r="35" spans="1:16" s="24" customFormat="1" x14ac:dyDescent="0.25">
      <c r="A35" s="96">
        <f>'Bảng kê công suất'!A24</f>
        <v>4</v>
      </c>
      <c r="B35" s="97" t="str">
        <f>'Bảng kê công suất'!B24</f>
        <v>Máy bơm</v>
      </c>
      <c r="C35" s="98" t="str">
        <f>'Bảng kê công suất'!C24</f>
        <v>Cái</v>
      </c>
      <c r="D35" s="99">
        <f>'Bảng kê công suất'!D24</f>
        <v>1</v>
      </c>
      <c r="E35" s="74">
        <f>'Bảng kê công suất'!E24</f>
        <v>1</v>
      </c>
      <c r="F35" s="74">
        <v>0.9</v>
      </c>
      <c r="G35" s="100">
        <v>24</v>
      </c>
      <c r="H35" s="101">
        <f t="shared" si="0"/>
        <v>21.6</v>
      </c>
      <c r="I35" s="101"/>
      <c r="J35" s="102"/>
      <c r="K35" s="102"/>
      <c r="L35" s="102"/>
      <c r="M35" s="98"/>
      <c r="N35" s="103"/>
    </row>
    <row r="36" spans="1:16" s="24" customFormat="1" x14ac:dyDescent="0.25">
      <c r="A36" s="96">
        <f>'Bảng kê công suất'!A25</f>
        <v>5</v>
      </c>
      <c r="B36" s="97" t="str">
        <f>'Bảng kê công suất'!B25</f>
        <v>Quạt cây</v>
      </c>
      <c r="C36" s="98" t="str">
        <f>'Bảng kê công suất'!C25</f>
        <v>Cái</v>
      </c>
      <c r="D36" s="99">
        <f>'Bảng kê công suất'!D25</f>
        <v>1</v>
      </c>
      <c r="E36" s="74">
        <f>'Bảng kê công suất'!E25</f>
        <v>1</v>
      </c>
      <c r="F36" s="74">
        <v>0.9</v>
      </c>
      <c r="G36" s="100">
        <v>24</v>
      </c>
      <c r="H36" s="101">
        <f t="shared" si="0"/>
        <v>21.6</v>
      </c>
      <c r="I36" s="101"/>
      <c r="J36" s="102"/>
      <c r="K36" s="102"/>
      <c r="L36" s="102"/>
      <c r="M36" s="98"/>
      <c r="N36" s="103"/>
    </row>
    <row r="37" spans="1:16" s="24" customFormat="1" x14ac:dyDescent="0.25">
      <c r="A37" s="96">
        <f>'Bảng kê công suất'!A26</f>
        <v>6</v>
      </c>
      <c r="B37" s="97" t="str">
        <f>'Bảng kê công suất'!B26</f>
        <v>Quạt trần</v>
      </c>
      <c r="C37" s="98" t="str">
        <f>'Bảng kê công suất'!C26</f>
        <v>Cái</v>
      </c>
      <c r="D37" s="99">
        <f>'Bảng kê công suất'!D26</f>
        <v>1</v>
      </c>
      <c r="E37" s="74">
        <f>'Bảng kê công suất'!E26</f>
        <v>1</v>
      </c>
      <c r="F37" s="74">
        <v>0.9</v>
      </c>
      <c r="G37" s="100">
        <v>24</v>
      </c>
      <c r="H37" s="101">
        <f t="shared" si="0"/>
        <v>21.6</v>
      </c>
      <c r="I37" s="101"/>
      <c r="J37" s="102"/>
      <c r="K37" s="102"/>
      <c r="L37" s="102"/>
      <c r="M37" s="98"/>
      <c r="N37" s="103"/>
    </row>
    <row r="38" spans="1:16" s="24" customFormat="1" x14ac:dyDescent="0.25">
      <c r="A38" s="96">
        <f>'Bảng kê công suất'!A27</f>
        <v>7</v>
      </c>
      <c r="B38" s="97" t="str">
        <f>'Bảng kê công suất'!B27</f>
        <v>Tủ lạnh</v>
      </c>
      <c r="C38" s="98" t="str">
        <f>'Bảng kê công suất'!C27</f>
        <v>Cái</v>
      </c>
      <c r="D38" s="99">
        <f>'Bảng kê công suất'!D27</f>
        <v>1</v>
      </c>
      <c r="E38" s="74">
        <f>'Bảng kê công suất'!E27</f>
        <v>1</v>
      </c>
      <c r="F38" s="74">
        <v>0.9</v>
      </c>
      <c r="G38" s="100">
        <v>24</v>
      </c>
      <c r="H38" s="101">
        <f t="shared" si="0"/>
        <v>21.6</v>
      </c>
      <c r="I38" s="101"/>
      <c r="J38" s="102"/>
      <c r="K38" s="102"/>
      <c r="L38" s="102"/>
      <c r="M38" s="98"/>
      <c r="N38" s="103"/>
    </row>
    <row r="39" spans="1:16" s="24" customFormat="1" x14ac:dyDescent="0.25">
      <c r="A39" s="96">
        <f>'Bảng kê công suất'!A28</f>
        <v>8</v>
      </c>
      <c r="B39" s="97" t="str">
        <f>'Bảng kê công suất'!B28</f>
        <v>Tủ bảo ôn</v>
      </c>
      <c r="C39" s="98" t="str">
        <f>'Bảng kê công suất'!C28</f>
        <v>Cái</v>
      </c>
      <c r="D39" s="99">
        <f>'Bảng kê công suất'!D28</f>
        <v>1</v>
      </c>
      <c r="E39" s="74">
        <f>'Bảng kê công suất'!E28</f>
        <v>1</v>
      </c>
      <c r="F39" s="74">
        <v>0.9</v>
      </c>
      <c r="G39" s="100">
        <v>24</v>
      </c>
      <c r="H39" s="101">
        <f t="shared" si="0"/>
        <v>21.6</v>
      </c>
      <c r="I39" s="101"/>
      <c r="J39" s="102"/>
      <c r="K39" s="102"/>
      <c r="L39" s="102"/>
      <c r="M39" s="98"/>
      <c r="N39" s="103"/>
    </row>
    <row r="40" spans="1:16" s="24" customFormat="1" x14ac:dyDescent="0.25">
      <c r="A40" s="96">
        <f>'Bảng kê công suất'!A29</f>
        <v>9</v>
      </c>
      <c r="B40" s="97" t="str">
        <f>'Bảng kê công suất'!B29</f>
        <v>Điều hòa 1 chiều</v>
      </c>
      <c r="C40" s="98" t="str">
        <f>'Bảng kê công suất'!C29</f>
        <v>Cái</v>
      </c>
      <c r="D40" s="99">
        <f>'Bảng kê công suất'!D29</f>
        <v>1</v>
      </c>
      <c r="E40" s="74">
        <f>'Bảng kê công suất'!E29</f>
        <v>1</v>
      </c>
      <c r="F40" s="74">
        <v>0.9</v>
      </c>
      <c r="G40" s="100">
        <v>24</v>
      </c>
      <c r="H40" s="101">
        <f t="shared" si="0"/>
        <v>21.6</v>
      </c>
      <c r="I40" s="101"/>
      <c r="J40" s="102"/>
      <c r="K40" s="102"/>
      <c r="L40" s="102"/>
      <c r="M40" s="98"/>
      <c r="N40" s="103"/>
    </row>
    <row r="41" spans="1:16" s="24" customFormat="1" x14ac:dyDescent="0.25">
      <c r="A41" s="96">
        <f>'Bảng kê công suất'!A30</f>
        <v>10</v>
      </c>
      <c r="B41" s="97" t="str">
        <f>'Bảng kê công suất'!B30</f>
        <v>Điều hòa 2 chiều</v>
      </c>
      <c r="C41" s="98" t="str">
        <f>'Bảng kê công suất'!C30</f>
        <v>Cái</v>
      </c>
      <c r="D41" s="99">
        <f>'Bảng kê công suất'!D30</f>
        <v>1</v>
      </c>
      <c r="E41" s="74">
        <f>'Bảng kê công suất'!E30</f>
        <v>1</v>
      </c>
      <c r="F41" s="74">
        <v>0.9</v>
      </c>
      <c r="G41" s="100">
        <v>24</v>
      </c>
      <c r="H41" s="101">
        <f t="shared" si="0"/>
        <v>21.6</v>
      </c>
      <c r="I41" s="101"/>
      <c r="J41" s="102"/>
      <c r="K41" s="102"/>
      <c r="L41" s="102"/>
      <c r="M41" s="98"/>
      <c r="N41" s="103"/>
    </row>
    <row r="42" spans="1:16" x14ac:dyDescent="0.25">
      <c r="A42" s="96">
        <f>'Bảng kê công suất'!A31</f>
        <v>11</v>
      </c>
      <c r="B42" s="97" t="str">
        <f>'Bảng kê công suất'!B31</f>
        <v>Máy hút ẩm</v>
      </c>
      <c r="C42" s="98" t="str">
        <f>'Bảng kê công suất'!C31</f>
        <v>Cái</v>
      </c>
      <c r="D42" s="99">
        <f>'Bảng kê công suất'!D31</f>
        <v>1</v>
      </c>
      <c r="E42" s="74">
        <f>'Bảng kê công suất'!E31</f>
        <v>1</v>
      </c>
      <c r="F42" s="104">
        <v>1</v>
      </c>
      <c r="G42" s="100">
        <v>24</v>
      </c>
      <c r="H42" s="101">
        <f t="shared" si="0"/>
        <v>24</v>
      </c>
      <c r="I42" s="101"/>
      <c r="J42" s="102"/>
      <c r="K42" s="106"/>
      <c r="L42" s="75"/>
      <c r="M42" s="106"/>
      <c r="N42" s="106"/>
    </row>
    <row r="43" spans="1:16" ht="15" customHeight="1" x14ac:dyDescent="0.25">
      <c r="A43" s="96">
        <f>'Bảng kê công suất'!A32</f>
        <v>12</v>
      </c>
      <c r="B43" s="97" t="str">
        <f>'Bảng kê công suất'!B32</f>
        <v>Máy tính</v>
      </c>
      <c r="C43" s="98" t="str">
        <f>'Bảng kê công suất'!C32</f>
        <v>Cái</v>
      </c>
      <c r="D43" s="99">
        <f>'Bảng kê công suất'!D32</f>
        <v>1</v>
      </c>
      <c r="E43" s="74">
        <f>'Bảng kê công suất'!E32</f>
        <v>1</v>
      </c>
      <c r="F43" s="104">
        <v>0.9</v>
      </c>
      <c r="G43" s="100">
        <v>24</v>
      </c>
      <c r="H43" s="101">
        <f t="shared" si="0"/>
        <v>21.6</v>
      </c>
      <c r="I43" s="101"/>
      <c r="J43" s="102"/>
      <c r="K43" s="106"/>
      <c r="L43" s="75"/>
      <c r="M43" s="106"/>
      <c r="N43" s="106"/>
    </row>
    <row r="44" spans="1:16" x14ac:dyDescent="0.25">
      <c r="A44" s="96">
        <f>'Bảng kê công suất'!A33</f>
        <v>13</v>
      </c>
      <c r="B44" s="97" t="str">
        <f>'Bảng kê công suất'!B33</f>
        <v>Máy in</v>
      </c>
      <c r="C44" s="98" t="str">
        <f>'Bảng kê công suất'!C33</f>
        <v>Cái</v>
      </c>
      <c r="D44" s="99">
        <f>'Bảng kê công suất'!D33</f>
        <v>1</v>
      </c>
      <c r="E44" s="74">
        <f>'Bảng kê công suất'!E33</f>
        <v>1</v>
      </c>
      <c r="F44" s="107">
        <v>0.9</v>
      </c>
      <c r="G44" s="100">
        <v>24</v>
      </c>
      <c r="H44" s="101">
        <f t="shared" si="0"/>
        <v>21.6</v>
      </c>
      <c r="I44" s="101"/>
      <c r="J44" s="102"/>
      <c r="K44" s="74"/>
      <c r="L44" s="75"/>
      <c r="M44" s="74"/>
      <c r="N44" s="74"/>
    </row>
    <row r="45" spans="1:16" x14ac:dyDescent="0.25">
      <c r="A45" s="96">
        <f>'Bảng kê công suất'!A34</f>
        <v>14</v>
      </c>
      <c r="B45" s="97" t="str">
        <f>'Bảng kê công suất'!B34</f>
        <v>Máy cắt sắt</v>
      </c>
      <c r="C45" s="98" t="str">
        <f>'Bảng kê công suất'!C34</f>
        <v>Cái</v>
      </c>
      <c r="D45" s="99">
        <f>'Bảng kê công suất'!D34</f>
        <v>1</v>
      </c>
      <c r="E45" s="74">
        <f>'Bảng kê công suất'!E34</f>
        <v>1</v>
      </c>
      <c r="F45" s="107">
        <v>0.9</v>
      </c>
      <c r="G45" s="100">
        <v>24</v>
      </c>
      <c r="H45" s="101">
        <f t="shared" si="0"/>
        <v>21.6</v>
      </c>
      <c r="I45" s="101"/>
      <c r="J45" s="102"/>
      <c r="K45" s="74"/>
      <c r="L45" s="75"/>
      <c r="M45" s="74"/>
      <c r="N45" s="74"/>
    </row>
    <row r="46" spans="1:16" x14ac:dyDescent="0.25">
      <c r="A46" s="96">
        <f>'Bảng kê công suất'!A35</f>
        <v>15</v>
      </c>
      <c r="B46" s="97" t="str">
        <f>'Bảng kê công suất'!B35</f>
        <v>Máy cắt bê tông</v>
      </c>
      <c r="C46" s="98" t="str">
        <f>'Bảng kê công suất'!C35</f>
        <v>Cái</v>
      </c>
      <c r="D46" s="99">
        <f>'Bảng kê công suất'!D35</f>
        <v>1</v>
      </c>
      <c r="E46" s="74">
        <f>'Bảng kê công suất'!E35</f>
        <v>1</v>
      </c>
      <c r="F46" s="107">
        <v>0.9</v>
      </c>
      <c r="G46" s="100">
        <v>24</v>
      </c>
      <c r="H46" s="101">
        <f t="shared" si="0"/>
        <v>21.6</v>
      </c>
      <c r="I46" s="101"/>
      <c r="J46" s="102"/>
      <c r="K46" s="74"/>
      <c r="L46" s="75"/>
      <c r="M46" s="74"/>
      <c r="N46" s="74"/>
    </row>
    <row r="47" spans="1:16" ht="15" customHeight="1" x14ac:dyDescent="0.25">
      <c r="A47" s="96">
        <f>'Bảng kê công suất'!A36</f>
        <v>16</v>
      </c>
      <c r="B47" s="97" t="str">
        <f>'Bảng kê công suất'!B36</f>
        <v>Máy mài sắt</v>
      </c>
      <c r="C47" s="98" t="str">
        <f>'Bảng kê công suất'!C36</f>
        <v>Cái</v>
      </c>
      <c r="D47" s="99">
        <f>'Bảng kê công suất'!D36</f>
        <v>1</v>
      </c>
      <c r="E47" s="74">
        <f>'Bảng kê công suất'!E36</f>
        <v>1</v>
      </c>
      <c r="F47" s="107">
        <v>0.9</v>
      </c>
      <c r="G47" s="100">
        <v>24</v>
      </c>
      <c r="H47" s="101">
        <f t="shared" si="0"/>
        <v>21.6</v>
      </c>
      <c r="I47" s="101"/>
      <c r="J47" s="102"/>
      <c r="K47" s="74"/>
      <c r="L47" s="75"/>
      <c r="M47" s="74"/>
      <c r="N47" s="74"/>
      <c r="P47" s="135"/>
    </row>
    <row r="48" spans="1:16" ht="15" customHeight="1" x14ac:dyDescent="0.25">
      <c r="A48" s="96">
        <f>'Bảng kê công suất'!A37</f>
        <v>17</v>
      </c>
      <c r="B48" s="97" t="str">
        <f>'Bảng kê công suất'!B37</f>
        <v xml:space="preserve">Máy khoan </v>
      </c>
      <c r="C48" s="98" t="str">
        <f>'Bảng kê công suất'!C37</f>
        <v>Cái</v>
      </c>
      <c r="D48" s="99">
        <f>'Bảng kê công suất'!D37</f>
        <v>1</v>
      </c>
      <c r="E48" s="74">
        <f>'Bảng kê công suất'!E37</f>
        <v>1</v>
      </c>
      <c r="F48" s="107">
        <v>0.9</v>
      </c>
      <c r="G48" s="100">
        <v>24</v>
      </c>
      <c r="H48" s="101">
        <f t="shared" si="0"/>
        <v>21.6</v>
      </c>
      <c r="I48" s="101"/>
      <c r="J48" s="102"/>
      <c r="K48" s="74"/>
      <c r="L48" s="75"/>
      <c r="M48" s="74"/>
      <c r="N48" s="74"/>
      <c r="P48" s="135"/>
    </row>
    <row r="49" spans="1:18" ht="15" customHeight="1" x14ac:dyDescent="0.25">
      <c r="A49" s="96">
        <f>'Bảng kê công suất'!A38</f>
        <v>18</v>
      </c>
      <c r="B49" s="97" t="str">
        <f>'Bảng kê công suất'!B38</f>
        <v>Máy xay sát lúa</v>
      </c>
      <c r="C49" s="98" t="str">
        <f>'Bảng kê công suất'!C38</f>
        <v>Cái</v>
      </c>
      <c r="D49" s="99">
        <f>'Bảng kê công suất'!D38</f>
        <v>1</v>
      </c>
      <c r="E49" s="74">
        <f>'Bảng kê công suất'!E38</f>
        <v>1</v>
      </c>
      <c r="F49" s="107">
        <v>0.9</v>
      </c>
      <c r="G49" s="100">
        <v>24</v>
      </c>
      <c r="H49" s="101">
        <f t="shared" si="0"/>
        <v>21.6</v>
      </c>
      <c r="I49" s="101"/>
      <c r="J49" s="102"/>
      <c r="K49" s="74"/>
      <c r="L49" s="75"/>
      <c r="M49" s="74"/>
      <c r="N49" s="74"/>
      <c r="P49" s="135"/>
      <c r="Q49" s="135"/>
      <c r="R49" s="135"/>
    </row>
    <row r="50" spans="1:18" ht="15" customHeight="1" x14ac:dyDescent="0.25">
      <c r="A50" s="96">
        <f>'Bảng kê công suất'!A39</f>
        <v>19</v>
      </c>
      <c r="B50" s="97" t="str">
        <f>'Bảng kê công suất'!B39</f>
        <v>Máy nghiền cám</v>
      </c>
      <c r="C50" s="98" t="str">
        <f>'Bảng kê công suất'!C39</f>
        <v>Cái</v>
      </c>
      <c r="D50" s="99">
        <f>'Bảng kê công suất'!D39</f>
        <v>1</v>
      </c>
      <c r="E50" s="74">
        <f>'Bảng kê công suất'!E39</f>
        <v>1</v>
      </c>
      <c r="F50" s="107">
        <v>0.9</v>
      </c>
      <c r="G50" s="100">
        <v>24</v>
      </c>
      <c r="H50" s="101">
        <f t="shared" si="0"/>
        <v>21.6</v>
      </c>
      <c r="I50" s="101"/>
      <c r="J50" s="102"/>
      <c r="K50" s="74"/>
      <c r="L50" s="75"/>
      <c r="M50" s="74"/>
      <c r="N50" s="74"/>
    </row>
    <row r="51" spans="1:18" x14ac:dyDescent="0.25">
      <c r="A51" s="96">
        <f>'Bảng kê công suất'!A40</f>
        <v>20</v>
      </c>
      <c r="B51" s="97" t="str">
        <f>'Bảng kê công suất'!B40</f>
        <v>Máy nghiền bột</v>
      </c>
      <c r="C51" s="98" t="str">
        <f>'Bảng kê công suất'!C40</f>
        <v>Cái</v>
      </c>
      <c r="D51" s="99">
        <f>'Bảng kê công suất'!D40</f>
        <v>1</v>
      </c>
      <c r="E51" s="74">
        <f>'Bảng kê công suất'!E40</f>
        <v>1</v>
      </c>
      <c r="F51" s="107">
        <v>0.9</v>
      </c>
      <c r="G51" s="100">
        <v>24</v>
      </c>
      <c r="H51" s="101">
        <f t="shared" si="0"/>
        <v>21.6</v>
      </c>
      <c r="I51" s="101"/>
      <c r="J51" s="102"/>
      <c r="K51" s="74"/>
      <c r="L51" s="75"/>
      <c r="M51" s="74"/>
      <c r="N51" s="74"/>
      <c r="Q51" s="136"/>
    </row>
    <row r="52" spans="1:18" ht="17.25" customHeight="1" x14ac:dyDescent="0.25">
      <c r="A52" s="96">
        <f>'Bảng kê công suất'!A41</f>
        <v>21</v>
      </c>
      <c r="B52" s="97" t="str">
        <f>'Bảng kê công suất'!B41</f>
        <v>Máy trộn bê tông</v>
      </c>
      <c r="C52" s="98" t="str">
        <f>'Bảng kê công suất'!C41</f>
        <v>Cái</v>
      </c>
      <c r="D52" s="99">
        <f>'Bảng kê công suất'!D41</f>
        <v>1</v>
      </c>
      <c r="E52" s="74">
        <f>'Bảng kê công suất'!E41</f>
        <v>1</v>
      </c>
      <c r="F52" s="107">
        <v>0.9</v>
      </c>
      <c r="G52" s="100">
        <v>24</v>
      </c>
      <c r="H52" s="101">
        <f t="shared" si="0"/>
        <v>21.6</v>
      </c>
      <c r="I52" s="101"/>
      <c r="J52" s="102"/>
      <c r="K52" s="74"/>
      <c r="L52" s="75"/>
      <c r="M52" s="74"/>
      <c r="N52" s="74"/>
    </row>
    <row r="53" spans="1:18" ht="20.25" customHeight="1" x14ac:dyDescent="0.25">
      <c r="A53" s="96">
        <f>'Bảng kê công suất'!A42</f>
        <v>22</v>
      </c>
      <c r="B53" s="97" t="str">
        <f>'Bảng kê công suất'!B42</f>
        <v>Quạt công nghiệp</v>
      </c>
      <c r="C53" s="98" t="str">
        <f>'Bảng kê công suất'!C42</f>
        <v>Cái</v>
      </c>
      <c r="D53" s="99">
        <f>'Bảng kê công suất'!D42</f>
        <v>1</v>
      </c>
      <c r="E53" s="74">
        <f>'Bảng kê công suất'!E42</f>
        <v>1</v>
      </c>
      <c r="F53" s="107">
        <v>0.9</v>
      </c>
      <c r="G53" s="100">
        <v>24</v>
      </c>
      <c r="H53" s="101">
        <f t="shared" si="0"/>
        <v>21.6</v>
      </c>
      <c r="I53" s="101"/>
      <c r="J53" s="102"/>
      <c r="K53" s="74"/>
      <c r="L53" s="75"/>
      <c r="M53" s="74"/>
      <c r="N53" s="74"/>
    </row>
    <row r="54" spans="1:18" ht="20.25" customHeight="1" x14ac:dyDescent="0.25">
      <c r="A54" s="96">
        <f>'Bảng kê công suất'!A43</f>
        <v>23</v>
      </c>
      <c r="B54" s="97" t="str">
        <f>'Bảng kê công suất'!B43</f>
        <v>Máy hàn điện</v>
      </c>
      <c r="C54" s="98" t="str">
        <f>'Bảng kê công suất'!C43</f>
        <v>Cái</v>
      </c>
      <c r="D54" s="99">
        <f>'Bảng kê công suất'!D43</f>
        <v>1</v>
      </c>
      <c r="E54" s="74">
        <f>'Bảng kê công suất'!E43</f>
        <v>1</v>
      </c>
      <c r="F54" s="107">
        <v>0.65</v>
      </c>
      <c r="G54" s="100">
        <v>20</v>
      </c>
      <c r="H54" s="101">
        <f t="shared" si="0"/>
        <v>13</v>
      </c>
      <c r="I54" s="101"/>
      <c r="J54" s="102"/>
      <c r="K54" s="74"/>
      <c r="L54" s="75"/>
      <c r="M54" s="74"/>
      <c r="N54" s="74"/>
    </row>
    <row r="55" spans="1:18" s="11" customFormat="1" ht="18" customHeight="1" x14ac:dyDescent="0.2">
      <c r="A55" s="213" t="s">
        <v>8</v>
      </c>
      <c r="B55" s="213"/>
      <c r="C55" s="36"/>
      <c r="D55" s="37"/>
      <c r="E55" s="38"/>
      <c r="F55" s="38"/>
      <c r="G55" s="39"/>
      <c r="H55" s="64">
        <f>SUM(H32:H54)</f>
        <v>497.80000000000018</v>
      </c>
      <c r="I55" s="64"/>
      <c r="J55" s="40"/>
      <c r="K55" s="41"/>
      <c r="L55" s="40"/>
      <c r="M55" s="42"/>
      <c r="N55" s="42"/>
    </row>
    <row r="56" spans="1:18" s="11" customFormat="1" ht="21.75" customHeight="1" x14ac:dyDescent="0.25">
      <c r="A56" s="76" t="str">
        <f>'Thỏa thuận thời gian VP'!A40</f>
        <v xml:space="preserve"> 1. Số ngày SDĐ theo giá cũ (Từ ngày 22/12/2023 ÷ 10/10/2024)</v>
      </c>
      <c r="B56" s="77"/>
      <c r="C56" s="77"/>
      <c r="D56" s="77"/>
      <c r="E56" s="78"/>
      <c r="F56" s="84"/>
      <c r="G56" s="72"/>
      <c r="H56" s="108">
        <f>H55</f>
        <v>497.80000000000018</v>
      </c>
      <c r="I56" s="109">
        <f>'Thỏa thuận thời gian VP'!E40</f>
        <v>190</v>
      </c>
      <c r="J56" s="110">
        <f>H55*I56</f>
        <v>94582.000000000029</v>
      </c>
      <c r="K56" s="73">
        <f>'ĐN đã phát hành hóa đơn'!R5</f>
        <v>4204</v>
      </c>
      <c r="L56" s="110">
        <f>J56-K56</f>
        <v>90378.000000000029</v>
      </c>
      <c r="M56" s="143">
        <f>'ĐN đã phát hành hóa đơn'!B7</f>
        <v>3314</v>
      </c>
      <c r="N56" s="73">
        <f>L56*M56</f>
        <v>299512692.00000012</v>
      </c>
      <c r="O56" s="133" t="s">
        <v>229</v>
      </c>
      <c r="P56" s="11" t="s">
        <v>277</v>
      </c>
    </row>
    <row r="57" spans="1:18" s="11" customFormat="1" ht="21.75" customHeight="1" x14ac:dyDescent="0.25">
      <c r="A57" s="76" t="str">
        <f>'Thỏa thuận thời gian VP'!A41</f>
        <v xml:space="preserve"> 2. Số ngày SDĐ theo giá bán điện mới (Từ ngày 11/10/2024 ÷ 10/10/2024)</v>
      </c>
      <c r="B57" s="77"/>
      <c r="C57" s="77"/>
      <c r="D57" s="77"/>
      <c r="E57" s="77"/>
      <c r="F57" s="78"/>
      <c r="G57" s="72"/>
      <c r="H57" s="108">
        <f>H55</f>
        <v>497.80000000000018</v>
      </c>
      <c r="I57" s="109">
        <f>'Thỏa thuận thời gian VP'!E41</f>
        <v>126.5</v>
      </c>
      <c r="J57" s="110">
        <f>H57*I57</f>
        <v>62971.700000000026</v>
      </c>
      <c r="K57" s="73">
        <f>'ĐN đã phát hành hóa đơn'!R8</f>
        <v>4215</v>
      </c>
      <c r="L57" s="110">
        <f>J57-K57</f>
        <v>58756.700000000026</v>
      </c>
      <c r="M57" s="143">
        <f>'ĐN đã phát hành hóa đơn'!C10</f>
        <v>3474</v>
      </c>
      <c r="N57" s="73">
        <f>L57*M57</f>
        <v>204120775.8000001</v>
      </c>
    </row>
    <row r="58" spans="1:18" s="11" customFormat="1" ht="18" customHeight="1" x14ac:dyDescent="0.25">
      <c r="A58" s="220" t="s">
        <v>8</v>
      </c>
      <c r="B58" s="221"/>
      <c r="C58" s="77"/>
      <c r="D58" s="77"/>
      <c r="E58" s="77"/>
      <c r="F58" s="78"/>
      <c r="G58" s="72"/>
      <c r="H58" s="108"/>
      <c r="I58" s="109"/>
      <c r="J58" s="110"/>
      <c r="K58" s="73"/>
      <c r="L58" s="110"/>
      <c r="M58" s="74"/>
      <c r="N58" s="41">
        <f>SUM(N56:N57)</f>
        <v>503633467.80000019</v>
      </c>
    </row>
    <row r="59" spans="1:18" s="11" customFormat="1" ht="18" customHeight="1" x14ac:dyDescent="0.25">
      <c r="A59" s="217" t="s">
        <v>207</v>
      </c>
      <c r="B59" s="218"/>
      <c r="C59" s="77"/>
      <c r="D59" s="77"/>
      <c r="E59" s="77"/>
      <c r="F59" s="78"/>
      <c r="G59" s="72"/>
      <c r="H59" s="108"/>
      <c r="I59" s="109"/>
      <c r="J59" s="110"/>
      <c r="K59" s="73"/>
      <c r="L59" s="110"/>
      <c r="M59" s="74"/>
      <c r="N59" s="73">
        <f>N58*0.08</f>
        <v>40290677.424000017</v>
      </c>
    </row>
    <row r="60" spans="1:18" s="11" customFormat="1" ht="19.5" customHeight="1" x14ac:dyDescent="0.2">
      <c r="A60" s="214" t="s">
        <v>165</v>
      </c>
      <c r="B60" s="215"/>
      <c r="C60" s="85"/>
      <c r="D60" s="86"/>
      <c r="E60" s="87"/>
      <c r="F60" s="87"/>
      <c r="G60" s="39"/>
      <c r="H60" s="88"/>
      <c r="I60" s="88"/>
      <c r="J60" s="111">
        <f>SUM(J56:J57)</f>
        <v>157553.70000000007</v>
      </c>
      <c r="K60" s="111">
        <f>SUM(K56:K57)</f>
        <v>8419</v>
      </c>
      <c r="L60" s="112">
        <f>SUM(L56:L57)</f>
        <v>149134.70000000007</v>
      </c>
      <c r="M60" s="42"/>
      <c r="N60" s="41">
        <f>N58+N59</f>
        <v>543924145.22400022</v>
      </c>
      <c r="P60" s="130"/>
    </row>
    <row r="61" spans="1:18" s="13" customFormat="1" ht="22.5" customHeight="1" x14ac:dyDescent="0.25">
      <c r="A61" s="1" t="s">
        <v>170</v>
      </c>
      <c r="B61" s="1"/>
      <c r="C61" s="89"/>
      <c r="D61" s="89"/>
      <c r="E61" s="90">
        <f>L60</f>
        <v>149134.70000000007</v>
      </c>
      <c r="F61" s="8" t="s">
        <v>70</v>
      </c>
      <c r="G61" s="219" t="s">
        <v>168</v>
      </c>
      <c r="H61" s="219"/>
      <c r="I61" s="219"/>
      <c r="J61" s="219"/>
      <c r="K61" s="216">
        <f>N60</f>
        <v>543924145.22400022</v>
      </c>
      <c r="L61" s="216"/>
      <c r="M61" s="1" t="s">
        <v>69</v>
      </c>
      <c r="O61" s="134" t="s">
        <v>243</v>
      </c>
      <c r="P61" s="131"/>
    </row>
    <row r="62" spans="1:18" s="13" customFormat="1" ht="21" customHeight="1" x14ac:dyDescent="0.25">
      <c r="A62" s="219" t="s">
        <v>83</v>
      </c>
      <c r="B62" s="219"/>
      <c r="C62" s="219"/>
      <c r="D62" s="219"/>
      <c r="E62" s="219"/>
      <c r="F62" s="219"/>
      <c r="G62" s="219"/>
      <c r="H62" s="219"/>
      <c r="I62" s="219"/>
      <c r="J62" s="219"/>
      <c r="K62" s="219"/>
      <c r="L62" s="219"/>
      <c r="M62" s="219"/>
    </row>
    <row r="63" spans="1:18" s="13" customFormat="1" ht="23.25" customHeight="1" x14ac:dyDescent="0.25">
      <c r="A63" s="222" t="s">
        <v>39</v>
      </c>
      <c r="B63" s="222"/>
      <c r="C63" s="222"/>
      <c r="D63" s="222"/>
      <c r="E63" s="222"/>
      <c r="F63" s="222"/>
      <c r="G63" s="222"/>
      <c r="H63" s="222"/>
      <c r="I63" s="222"/>
      <c r="J63" s="222"/>
      <c r="K63" s="222"/>
      <c r="L63" s="222"/>
      <c r="M63" s="222"/>
      <c r="N63" s="222"/>
    </row>
    <row r="64" spans="1:18" ht="14.25" customHeight="1" x14ac:dyDescent="0.25">
      <c r="A64" s="8"/>
      <c r="B64" s="4"/>
      <c r="C64" s="4"/>
      <c r="D64" s="2"/>
      <c r="E64" s="3"/>
      <c r="F64" s="3"/>
      <c r="G64" s="2"/>
      <c r="H64" s="2"/>
      <c r="I64" s="223" t="s">
        <v>167</v>
      </c>
      <c r="J64" s="223"/>
      <c r="K64" s="223"/>
      <c r="L64" s="223"/>
      <c r="M64" s="223"/>
      <c r="N64" s="223"/>
    </row>
    <row r="65" spans="1:14" ht="36.75" customHeight="1" x14ac:dyDescent="0.25">
      <c r="A65" s="225" t="s">
        <v>27</v>
      </c>
      <c r="B65" s="225"/>
      <c r="C65" s="225"/>
      <c r="D65" s="225"/>
      <c r="E65" s="225"/>
      <c r="F65" s="225"/>
      <c r="G65" s="2"/>
      <c r="H65" s="2"/>
      <c r="I65" s="224" t="s">
        <v>26</v>
      </c>
      <c r="J65" s="224"/>
      <c r="K65" s="224"/>
      <c r="L65" s="224"/>
      <c r="M65" s="224"/>
      <c r="N65" s="224"/>
    </row>
    <row r="66" spans="1:14" ht="15.75" customHeight="1" x14ac:dyDescent="0.25">
      <c r="A66" s="71"/>
      <c r="B66" s="7"/>
      <c r="C66" s="7"/>
      <c r="D66" s="7"/>
      <c r="E66" s="7"/>
      <c r="F66" s="7"/>
      <c r="G66" s="2"/>
      <c r="H66" s="2"/>
      <c r="I66" s="2"/>
      <c r="J66" s="6"/>
      <c r="K66" s="6"/>
      <c r="L66" s="6"/>
      <c r="M66" s="6"/>
      <c r="N66" s="6"/>
    </row>
    <row r="67" spans="1:14" ht="15.75" customHeight="1" x14ac:dyDescent="0.25">
      <c r="A67" s="71"/>
      <c r="B67" s="7"/>
      <c r="C67" s="7"/>
      <c r="D67" s="7"/>
      <c r="E67" s="7"/>
      <c r="F67" s="7"/>
      <c r="G67" s="2"/>
      <c r="H67" s="2"/>
      <c r="I67" s="2"/>
      <c r="J67" s="6"/>
      <c r="K67" s="6"/>
      <c r="L67" s="6"/>
      <c r="M67" s="6"/>
      <c r="N67" s="6"/>
    </row>
    <row r="68" spans="1:14" ht="15.75" customHeight="1" x14ac:dyDescent="0.25">
      <c r="A68" s="71"/>
      <c r="B68" s="7"/>
      <c r="C68" s="7"/>
      <c r="D68" s="7"/>
      <c r="E68" s="7"/>
      <c r="F68" s="7"/>
      <c r="G68" s="2"/>
      <c r="H68" s="2"/>
      <c r="I68" s="2"/>
      <c r="J68" s="6"/>
      <c r="K68" s="6"/>
      <c r="L68" s="6"/>
      <c r="M68" s="6"/>
      <c r="N68" s="6"/>
    </row>
  </sheetData>
  <mergeCells count="52">
    <mergeCell ref="A13:H13"/>
    <mergeCell ref="A1:C1"/>
    <mergeCell ref="E1:N1"/>
    <mergeCell ref="A2:C2"/>
    <mergeCell ref="E2:N2"/>
    <mergeCell ref="A5:N5"/>
    <mergeCell ref="A7:N7"/>
    <mergeCell ref="A8:N8"/>
    <mergeCell ref="A9:N9"/>
    <mergeCell ref="A10:N10"/>
    <mergeCell ref="A11:N11"/>
    <mergeCell ref="A12:N12"/>
    <mergeCell ref="A25:N25"/>
    <mergeCell ref="B14:C14"/>
    <mergeCell ref="A16:H16"/>
    <mergeCell ref="B17:C17"/>
    <mergeCell ref="B18:D18"/>
    <mergeCell ref="K18:N18"/>
    <mergeCell ref="A19:H19"/>
    <mergeCell ref="A20:N20"/>
    <mergeCell ref="A21:N21"/>
    <mergeCell ref="A22:N22"/>
    <mergeCell ref="A23:N23"/>
    <mergeCell ref="A24:N24"/>
    <mergeCell ref="A26:N26"/>
    <mergeCell ref="A28:A30"/>
    <mergeCell ref="B28:B30"/>
    <mergeCell ref="C28:C30"/>
    <mergeCell ref="D28:D30"/>
    <mergeCell ref="E28:E30"/>
    <mergeCell ref="F28:F30"/>
    <mergeCell ref="G28:J28"/>
    <mergeCell ref="K28:K30"/>
    <mergeCell ref="L28:N28"/>
    <mergeCell ref="N29:N30"/>
    <mergeCell ref="G61:J61"/>
    <mergeCell ref="K61:L61"/>
    <mergeCell ref="G29:G30"/>
    <mergeCell ref="H29:H30"/>
    <mergeCell ref="I29:I30"/>
    <mergeCell ref="J29:J30"/>
    <mergeCell ref="L29:L30"/>
    <mergeCell ref="A55:B55"/>
    <mergeCell ref="A58:B58"/>
    <mergeCell ref="A59:B59"/>
    <mergeCell ref="A60:B60"/>
    <mergeCell ref="M29:M30"/>
    <mergeCell ref="A62:M62"/>
    <mergeCell ref="A63:N63"/>
    <mergeCell ref="I64:N64"/>
    <mergeCell ref="A65:F65"/>
    <mergeCell ref="I65:N65"/>
  </mergeCells>
  <pageMargins left="0.2" right="0.2" top="0.5" bottom="0.25" header="0" footer="0"/>
  <pageSetup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3"/>
  <sheetViews>
    <sheetView topLeftCell="A28" workbookViewId="0">
      <selection activeCell="L14" sqref="L14"/>
    </sheetView>
  </sheetViews>
  <sheetFormatPr defaultRowHeight="15" x14ac:dyDescent="0.25"/>
  <cols>
    <col min="1" max="1" width="19.140625" customWidth="1"/>
    <col min="2" max="2" width="24.42578125" customWidth="1"/>
    <col min="3" max="3" width="15.85546875" customWidth="1"/>
    <col min="5" max="5" width="12.85546875" customWidth="1"/>
    <col min="6" max="6" width="20.140625" customWidth="1"/>
    <col min="7" max="7" width="11.140625" customWidth="1"/>
  </cols>
  <sheetData>
    <row r="1" spans="1:13" ht="21" customHeight="1" x14ac:dyDescent="0.25">
      <c r="A1" s="232" t="s">
        <v>178</v>
      </c>
      <c r="B1" s="232"/>
      <c r="C1" s="157" t="s">
        <v>179</v>
      </c>
      <c r="D1" s="157"/>
      <c r="E1" s="157"/>
      <c r="F1" s="157"/>
      <c r="G1" s="12"/>
      <c r="H1" s="12"/>
      <c r="I1" s="12"/>
      <c r="J1" s="12"/>
      <c r="K1" s="12"/>
      <c r="L1" s="12"/>
      <c r="M1" s="12"/>
    </row>
    <row r="2" spans="1:13" ht="16.5" customHeight="1" x14ac:dyDescent="0.25">
      <c r="A2" s="157" t="s">
        <v>180</v>
      </c>
      <c r="B2" s="157"/>
      <c r="C2" s="226" t="s">
        <v>181</v>
      </c>
      <c r="D2" s="226"/>
      <c r="E2" s="226"/>
      <c r="F2" s="226"/>
      <c r="G2" s="121"/>
      <c r="H2" s="121"/>
      <c r="I2" s="121"/>
      <c r="J2" s="121"/>
      <c r="K2" s="121"/>
      <c r="L2" s="121"/>
      <c r="M2" s="121"/>
    </row>
    <row r="3" spans="1:13" ht="16.5" customHeight="1" x14ac:dyDescent="0.25">
      <c r="A3" s="155" t="s">
        <v>225</v>
      </c>
      <c r="B3" s="155"/>
      <c r="G3" s="116"/>
    </row>
    <row r="4" spans="1:13" x14ac:dyDescent="0.25">
      <c r="A4" s="155"/>
      <c r="B4" s="155"/>
    </row>
    <row r="5" spans="1:13" ht="15" customHeight="1" x14ac:dyDescent="0.25">
      <c r="A5" s="155"/>
      <c r="B5" s="155"/>
      <c r="C5" s="233" t="s">
        <v>224</v>
      </c>
      <c r="D5" s="233"/>
      <c r="E5" s="233"/>
      <c r="F5" s="233"/>
      <c r="G5" s="124"/>
      <c r="H5" s="124"/>
      <c r="I5" s="124"/>
    </row>
    <row r="6" spans="1:13" ht="16.5" x14ac:dyDescent="0.25">
      <c r="A6" s="116"/>
    </row>
    <row r="7" spans="1:13" ht="39.75" customHeight="1" x14ac:dyDescent="0.25">
      <c r="A7" s="226" t="s">
        <v>203</v>
      </c>
      <c r="B7" s="226"/>
      <c r="C7" s="226"/>
      <c r="D7" s="226"/>
      <c r="E7" s="226"/>
      <c r="F7" s="226"/>
      <c r="G7" s="121"/>
      <c r="H7" s="125"/>
      <c r="I7" s="125"/>
      <c r="J7" s="125"/>
      <c r="K7" s="125"/>
      <c r="L7" s="125"/>
      <c r="M7" s="125"/>
    </row>
    <row r="8" spans="1:13" ht="16.5" x14ac:dyDescent="0.25">
      <c r="A8" s="125"/>
      <c r="B8" s="125"/>
      <c r="C8" s="125"/>
      <c r="D8" s="125"/>
      <c r="E8" s="125"/>
      <c r="F8" s="125"/>
      <c r="G8" s="125"/>
      <c r="H8" s="125"/>
      <c r="I8" s="125"/>
      <c r="J8" s="125"/>
      <c r="K8" s="125"/>
      <c r="L8" s="125"/>
      <c r="M8" s="125"/>
    </row>
    <row r="9" spans="1:13" ht="45.75" customHeight="1" x14ac:dyDescent="0.25">
      <c r="A9" s="227" t="s">
        <v>269</v>
      </c>
      <c r="B9" s="227"/>
      <c r="C9" s="227"/>
      <c r="D9" s="227"/>
      <c r="E9" s="227"/>
      <c r="F9" s="227"/>
      <c r="G9" s="119"/>
      <c r="H9" s="119"/>
      <c r="I9" s="119"/>
      <c r="J9" s="119"/>
      <c r="K9" s="119"/>
      <c r="L9" s="119"/>
      <c r="M9" s="119"/>
    </row>
    <row r="10" spans="1:13" ht="45.75" customHeight="1" x14ac:dyDescent="0.25">
      <c r="A10" s="227" t="s">
        <v>209</v>
      </c>
      <c r="B10" s="227"/>
      <c r="C10" s="227"/>
      <c r="D10" s="227"/>
      <c r="E10" s="227"/>
      <c r="F10" s="227"/>
      <c r="G10" s="119"/>
      <c r="H10" s="120"/>
      <c r="I10" s="120"/>
      <c r="J10" s="120"/>
      <c r="K10" s="120"/>
      <c r="L10" s="120"/>
      <c r="M10" s="120"/>
    </row>
    <row r="11" spans="1:13" ht="45.75" customHeight="1" x14ac:dyDescent="0.25">
      <c r="A11" s="227" t="s">
        <v>208</v>
      </c>
      <c r="B11" s="227"/>
      <c r="C11" s="227"/>
      <c r="D11" s="227"/>
      <c r="E11" s="227"/>
      <c r="F11" s="227"/>
      <c r="G11" s="119"/>
      <c r="H11" s="120"/>
      <c r="I11" s="120"/>
      <c r="J11" s="120"/>
      <c r="K11" s="120"/>
      <c r="L11" s="120"/>
      <c r="M11" s="120"/>
    </row>
    <row r="12" spans="1:13" ht="20.25" customHeight="1" x14ac:dyDescent="0.25">
      <c r="A12" s="236" t="s">
        <v>182</v>
      </c>
      <c r="B12" s="236"/>
      <c r="C12" s="236"/>
      <c r="D12" s="236"/>
      <c r="E12" s="236"/>
      <c r="F12" s="236"/>
      <c r="G12" s="236"/>
      <c r="H12" s="120"/>
      <c r="I12" s="120"/>
      <c r="J12" s="120"/>
      <c r="K12" s="120"/>
      <c r="L12" s="120"/>
      <c r="M12" s="120"/>
    </row>
    <row r="13" spans="1:13" ht="22.5" customHeight="1" x14ac:dyDescent="0.25">
      <c r="A13" s="231" t="s">
        <v>183</v>
      </c>
      <c r="B13" s="231"/>
      <c r="C13" s="231"/>
      <c r="D13" s="231"/>
      <c r="E13" s="231"/>
      <c r="F13" s="231"/>
      <c r="G13" s="231"/>
      <c r="H13" s="132"/>
      <c r="I13" s="132"/>
      <c r="J13" s="132"/>
      <c r="K13" s="132"/>
      <c r="L13" s="132"/>
      <c r="M13" s="132"/>
    </row>
    <row r="14" spans="1:13" ht="19.5" customHeight="1" x14ac:dyDescent="0.25">
      <c r="A14" s="227" t="s">
        <v>235</v>
      </c>
      <c r="B14" s="227"/>
      <c r="C14" s="227" t="s">
        <v>239</v>
      </c>
      <c r="D14" s="227"/>
      <c r="E14" s="227"/>
      <c r="F14" s="227"/>
      <c r="G14" s="227"/>
      <c r="H14" s="119"/>
      <c r="I14" s="119"/>
      <c r="J14" s="119"/>
      <c r="K14" s="119"/>
      <c r="L14" s="119"/>
      <c r="M14" s="119"/>
    </row>
    <row r="15" spans="1:13" ht="19.5" customHeight="1" x14ac:dyDescent="0.25">
      <c r="A15" s="227" t="s">
        <v>236</v>
      </c>
      <c r="B15" s="227"/>
      <c r="C15" s="227" t="s">
        <v>184</v>
      </c>
      <c r="D15" s="227"/>
      <c r="E15" s="227"/>
      <c r="F15" s="227"/>
      <c r="G15" s="227"/>
      <c r="H15" s="119"/>
      <c r="I15" s="119"/>
      <c r="J15" s="119"/>
      <c r="K15" s="119"/>
      <c r="L15" s="119"/>
      <c r="M15" s="119"/>
    </row>
    <row r="16" spans="1:13" ht="19.5" customHeight="1" x14ac:dyDescent="0.25">
      <c r="A16" s="227" t="s">
        <v>237</v>
      </c>
      <c r="B16" s="227"/>
      <c r="C16" s="227" t="s">
        <v>185</v>
      </c>
      <c r="D16" s="227"/>
      <c r="E16" s="227"/>
      <c r="F16" s="227"/>
      <c r="G16" s="227"/>
      <c r="H16" s="119"/>
      <c r="I16" s="119"/>
      <c r="J16" s="119"/>
      <c r="K16" s="119"/>
      <c r="L16" s="119"/>
      <c r="M16" s="119"/>
    </row>
    <row r="17" spans="1:13" ht="19.5" customHeight="1" x14ac:dyDescent="0.25">
      <c r="A17" s="227" t="s">
        <v>238</v>
      </c>
      <c r="B17" s="227"/>
      <c r="C17" s="227" t="s">
        <v>184</v>
      </c>
      <c r="D17" s="227"/>
      <c r="E17" s="227"/>
      <c r="F17" s="227"/>
      <c r="G17" s="227"/>
      <c r="H17" s="119"/>
      <c r="I17" s="119"/>
      <c r="J17" s="119"/>
      <c r="K17" s="119"/>
      <c r="L17" s="119"/>
      <c r="M17" s="119"/>
    </row>
    <row r="18" spans="1:13" x14ac:dyDescent="0.25">
      <c r="A18" s="231" t="s">
        <v>186</v>
      </c>
      <c r="B18" s="231"/>
      <c r="C18" s="231"/>
      <c r="D18" s="231"/>
      <c r="E18" s="231"/>
      <c r="F18" s="231"/>
      <c r="G18" s="231"/>
      <c r="H18" s="132"/>
      <c r="I18" s="132"/>
      <c r="J18" s="132"/>
      <c r="K18" s="132"/>
      <c r="L18" s="132"/>
      <c r="M18" s="132"/>
    </row>
    <row r="19" spans="1:13" ht="16.5" customHeight="1" x14ac:dyDescent="0.25">
      <c r="A19" s="227" t="s">
        <v>235</v>
      </c>
      <c r="B19" s="227"/>
      <c r="C19" s="227" t="s">
        <v>41</v>
      </c>
      <c r="D19" s="227"/>
      <c r="E19" s="227"/>
      <c r="F19" s="227"/>
      <c r="G19" s="227"/>
      <c r="H19" s="119"/>
      <c r="I19" s="119"/>
      <c r="J19" s="119"/>
      <c r="K19" s="119"/>
      <c r="L19" s="119"/>
      <c r="M19" s="119"/>
    </row>
    <row r="20" spans="1:13" ht="16.5" customHeight="1" x14ac:dyDescent="0.25">
      <c r="A20" s="227" t="s">
        <v>187</v>
      </c>
      <c r="B20" s="227"/>
      <c r="C20" s="227" t="s">
        <v>42</v>
      </c>
      <c r="D20" s="227"/>
      <c r="E20" s="227"/>
      <c r="F20" s="227"/>
      <c r="G20" s="227"/>
      <c r="H20" s="119"/>
      <c r="I20" s="119"/>
      <c r="J20" s="119"/>
      <c r="K20" s="119"/>
      <c r="L20" s="119"/>
      <c r="M20" s="119"/>
    </row>
    <row r="21" spans="1:13" ht="16.5" x14ac:dyDescent="0.25">
      <c r="A21" s="234" t="s">
        <v>188</v>
      </c>
      <c r="B21" s="234"/>
      <c r="C21" s="234"/>
      <c r="D21" s="234"/>
      <c r="E21" s="234"/>
      <c r="F21" s="234"/>
      <c r="G21" s="234"/>
      <c r="H21" s="122"/>
      <c r="I21" s="122"/>
      <c r="J21" s="122"/>
      <c r="K21" s="122"/>
      <c r="L21" s="122"/>
      <c r="M21" s="122"/>
    </row>
    <row r="22" spans="1:13" ht="15.75" x14ac:dyDescent="0.25">
      <c r="A22" s="161" t="s">
        <v>189</v>
      </c>
      <c r="B22" s="161"/>
      <c r="C22" s="161"/>
      <c r="D22" s="161"/>
      <c r="E22" s="161"/>
      <c r="F22" s="161"/>
      <c r="G22" s="161"/>
      <c r="H22" s="14"/>
      <c r="I22" s="14"/>
      <c r="J22" s="14"/>
      <c r="K22" s="14"/>
      <c r="L22" s="14"/>
      <c r="M22" s="14"/>
    </row>
    <row r="23" spans="1:13" ht="29.25" customHeight="1" x14ac:dyDescent="0.25">
      <c r="A23" s="226" t="s">
        <v>226</v>
      </c>
      <c r="B23" s="226"/>
      <c r="C23" s="226"/>
      <c r="D23" s="226"/>
      <c r="E23" s="226"/>
      <c r="F23" s="226"/>
      <c r="G23" s="226"/>
      <c r="H23" s="125"/>
      <c r="I23" s="125"/>
      <c r="J23" s="125"/>
      <c r="K23" s="125"/>
      <c r="L23" s="125"/>
      <c r="M23" s="125"/>
    </row>
    <row r="24" spans="1:13" ht="16.5" x14ac:dyDescent="0.25">
      <c r="A24" s="17" t="s">
        <v>190</v>
      </c>
    </row>
    <row r="25" spans="1:13" ht="16.5" x14ac:dyDescent="0.25">
      <c r="A25" s="120" t="s">
        <v>212</v>
      </c>
    </row>
    <row r="26" spans="1:13" ht="16.5" x14ac:dyDescent="0.25">
      <c r="A26" s="120" t="s">
        <v>215</v>
      </c>
    </row>
    <row r="27" spans="1:13" ht="16.5" x14ac:dyDescent="0.25">
      <c r="A27" s="120" t="s">
        <v>213</v>
      </c>
    </row>
    <row r="28" spans="1:13" ht="16.5" x14ac:dyDescent="0.25">
      <c r="A28" s="120" t="s">
        <v>214</v>
      </c>
    </row>
    <row r="29" spans="1:13" ht="16.5" x14ac:dyDescent="0.25">
      <c r="A29" s="17" t="s">
        <v>216</v>
      </c>
      <c r="C29" t="s">
        <v>217</v>
      </c>
    </row>
    <row r="30" spans="1:13" ht="16.5" x14ac:dyDescent="0.25">
      <c r="A30" s="17" t="s">
        <v>204</v>
      </c>
      <c r="E30" s="128">
        <f>'Bảng tính VP- 1 giá '!L60</f>
        <v>51209.599999999977</v>
      </c>
      <c r="F30" s="48" t="s">
        <v>70</v>
      </c>
    </row>
    <row r="31" spans="1:13" ht="17.25" x14ac:dyDescent="0.25">
      <c r="A31" s="17" t="s">
        <v>228</v>
      </c>
      <c r="E31" s="123"/>
    </row>
    <row r="32" spans="1:13" ht="16.5" x14ac:dyDescent="0.25">
      <c r="A32" s="234" t="s">
        <v>205</v>
      </c>
      <c r="B32" s="234"/>
      <c r="E32" s="123">
        <f>'Bảng tính VP- 1 giá '!N58</f>
        <v>94344897.599999964</v>
      </c>
      <c r="F32" s="48" t="s">
        <v>69</v>
      </c>
      <c r="G32" s="123"/>
    </row>
    <row r="33" spans="1:13" ht="16.5" x14ac:dyDescent="0.25">
      <c r="A33" s="234" t="s">
        <v>206</v>
      </c>
      <c r="B33" s="234"/>
      <c r="E33" s="123">
        <f>'Bảng tính VP- 1 giá '!N59</f>
        <v>7547591.8079999974</v>
      </c>
      <c r="F33" s="48" t="s">
        <v>69</v>
      </c>
      <c r="G33" s="123"/>
    </row>
    <row r="34" spans="1:13" ht="16.5" x14ac:dyDescent="0.25">
      <c r="A34" s="234" t="s">
        <v>227</v>
      </c>
      <c r="B34" s="234"/>
      <c r="C34" s="234"/>
      <c r="E34" s="128">
        <f>'Bảng tính VP- 1 giá '!N60</f>
        <v>101892489.40799996</v>
      </c>
      <c r="F34" s="48" t="s">
        <v>69</v>
      </c>
      <c r="G34" s="123"/>
    </row>
    <row r="35" spans="1:13" ht="16.5" x14ac:dyDescent="0.25">
      <c r="A35" s="235" t="s">
        <v>191</v>
      </c>
      <c r="B35" s="235"/>
      <c r="C35" s="235"/>
      <c r="D35" s="235"/>
      <c r="E35" s="235"/>
      <c r="F35" s="235"/>
      <c r="G35" s="235"/>
    </row>
    <row r="36" spans="1:13" ht="17.25" x14ac:dyDescent="0.25">
      <c r="A36" s="17" t="s">
        <v>192</v>
      </c>
    </row>
    <row r="37" spans="1:13" ht="16.5" x14ac:dyDescent="0.25">
      <c r="A37" s="234" t="s">
        <v>218</v>
      </c>
      <c r="B37" s="234"/>
      <c r="C37" s="234"/>
      <c r="D37" s="234"/>
      <c r="E37" t="s">
        <v>223</v>
      </c>
      <c r="F37" s="48" t="s">
        <v>69</v>
      </c>
    </row>
    <row r="38" spans="1:13" ht="16.5" x14ac:dyDescent="0.25">
      <c r="A38" s="234" t="s">
        <v>219</v>
      </c>
      <c r="B38" s="234"/>
      <c r="C38" s="234"/>
      <c r="D38" s="234"/>
      <c r="E38" t="s">
        <v>223</v>
      </c>
      <c r="F38" s="48" t="s">
        <v>69</v>
      </c>
    </row>
    <row r="39" spans="1:13" ht="16.5" x14ac:dyDescent="0.25">
      <c r="A39" s="234" t="s">
        <v>220</v>
      </c>
      <c r="B39" s="234"/>
      <c r="C39" s="234"/>
      <c r="D39" s="234"/>
      <c r="E39" t="s">
        <v>223</v>
      </c>
      <c r="F39" s="48" t="s">
        <v>69</v>
      </c>
    </row>
    <row r="40" spans="1:13" ht="16.5" x14ac:dyDescent="0.25">
      <c r="A40" s="234" t="s">
        <v>221</v>
      </c>
      <c r="B40" s="234"/>
      <c r="C40" s="234"/>
      <c r="D40" s="234"/>
      <c r="E40" t="s">
        <v>223</v>
      </c>
      <c r="F40" s="48" t="s">
        <v>69</v>
      </c>
    </row>
    <row r="41" spans="1:13" ht="16.5" x14ac:dyDescent="0.25">
      <c r="A41" s="234" t="s">
        <v>222</v>
      </c>
      <c r="B41" s="234"/>
      <c r="C41" s="234"/>
      <c r="D41" s="234"/>
      <c r="E41" t="s">
        <v>223</v>
      </c>
      <c r="F41" s="48" t="s">
        <v>69</v>
      </c>
    </row>
    <row r="42" spans="1:13" ht="16.5" x14ac:dyDescent="0.25">
      <c r="A42" s="234" t="s">
        <v>193</v>
      </c>
      <c r="B42" s="234"/>
      <c r="C42" s="234"/>
      <c r="D42" s="234"/>
      <c r="E42" t="s">
        <v>223</v>
      </c>
      <c r="F42" s="48" t="s">
        <v>69</v>
      </c>
    </row>
    <row r="43" spans="1:13" ht="16.5" x14ac:dyDescent="0.25">
      <c r="A43" s="235" t="s">
        <v>194</v>
      </c>
      <c r="B43" s="235"/>
      <c r="C43" s="235"/>
      <c r="D43" s="235"/>
      <c r="E43" s="235"/>
      <c r="F43" s="235"/>
      <c r="G43" s="235"/>
      <c r="H43" s="129"/>
      <c r="I43" s="129"/>
    </row>
    <row r="44" spans="1:13" ht="16.5" x14ac:dyDescent="0.25">
      <c r="A44" s="17" t="s">
        <v>195</v>
      </c>
    </row>
    <row r="45" spans="1:13" ht="52.5" customHeight="1" x14ac:dyDescent="0.25">
      <c r="A45" s="228" t="s">
        <v>210</v>
      </c>
      <c r="B45" s="228"/>
      <c r="C45" s="228"/>
      <c r="D45" s="228"/>
      <c r="E45" s="228"/>
      <c r="F45" s="228"/>
      <c r="G45" s="119"/>
      <c r="H45" s="120"/>
      <c r="I45" s="120"/>
      <c r="J45" s="120"/>
      <c r="K45" s="120"/>
      <c r="L45" s="120"/>
      <c r="M45" s="120"/>
    </row>
    <row r="46" spans="1:13" ht="39" customHeight="1" x14ac:dyDescent="0.25">
      <c r="A46" s="228" t="s">
        <v>234</v>
      </c>
      <c r="B46" s="228"/>
      <c r="C46" s="228"/>
      <c r="D46" s="228"/>
      <c r="E46" s="228"/>
      <c r="F46" s="228"/>
      <c r="G46" s="119"/>
      <c r="H46" s="120"/>
      <c r="I46" s="120"/>
      <c r="J46" s="120"/>
      <c r="K46" s="120"/>
      <c r="L46" s="120"/>
      <c r="M46" s="120"/>
    </row>
    <row r="47" spans="1:13" ht="32.25" customHeight="1" x14ac:dyDescent="0.25">
      <c r="A47" s="228" t="s">
        <v>211</v>
      </c>
      <c r="B47" s="228"/>
      <c r="C47" s="228"/>
      <c r="D47" s="228"/>
      <c r="E47" s="228"/>
      <c r="F47" s="228"/>
      <c r="G47" s="120"/>
      <c r="H47" s="120"/>
      <c r="I47" s="120"/>
      <c r="J47" s="120"/>
      <c r="K47" s="120"/>
      <c r="L47" s="120"/>
      <c r="M47" s="120"/>
    </row>
    <row r="48" spans="1:13" ht="16.5" x14ac:dyDescent="0.25">
      <c r="A48" s="118"/>
    </row>
    <row r="49" spans="1:8" ht="15" customHeight="1" x14ac:dyDescent="0.25">
      <c r="A49" s="156" t="s">
        <v>196</v>
      </c>
      <c r="B49" s="156"/>
      <c r="C49" s="156" t="s">
        <v>199</v>
      </c>
      <c r="D49" s="156"/>
      <c r="E49" s="156"/>
      <c r="F49" s="156"/>
      <c r="G49" s="126"/>
      <c r="H49" s="126"/>
    </row>
    <row r="50" spans="1:8" ht="15" customHeight="1" x14ac:dyDescent="0.25">
      <c r="A50" s="156" t="s">
        <v>197</v>
      </c>
      <c r="B50" s="156"/>
      <c r="C50" s="156" t="s">
        <v>200</v>
      </c>
      <c r="D50" s="156"/>
      <c r="E50" s="156"/>
      <c r="F50" s="156"/>
      <c r="G50" s="126"/>
      <c r="H50" s="126"/>
    </row>
    <row r="51" spans="1:8" ht="15" customHeight="1" x14ac:dyDescent="0.25">
      <c r="A51" s="229" t="s">
        <v>198</v>
      </c>
      <c r="B51" s="229"/>
      <c r="C51" s="229" t="s">
        <v>201</v>
      </c>
      <c r="D51" s="229"/>
      <c r="E51" s="229"/>
      <c r="F51" s="229"/>
      <c r="G51" s="127"/>
      <c r="H51" s="127"/>
    </row>
    <row r="52" spans="1:8" x14ac:dyDescent="0.25">
      <c r="A52" s="230"/>
      <c r="B52" s="230"/>
      <c r="H52" s="230"/>
    </row>
    <row r="53" spans="1:8" x14ac:dyDescent="0.25">
      <c r="A53" s="230"/>
      <c r="B53" s="230"/>
      <c r="H53" s="230"/>
    </row>
    <row r="54" spans="1:8" x14ac:dyDescent="0.25">
      <c r="A54" s="230"/>
      <c r="B54" s="230"/>
      <c r="H54" s="230"/>
    </row>
    <row r="55" spans="1:8" x14ac:dyDescent="0.25">
      <c r="A55" s="230"/>
      <c r="B55" s="230"/>
      <c r="H55" s="230"/>
    </row>
    <row r="56" spans="1:8" x14ac:dyDescent="0.25">
      <c r="A56" s="230"/>
      <c r="B56" s="230"/>
      <c r="H56" s="230"/>
    </row>
    <row r="57" spans="1:8" x14ac:dyDescent="0.25">
      <c r="A57" s="230"/>
      <c r="B57" s="230"/>
      <c r="H57" s="230"/>
    </row>
    <row r="58" spans="1:8" ht="16.5" customHeight="1" x14ac:dyDescent="0.25">
      <c r="A58" s="121"/>
      <c r="B58" s="121"/>
      <c r="C58" s="226" t="s">
        <v>202</v>
      </c>
      <c r="D58" s="226"/>
      <c r="E58" s="226"/>
      <c r="F58" s="226"/>
      <c r="G58" s="121"/>
    </row>
    <row r="59" spans="1:8" ht="22.5" customHeight="1" x14ac:dyDescent="0.25">
      <c r="A59" s="119"/>
      <c r="B59" s="119"/>
      <c r="C59" s="227" t="s">
        <v>240</v>
      </c>
      <c r="D59" s="227"/>
      <c r="E59" s="227"/>
      <c r="F59" s="227"/>
      <c r="G59" s="119"/>
    </row>
    <row r="60" spans="1:8" ht="22.5" customHeight="1" x14ac:dyDescent="0.25">
      <c r="A60" s="119"/>
      <c r="B60" s="119"/>
      <c r="C60" s="227" t="s">
        <v>242</v>
      </c>
      <c r="D60" s="227"/>
      <c r="E60" s="227"/>
      <c r="F60" s="227"/>
      <c r="G60" s="119"/>
    </row>
    <row r="61" spans="1:8" ht="22.5" customHeight="1" x14ac:dyDescent="0.25">
      <c r="A61" s="119"/>
      <c r="B61" s="119"/>
      <c r="C61" s="227" t="s">
        <v>241</v>
      </c>
      <c r="D61" s="227"/>
      <c r="E61" s="227"/>
      <c r="F61" s="227"/>
      <c r="G61" s="119"/>
    </row>
    <row r="63" spans="1:8" x14ac:dyDescent="0.25">
      <c r="A63" s="117"/>
    </row>
  </sheetData>
  <mergeCells count="55">
    <mergeCell ref="H52:H57"/>
    <mergeCell ref="A42:D42"/>
    <mergeCell ref="A12:G12"/>
    <mergeCell ref="A17:B17"/>
    <mergeCell ref="A34:C34"/>
    <mergeCell ref="A37:D37"/>
    <mergeCell ref="A38:D38"/>
    <mergeCell ref="A32:B32"/>
    <mergeCell ref="A22:G22"/>
    <mergeCell ref="A21:G21"/>
    <mergeCell ref="A49:B49"/>
    <mergeCell ref="A50:B50"/>
    <mergeCell ref="A51:B51"/>
    <mergeCell ref="A39:D39"/>
    <mergeCell ref="A40:D40"/>
    <mergeCell ref="A41:D41"/>
    <mergeCell ref="A20:B20"/>
    <mergeCell ref="A19:B19"/>
    <mergeCell ref="C19:G19"/>
    <mergeCell ref="A33:B33"/>
    <mergeCell ref="A45:F45"/>
    <mergeCell ref="A35:G35"/>
    <mergeCell ref="A43:G43"/>
    <mergeCell ref="A1:B1"/>
    <mergeCell ref="C14:G14"/>
    <mergeCell ref="C15:G15"/>
    <mergeCell ref="C16:G16"/>
    <mergeCell ref="C17:G17"/>
    <mergeCell ref="A13:G13"/>
    <mergeCell ref="A16:B16"/>
    <mergeCell ref="A14:B14"/>
    <mergeCell ref="A15:B15"/>
    <mergeCell ref="A2:B2"/>
    <mergeCell ref="A3:B5"/>
    <mergeCell ref="A9:F9"/>
    <mergeCell ref="A7:F7"/>
    <mergeCell ref="C5:F5"/>
    <mergeCell ref="C1:F1"/>
    <mergeCell ref="C2:F2"/>
    <mergeCell ref="C58:F58"/>
    <mergeCell ref="C59:F59"/>
    <mergeCell ref="C60:F60"/>
    <mergeCell ref="C61:F61"/>
    <mergeCell ref="A10:F10"/>
    <mergeCell ref="A11:F11"/>
    <mergeCell ref="A46:F46"/>
    <mergeCell ref="A47:F47"/>
    <mergeCell ref="C49:F49"/>
    <mergeCell ref="C50:F50"/>
    <mergeCell ref="C51:F51"/>
    <mergeCell ref="A52:A57"/>
    <mergeCell ref="B52:B57"/>
    <mergeCell ref="C20:G20"/>
    <mergeCell ref="A18:G18"/>
    <mergeCell ref="A23:G23"/>
  </mergeCells>
  <pageMargins left="0.45" right="0.2" top="0.5" bottom="0.25" header="0" footer="0"/>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workbookViewId="0">
      <selection activeCell="E25" sqref="E25"/>
    </sheetView>
  </sheetViews>
  <sheetFormatPr defaultRowHeight="15" x14ac:dyDescent="0.25"/>
  <cols>
    <col min="2" max="2" width="10" customWidth="1"/>
    <col min="3" max="3" width="11" customWidth="1"/>
    <col min="4" max="17" width="8" customWidth="1"/>
    <col min="19" max="19" width="60.28515625" customWidth="1"/>
  </cols>
  <sheetData>
    <row r="1" spans="1:19" x14ac:dyDescent="0.25">
      <c r="A1" s="172" t="s">
        <v>149</v>
      </c>
      <c r="B1" s="172"/>
      <c r="C1" s="172"/>
      <c r="D1" s="172"/>
      <c r="E1" s="172"/>
      <c r="F1" s="172"/>
      <c r="G1" s="172"/>
      <c r="H1" s="172"/>
      <c r="I1" s="172"/>
      <c r="J1" s="172"/>
      <c r="K1" s="172"/>
      <c r="L1" s="172"/>
      <c r="M1" s="172"/>
      <c r="N1" s="172"/>
      <c r="O1" s="172"/>
      <c r="P1" s="172"/>
      <c r="Q1" s="172"/>
      <c r="R1" s="172"/>
    </row>
    <row r="2" spans="1:19" x14ac:dyDescent="0.25">
      <c r="A2" s="65"/>
      <c r="B2" s="66"/>
      <c r="C2" s="66"/>
      <c r="D2" s="66"/>
      <c r="E2" s="66"/>
      <c r="F2" s="66"/>
      <c r="G2" s="66"/>
      <c r="H2" s="66"/>
      <c r="I2" s="66"/>
      <c r="J2" s="66"/>
      <c r="K2" s="66"/>
      <c r="L2" s="66"/>
      <c r="M2" s="66"/>
      <c r="N2" s="66"/>
      <c r="O2" s="66"/>
      <c r="P2" s="66"/>
      <c r="Q2" s="66"/>
      <c r="R2" s="66"/>
    </row>
    <row r="3" spans="1:19" ht="18.75" customHeight="1" x14ac:dyDescent="0.25">
      <c r="A3" s="173" t="s">
        <v>75</v>
      </c>
      <c r="B3" s="177" t="s">
        <v>18</v>
      </c>
      <c r="C3" s="178"/>
      <c r="D3" s="174" t="s">
        <v>256</v>
      </c>
      <c r="E3" s="175"/>
      <c r="F3" s="175"/>
      <c r="G3" s="175"/>
      <c r="H3" s="175"/>
      <c r="I3" s="175"/>
      <c r="J3" s="175"/>
      <c r="K3" s="175"/>
      <c r="L3" s="175"/>
      <c r="M3" s="175"/>
      <c r="N3" s="175"/>
      <c r="O3" s="175"/>
      <c r="P3" s="175"/>
      <c r="Q3" s="176"/>
      <c r="R3" s="173" t="s">
        <v>8</v>
      </c>
    </row>
    <row r="4" spans="1:19" ht="60.75" customHeight="1" x14ac:dyDescent="0.25">
      <c r="A4" s="173"/>
      <c r="B4" s="67" t="s">
        <v>160</v>
      </c>
      <c r="C4" s="67" t="s">
        <v>159</v>
      </c>
      <c r="D4" s="67" t="s">
        <v>257</v>
      </c>
      <c r="E4" s="67" t="s">
        <v>150</v>
      </c>
      <c r="F4" s="67" t="s">
        <v>258</v>
      </c>
      <c r="G4" s="67" t="s">
        <v>151</v>
      </c>
      <c r="H4" s="67" t="s">
        <v>259</v>
      </c>
      <c r="I4" s="67" t="s">
        <v>152</v>
      </c>
      <c r="J4" s="67" t="s">
        <v>260</v>
      </c>
      <c r="K4" s="67" t="s">
        <v>153</v>
      </c>
      <c r="L4" s="67" t="s">
        <v>154</v>
      </c>
      <c r="M4" s="67" t="s">
        <v>261</v>
      </c>
      <c r="N4" s="67" t="s">
        <v>132</v>
      </c>
      <c r="O4" s="67" t="s">
        <v>245</v>
      </c>
      <c r="P4" s="67" t="s">
        <v>262</v>
      </c>
      <c r="Q4" s="67" t="s">
        <v>247</v>
      </c>
      <c r="R4" s="173"/>
      <c r="S4" s="11" t="s">
        <v>229</v>
      </c>
    </row>
    <row r="5" spans="1:19" ht="21.75" customHeight="1" x14ac:dyDescent="0.25">
      <c r="A5" s="79" t="s">
        <v>161</v>
      </c>
      <c r="B5" s="138">
        <v>1809</v>
      </c>
      <c r="C5" s="80"/>
      <c r="D5" s="81">
        <v>200</v>
      </c>
      <c r="E5" s="81">
        <v>400</v>
      </c>
      <c r="F5" s="81">
        <v>289</v>
      </c>
      <c r="G5" s="81">
        <v>350</v>
      </c>
      <c r="H5" s="81">
        <v>850</v>
      </c>
      <c r="I5" s="81">
        <v>656</v>
      </c>
      <c r="J5" s="81">
        <v>459</v>
      </c>
      <c r="K5" s="81">
        <v>1000</v>
      </c>
      <c r="L5" s="81"/>
      <c r="M5" s="81"/>
      <c r="N5" s="81"/>
      <c r="O5" s="81"/>
      <c r="P5" s="81"/>
      <c r="Q5" s="81"/>
      <c r="R5" s="81">
        <f>SUM(D5:Q5)</f>
        <v>4204</v>
      </c>
      <c r="S5" s="11" t="s">
        <v>255</v>
      </c>
    </row>
    <row r="6" spans="1:19" ht="21.75" customHeight="1" x14ac:dyDescent="0.25">
      <c r="A6" s="79"/>
      <c r="B6" s="80">
        <v>1184</v>
      </c>
      <c r="C6" s="80"/>
      <c r="D6" s="81"/>
      <c r="E6" s="81"/>
      <c r="F6" s="81"/>
      <c r="G6" s="81"/>
      <c r="H6" s="81"/>
      <c r="I6" s="81"/>
      <c r="J6" s="81"/>
      <c r="K6" s="81"/>
      <c r="L6" s="81"/>
      <c r="M6" s="81"/>
      <c r="N6" s="81"/>
      <c r="O6" s="81"/>
      <c r="P6" s="81"/>
      <c r="Q6" s="81"/>
      <c r="R6" s="81"/>
      <c r="S6" s="11" t="s">
        <v>254</v>
      </c>
    </row>
    <row r="7" spans="1:19" ht="21.75" customHeight="1" x14ac:dyDescent="0.25">
      <c r="A7" s="79"/>
      <c r="B7" s="137">
        <v>3314</v>
      </c>
      <c r="C7" s="80"/>
      <c r="D7" s="81"/>
      <c r="E7" s="81"/>
      <c r="F7" s="81"/>
      <c r="G7" s="81"/>
      <c r="H7" s="81"/>
      <c r="I7" s="81"/>
      <c r="J7" s="81"/>
      <c r="K7" s="81"/>
      <c r="L7" s="81"/>
      <c r="M7" s="81"/>
      <c r="N7" s="81"/>
      <c r="O7" s="81"/>
      <c r="P7" s="81"/>
      <c r="Q7" s="81"/>
      <c r="R7" s="81"/>
      <c r="S7" s="11"/>
    </row>
    <row r="8" spans="1:19" ht="19.5" customHeight="1" x14ac:dyDescent="0.25">
      <c r="A8" s="79" t="s">
        <v>162</v>
      </c>
      <c r="B8" s="80"/>
      <c r="C8" s="138">
        <v>1896</v>
      </c>
      <c r="D8" s="81"/>
      <c r="E8" s="81"/>
      <c r="F8" s="81"/>
      <c r="G8" s="81"/>
      <c r="H8" s="81"/>
      <c r="I8" s="81"/>
      <c r="J8" s="81"/>
      <c r="K8" s="81"/>
      <c r="L8" s="81">
        <v>1980</v>
      </c>
      <c r="M8" s="81">
        <v>580</v>
      </c>
      <c r="N8" s="81">
        <v>320</v>
      </c>
      <c r="O8" s="81">
        <v>580</v>
      </c>
      <c r="P8" s="81">
        <v>560</v>
      </c>
      <c r="Q8" s="81">
        <v>195</v>
      </c>
      <c r="R8" s="81">
        <f>SUM(L8:Q8)</f>
        <v>4215</v>
      </c>
      <c r="S8" s="11"/>
    </row>
    <row r="9" spans="1:19" x14ac:dyDescent="0.25">
      <c r="A9" s="79"/>
      <c r="B9" s="80"/>
      <c r="C9" s="80">
        <v>1241</v>
      </c>
      <c r="D9" s="81"/>
      <c r="E9" s="81"/>
      <c r="F9" s="81"/>
      <c r="G9" s="81"/>
      <c r="H9" s="81"/>
      <c r="I9" s="81"/>
      <c r="J9" s="81"/>
      <c r="K9" s="81"/>
      <c r="L9" s="81"/>
      <c r="M9" s="81"/>
      <c r="N9" s="81"/>
      <c r="O9" s="81"/>
      <c r="P9" s="81"/>
      <c r="Q9" s="81"/>
      <c r="R9" s="81"/>
      <c r="S9" s="11"/>
    </row>
    <row r="10" spans="1:19" x14ac:dyDescent="0.25">
      <c r="A10" s="79"/>
      <c r="B10" s="80"/>
      <c r="C10" s="137">
        <v>3474</v>
      </c>
      <c r="D10" s="81"/>
      <c r="E10" s="81"/>
      <c r="F10" s="81"/>
      <c r="G10" s="81"/>
      <c r="H10" s="81"/>
      <c r="I10" s="81"/>
      <c r="J10" s="81"/>
      <c r="K10" s="81"/>
      <c r="L10" s="81"/>
      <c r="M10" s="81"/>
      <c r="N10" s="81"/>
      <c r="O10" s="81"/>
      <c r="P10" s="81"/>
      <c r="Q10" s="81"/>
      <c r="R10" s="81"/>
      <c r="S10" s="11"/>
    </row>
    <row r="11" spans="1:19" x14ac:dyDescent="0.25">
      <c r="A11" s="80"/>
      <c r="B11" s="80"/>
      <c r="C11" s="80"/>
      <c r="D11" s="81"/>
      <c r="E11" s="81"/>
      <c r="F11" s="81"/>
      <c r="G11" s="81"/>
      <c r="H11" s="81"/>
      <c r="I11" s="81"/>
      <c r="J11" s="81"/>
      <c r="K11" s="81"/>
      <c r="L11" s="81"/>
      <c r="M11" s="81"/>
      <c r="N11" s="81"/>
      <c r="O11" s="81"/>
      <c r="P11" s="81"/>
      <c r="Q11" s="81"/>
      <c r="R11" s="81"/>
      <c r="S11" s="11"/>
    </row>
    <row r="12" spans="1:19" x14ac:dyDescent="0.25">
      <c r="A12" s="179" t="s">
        <v>8</v>
      </c>
      <c r="B12" s="179"/>
      <c r="C12" s="82"/>
      <c r="D12" s="83">
        <f>SUM(D5:D11)</f>
        <v>200</v>
      </c>
      <c r="E12" s="83">
        <f t="shared" ref="E12:R12" si="0">SUM(E5:E11)</f>
        <v>400</v>
      </c>
      <c r="F12" s="83">
        <f t="shared" si="0"/>
        <v>289</v>
      </c>
      <c r="G12" s="83">
        <f t="shared" si="0"/>
        <v>350</v>
      </c>
      <c r="H12" s="83">
        <f t="shared" si="0"/>
        <v>850</v>
      </c>
      <c r="I12" s="83">
        <f t="shared" si="0"/>
        <v>656</v>
      </c>
      <c r="J12" s="83">
        <f t="shared" si="0"/>
        <v>459</v>
      </c>
      <c r="K12" s="83">
        <f t="shared" si="0"/>
        <v>1000</v>
      </c>
      <c r="L12" s="83">
        <f t="shared" si="0"/>
        <v>1980</v>
      </c>
      <c r="M12" s="83">
        <f t="shared" si="0"/>
        <v>580</v>
      </c>
      <c r="N12" s="83">
        <f t="shared" si="0"/>
        <v>320</v>
      </c>
      <c r="O12" s="83">
        <f t="shared" si="0"/>
        <v>580</v>
      </c>
      <c r="P12" s="83">
        <f t="shared" si="0"/>
        <v>560</v>
      </c>
      <c r="Q12" s="83">
        <f t="shared" si="0"/>
        <v>195</v>
      </c>
      <c r="R12" s="83">
        <f t="shared" si="0"/>
        <v>8419</v>
      </c>
    </row>
    <row r="13" spans="1:19" x14ac:dyDescent="0.25">
      <c r="A13" s="115" t="s">
        <v>175</v>
      </c>
      <c r="B13" s="115"/>
      <c r="C13" s="115"/>
      <c r="D13" s="114"/>
      <c r="E13" s="114"/>
      <c r="F13" s="114"/>
      <c r="G13" s="114"/>
      <c r="H13" s="114"/>
      <c r="I13" s="114"/>
      <c r="J13" s="114"/>
      <c r="K13" s="114"/>
      <c r="L13" s="114"/>
      <c r="M13" s="114"/>
      <c r="N13" s="114"/>
      <c r="O13" s="114"/>
      <c r="P13" s="114"/>
      <c r="Q13" s="114"/>
      <c r="R13" s="114"/>
    </row>
    <row r="14" spans="1:19" x14ac:dyDescent="0.25">
      <c r="A14" s="184" t="s">
        <v>177</v>
      </c>
      <c r="B14" s="184"/>
      <c r="C14" s="184"/>
      <c r="D14" s="184"/>
      <c r="E14" s="184"/>
      <c r="F14" s="184"/>
      <c r="G14" s="184"/>
      <c r="H14" s="184"/>
      <c r="I14" s="184"/>
      <c r="J14" s="184"/>
      <c r="K14" s="114"/>
      <c r="L14" s="114"/>
      <c r="M14" s="114"/>
      <c r="N14" s="114"/>
      <c r="O14" s="114"/>
      <c r="P14" s="114"/>
      <c r="Q14" s="114"/>
      <c r="R14" s="114"/>
    </row>
    <row r="15" spans="1:19" x14ac:dyDescent="0.25">
      <c r="A15" s="180" t="s">
        <v>176</v>
      </c>
      <c r="B15" s="181"/>
      <c r="C15" s="181"/>
      <c r="D15" s="181"/>
      <c r="E15" s="181"/>
      <c r="F15" s="181"/>
      <c r="G15" s="181"/>
      <c r="H15" s="181"/>
      <c r="I15" s="181"/>
      <c r="J15" s="181"/>
      <c r="K15" s="181"/>
      <c r="L15" s="181"/>
      <c r="M15" s="181"/>
      <c r="N15" s="181"/>
      <c r="O15" s="181"/>
      <c r="P15" s="181"/>
      <c r="Q15" s="68"/>
      <c r="R15" s="66"/>
    </row>
    <row r="16" spans="1:19" x14ac:dyDescent="0.25">
      <c r="A16" s="182" t="s">
        <v>155</v>
      </c>
      <c r="B16" s="182"/>
      <c r="C16" s="182"/>
      <c r="D16" s="182"/>
      <c r="E16" s="182"/>
      <c r="F16" s="66">
        <v>1235</v>
      </c>
      <c r="G16" s="66"/>
      <c r="H16" s="66"/>
      <c r="I16" s="66"/>
      <c r="J16" s="66"/>
      <c r="K16" s="66"/>
      <c r="L16" s="66"/>
      <c r="M16" s="66"/>
      <c r="N16" s="66"/>
      <c r="O16" s="66"/>
      <c r="P16" s="66" t="s">
        <v>148</v>
      </c>
      <c r="Q16" s="66"/>
      <c r="R16" s="66"/>
    </row>
    <row r="17" spans="1:18" x14ac:dyDescent="0.25">
      <c r="A17" s="182" t="s">
        <v>156</v>
      </c>
      <c r="B17" s="182"/>
      <c r="C17" s="182"/>
      <c r="D17" s="182"/>
      <c r="E17" s="182"/>
      <c r="F17" s="66">
        <v>1040</v>
      </c>
      <c r="G17" s="66"/>
      <c r="H17" s="66"/>
      <c r="I17" s="66"/>
      <c r="J17" s="66"/>
      <c r="K17" s="66"/>
      <c r="L17" s="66"/>
      <c r="M17" s="66"/>
      <c r="N17" s="66"/>
      <c r="O17" s="66"/>
      <c r="P17" s="66"/>
      <c r="Q17" s="66"/>
      <c r="R17" s="66"/>
    </row>
    <row r="18" spans="1:18" x14ac:dyDescent="0.25">
      <c r="A18" s="182" t="s">
        <v>157</v>
      </c>
      <c r="B18" s="182"/>
      <c r="C18" s="182"/>
      <c r="D18" s="182"/>
      <c r="E18" s="182"/>
      <c r="F18" s="66">
        <f>F16-F17</f>
        <v>195</v>
      </c>
      <c r="G18" s="66" t="s">
        <v>70</v>
      </c>
      <c r="H18" s="183" t="s">
        <v>158</v>
      </c>
      <c r="I18" s="183"/>
      <c r="J18" s="183"/>
      <c r="K18" s="183"/>
      <c r="L18" s="183"/>
      <c r="M18" s="183"/>
      <c r="N18" s="183"/>
      <c r="O18" s="183"/>
      <c r="P18" s="183"/>
      <c r="Q18" s="69"/>
      <c r="R18" s="66"/>
    </row>
    <row r="19" spans="1:18" x14ac:dyDescent="0.25">
      <c r="A19" s="65"/>
      <c r="B19" s="66"/>
      <c r="C19" s="66"/>
      <c r="D19" s="66"/>
      <c r="E19" s="66"/>
      <c r="F19" s="66"/>
      <c r="G19" s="66"/>
      <c r="H19" s="66"/>
      <c r="I19" s="66"/>
      <c r="J19" s="66"/>
      <c r="K19" s="66"/>
      <c r="L19" s="66"/>
      <c r="M19" s="66"/>
      <c r="N19" s="66"/>
      <c r="O19" s="66"/>
      <c r="P19" s="66"/>
      <c r="Q19" s="66"/>
      <c r="R19" s="66"/>
    </row>
  </sheetData>
  <mergeCells count="12">
    <mergeCell ref="A12:B12"/>
    <mergeCell ref="A15:P15"/>
    <mergeCell ref="A16:E16"/>
    <mergeCell ref="A17:E17"/>
    <mergeCell ref="A18:E18"/>
    <mergeCell ref="H18:P18"/>
    <mergeCell ref="A14:J14"/>
    <mergeCell ref="A1:R1"/>
    <mergeCell ref="A3:A4"/>
    <mergeCell ref="D3:Q3"/>
    <mergeCell ref="R3:R4"/>
    <mergeCell ref="B3:C3"/>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Bảng kê công suất</vt:lpstr>
      <vt:lpstr>Thỏa thuận thời gian VP</vt:lpstr>
      <vt:lpstr>Bảng tính VP- 1 giá </vt:lpstr>
      <vt:lpstr>Bảng tính VP- 3 giá </vt:lpstr>
      <vt:lpstr>Biên bản thỏa thuận ĐN, TĐ</vt:lpstr>
      <vt:lpstr>ĐN đã phát hành hóa đơn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2025-03-27T07:34:31Z</dcterms:modified>
</cp:coreProperties>
</file>