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klui\OneDrive\Documents\"/>
    </mc:Choice>
  </mc:AlternateContent>
  <xr:revisionPtr revIDLastSave="0" documentId="8_{ABA4FF4C-EA05-423F-A486-B7E34EA4CDC2}" xr6:coauthVersionLast="47" xr6:coauthVersionMax="47" xr10:uidLastSave="{00000000-0000-0000-0000-000000000000}"/>
  <bookViews>
    <workbookView xWindow="-108" yWindow="-108" windowWidth="23256" windowHeight="13176" tabRatio="821" activeTab="6" xr2:uid="{7746431A-B791-4F95-AC5D-0B2E63DCF552}"/>
  </bookViews>
  <sheets>
    <sheet name="Cover" sheetId="1" r:id="rId1"/>
    <sheet name="Test case List" sheetId="2" r:id="rId2"/>
    <sheet name="Module1" sheetId="3" r:id="rId3"/>
    <sheet name="Module2" sheetId="4" r:id="rId4"/>
    <sheet name="Module3" sheetId="6" r:id="rId5"/>
    <sheet name="Module4" sheetId="7" r:id="rId6"/>
    <sheet name="Test Report" sheetId="5" r:id="rId7"/>
  </sheets>
  <definedNames>
    <definedName name="_xlnm._FilterDatabase" localSheetId="2" hidden="1">Module1!$A$8:$H$11</definedName>
    <definedName name="_xlnm._FilterDatabase" localSheetId="3" hidden="1">Module2!$A$8:$H$12</definedName>
    <definedName name="_xlnm._FilterDatabase" localSheetId="4" hidden="1">Module3!$A$8:$H$13</definedName>
    <definedName name="_xlnm._FilterDatabase" localSheetId="5" hidden="1">Module4!$A$8:$H$12</definedName>
    <definedName name="ACTION">#REF!</definedName>
  </definedName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G14" i="5"/>
  <c r="D14" i="5"/>
  <c r="D6" i="7"/>
  <c r="B6" i="7"/>
  <c r="A6" i="7"/>
  <c r="D6" i="3"/>
  <c r="B6" i="3"/>
  <c r="A6" i="3"/>
  <c r="D6" i="4"/>
  <c r="D6" i="6"/>
  <c r="G13" i="5" s="1"/>
  <c r="B6" i="6"/>
  <c r="E13" i="5" s="1"/>
  <c r="A6" i="6"/>
  <c r="D13" i="5" s="1"/>
  <c r="B6" i="4"/>
  <c r="A6" i="4"/>
  <c r="E6" i="7" l="1"/>
  <c r="C6" i="1"/>
  <c r="D4" i="2"/>
  <c r="D11" i="5"/>
  <c r="E11" i="5"/>
  <c r="G11" i="5"/>
  <c r="E6" i="3"/>
  <c r="H11" i="5" s="1"/>
  <c r="D12" i="5"/>
  <c r="E12" i="5"/>
  <c r="G12" i="5"/>
  <c r="C5" i="5"/>
  <c r="C11" i="5"/>
  <c r="C12" i="5"/>
  <c r="C6" i="7" l="1"/>
  <c r="F14" i="5" s="1"/>
  <c r="H14" i="5"/>
  <c r="E6" i="6"/>
  <c r="E6" i="4"/>
  <c r="H12" i="5" s="1"/>
  <c r="G15" i="5"/>
  <c r="E15" i="5"/>
  <c r="D15" i="5"/>
  <c r="C6" i="3"/>
  <c r="F11" i="5" s="1"/>
  <c r="C6" i="6" l="1"/>
  <c r="F13" i="5" s="1"/>
  <c r="H13" i="5"/>
  <c r="H15" i="5" s="1"/>
  <c r="C6" i="4"/>
  <c r="F12" i="5" s="1"/>
  <c r="E17" i="5" l="1"/>
  <c r="E18" i="5"/>
  <c r="F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1A04BFAC-AA98-45F4-8130-C3F81316ECAC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<sst xmlns="http://schemas.openxmlformats.org/spreadsheetml/2006/main" count="274" uniqueCount="146">
  <si>
    <t>TEST CASE</t>
  </si>
  <si>
    <t>Project Name</t>
  </si>
  <si>
    <t>&lt;Project Name&gt;</t>
  </si>
  <si>
    <t>Creator</t>
  </si>
  <si>
    <t>Project Code</t>
  </si>
  <si>
    <t>&lt;Project Code&gt;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</si>
  <si>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</si>
  <si>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</si>
  <si>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</si>
  <si>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</si>
  <si>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</si>
  <si>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</si>
  <si>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</si>
  <si>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</si>
  <si>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</si>
  <si>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</si>
  <si>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</si>
  <si>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referred in this version.&gt;</t>
  </si>
  <si>
    <t>TEST CASE LIST</t>
  </si>
  <si>
    <t>Kiểm thử Website Nón Sơn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</si>
  <si>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</si>
  <si>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</si>
  <si>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</si>
  <si>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</si>
  <si>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</si>
  <si>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</si>
  <si>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</si>
  <si>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testEmptyUsernameAndPassword()</t>
  </si>
  <si>
    <t>Module1</t>
  </si>
  <si>
    <t>Kiểm tra khi không nhập tên đăng nhập và mật khẩu</t>
  </si>
  <si>
    <t>testNonExistentUsername()</t>
  </si>
  <si>
    <t>Kiểm tra khi tên đăng nhập không tồn tại</t>
  </si>
  <si>
    <t>testRemoveItem()</t>
  </si>
  <si>
    <t>Module2</t>
  </si>
  <si>
    <t>Kiểm tra chức năng xóa toàn bộ giỏ hàng</t>
  </si>
  <si>
    <t>testClearCart()</t>
  </si>
  <si>
    <t>Kiểm tra chức năng xóa sản phẩm khỏi giỏ hàng</t>
  </si>
  <si>
    <t>testSearchByProductName()</t>
  </si>
  <si>
    <t>Module3</t>
  </si>
  <si>
    <t>Kiểm tra chức năng tìm kiếm sản phẩm theo tên</t>
  </si>
  <si>
    <t>testSearchWithInvalidTerm()</t>
  </si>
  <si>
    <t>Kiểm tra chức năng tìm kiếm với từ khóa không tồn tại</t>
  </si>
  <si>
    <t>testSearchWithEmptyTerm()</t>
  </si>
  <si>
    <t>Kiểm tra chức năng tìm kiếm với từ khóa rỗng</t>
  </si>
  <si>
    <t>testGetAccountList()</t>
  </si>
  <si>
    <t>Module4</t>
  </si>
  <si>
    <t>Kiểm tra việc lấy danh sách tài khoản từ cơ sở dữ liệu</t>
  </si>
  <si>
    <t>testUpdateAccountStatus()</t>
  </si>
  <si>
    <t>Kiểm tra chức năng cập nhật trạng thái tài khoản</t>
  </si>
  <si>
    <t>testAddAccount()</t>
  </si>
  <si>
    <t>Kiểm tra chức năng thêm tài khoản mới vào cơ sở dữ liệu</t>
  </si>
  <si>
    <t>testEditAccount()</t>
  </si>
  <si>
    <t>Kiểm tra chức năng chỉnh sửa thông tin tài khoản</t>
  </si>
  <si>
    <t>Module Code</t>
  </si>
  <si>
    <t xml:space="preserve">Module1 </t>
  </si>
  <si>
    <t>Pass</t>
  </si>
  <si>
    <t>Test requirement</t>
  </si>
  <si>
    <t>&lt;Brief description about requirements which are tested in this sheet&gt;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</si>
  <si>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</si>
  <si>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</si>
  <si>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</si>
  <si>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</si>
  <si>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</si>
  <si>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</si>
  <si>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</si>
  <si>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</si>
  <si>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</si>
  <si>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</si>
  <si>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Test data</t>
    <phoneticPr fontId="0" type="noConversion"/>
  </si>
  <si>
    <t>Actual output</t>
  </si>
  <si>
    <t>Result</t>
  </si>
  <si>
    <t>Note</t>
  </si>
  <si>
    <t>TC-1</t>
  </si>
  <si>
    <t>1. Thiết lập tên đăng nhập và mật khẩu trống.
2. Chạy hàm login() với dữ liệu này.</t>
  </si>
  <si>
    <t>Thông báo: "Vui lòng nhập tên đăng nhập và mật khẩu."</t>
  </si>
  <si>
    <t>Username: ' '
Password: ' '</t>
  </si>
  <si>
    <t>TC-2</t>
  </si>
  <si>
    <t>1. Thiết lập tên đăng nhập không tồn tại.
2. Chạy hàm login() với dữ liệu này.</t>
  </si>
  <si>
    <t>Thông báo: "Tên đăng nhập này không tồn tại. Vui lòng kiểm tra lại"</t>
  </si>
  <si>
    <t>$username= 'nonexistentUser';
$password= 'password123';</t>
  </si>
  <si>
    <t>Function testRemoveItem()</t>
  </si>
  <si>
    <t>TC-3</t>
  </si>
  <si>
    <t>Kiểm tra xóa sản phẩm khỏi giỏ hàng.</t>
  </si>
  <si>
    <t>1. Thiết lập session giỏ hàng với các sản phẩm mẫu (id: 1 và id: 2).
2. Gửi yêu cầu POST với id = 1.
3. Chạy script remove_item.php</t>
  </si>
  <si>
    <t>Sản phẩm với id = 1 được xóa khỏi giỏ hàng.                                    Session $_SESSION['cart'] không còn chứa sản phẩm với id = 1.</t>
  </si>
  <si>
    <t>Giỏ hàng có 2 sản phẩm, sản phẩm bị xoá có ID: 1</t>
  </si>
  <si>
    <t>Function testClearCart()</t>
  </si>
  <si>
    <t>TC-4</t>
  </si>
  <si>
    <t>Kiểm tra xóa toàn bộ giỏ hàng.</t>
  </si>
  <si>
    <t>1. Thiết lập session giỏ hàng với các sản phẩm mẫu (id: 1 và id: 2).
2. Chạy script clear_cart.php.</t>
  </si>
  <si>
    <t>Toàn bộ giỏ hàng bị xóa.             Session $_SESSION['cart'] trống sau khi chạy script.</t>
  </si>
  <si>
    <t>Giỏ hàng có 2 sản phẩm</t>
  </si>
  <si>
    <t>Trả về danh sách sản phẩm có tên chứa cụm 'NAPOLI PUG'. Mỗi sản phẩm trong danh sách phải chứa cụm 'NAPOLI PUG'.</t>
  </si>
  <si>
    <t>Bị đánh dấu Warning nhưng vẫn đúng</t>
  </si>
  <si>
    <t>Test data</t>
  </si>
  <si>
    <t>Function testSearchByProductName()</t>
  </si>
  <si>
    <t>TC-5</t>
  </si>
  <si>
    <t>1. Kết nối đến cơ sở dữ liệu.
2. Gửi truy vấn SQL tìm kiếm tên sản phẩm chứa cụm từ 'NAPOLI PUG'.</t>
  </si>
  <si>
    <t>"NAPOLI PUG"</t>
  </si>
  <si>
    <t>Function testSearchWithInvalidTerm()</t>
  </si>
  <si>
    <t>TC-6</t>
  </si>
  <si>
    <t>1. Kết nối đến cơ sở dữ liệu.
2. Gửi truy vấn SQL tìm kiếm tên sản phẩm chứa cụm 'KhongTonTai'.</t>
  </si>
  <si>
    <t>Không trả về kết quả nào. Số lượng dòng trả về phải bằng 0.</t>
  </si>
  <si>
    <t>"KhongTonTai"</t>
  </si>
  <si>
    <t>Function testSearchWithEmptyTerm()</t>
  </si>
  <si>
    <t>TC-7</t>
  </si>
  <si>
    <t>1. Kết nối đến cơ sở dữ liệu.
2. Gửi truy vấn SQL tìm kiếm với từ khóa rỗng ('').</t>
  </si>
  <si>
    <t>Trả về danh sách tất cả các sản phẩm trong cơ sở dữ liệu.</t>
  </si>
  <si>
    <t>&lt;Trống&gt;</t>
  </si>
  <si>
    <t>Function testGetAccountList()</t>
  </si>
  <si>
    <t>TC-8</t>
  </si>
  <si>
    <t>1. Kết nối đến cơ sở dữ liệu.
2. Truy vấn tất cả tài khoản trong bảng accounts vừa tạo.</t>
  </si>
  <si>
    <t>Trả về danh sách 2 tài khoản với thông tin đúng:
- USERNAME: 'user1', 'user2'.
- Số lượng tài khoản trả về: 2.</t>
  </si>
  <si>
    <t>['user1', 'pass1', 1(admin), 1(Mở)]; ['user2', 'pass2', 0(khách), 0(Khoá)]</t>
  </si>
  <si>
    <t>Function testUpdateAccountStatus()</t>
  </si>
  <si>
    <t>TC-9</t>
  </si>
  <si>
    <t>1. Kết nối đến cơ sở dữ liệu.
2. Gửi truy vấn SQL cập nhật STATUS = 0 cho tài khoản có USERNAME = 'user1'.</t>
  </si>
  <si>
    <t>STATUS của tài khoản 'user1' được cập nhật thành 0.</t>
  </si>
  <si>
    <t>USERNAME: 'user1', STATUS: 1</t>
  </si>
  <si>
    <t>Function testAddAccount()</t>
  </si>
  <si>
    <t>TC-10</t>
  </si>
  <si>
    <t>1. Kết nối đến cơ sở dữ liệu.
2. Gửi truy vấn SQL thêm tài khoản với thông tin: 'USERNAME': 'user3', 'PASSWORD': 'pass3', 'ROLE': 0, 'STATUS': 1.</t>
  </si>
  <si>
    <t>Tài khoản 'user3' được thêm thành công vào cơ sở dữ liệu.</t>
  </si>
  <si>
    <t>USERNAME: 'user3', PASSWORD: 'pass3', ROLE: 0, STATUS: 1</t>
  </si>
  <si>
    <t>Function testEditAccount()</t>
  </si>
  <si>
    <t>TC-11</t>
  </si>
  <si>
    <t>1. Kết nối đến cơ sở dữ liệu.
2. Gửi truy vấn SQL cập nhật thông tin tài khoản với USERNAME = 'user1' thì PASSWORD = 'newpass1', ROLE = 0.</t>
  </si>
  <si>
    <t>Tài khoản 'user1' được cập nhật với mật khẩu mới 'newpass1' và vai trò 'ROLE = 0'.</t>
  </si>
  <si>
    <t>USERNAME: 'user1', PASSWORD: 'pass1', ROLE: 1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</si>
  <si>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</si>
  <si>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</si>
  <si>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</si>
  <si>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</si>
  <si>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</si>
  <si>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</si>
  <si>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</si>
  <si>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</si>
  <si>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</si>
  <si>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</si>
  <si>
    <t>1. Kết nối đến cơ sở dữ liệu.
2. Gửi truy vấn SQL tìm kiếm tên sản phẩm chứa cụm từ 'Mũ đầu'.</t>
  </si>
  <si>
    <t>"Mũ đầu"</t>
  </si>
  <si>
    <t>Không trả về kết quả nào. Hiển thị thông báo lỗi không tìm thấy từ khoá trong cở sở dữ liệu.</t>
  </si>
  <si>
    <t>Ví dụ: "Mũ nửa đầu", chức năng tìm kiếm chỉ tìm được sản phẩm chứa "Mũ nửa" chứ không tìm được "Mũ đầu"</t>
  </si>
  <si>
    <t>Trả về danh sách sản phẩm có tên chứa cụm 'Mũ .. đầu". Mỗi sản phẩm trong danh sách phải chứa cụm 'Mũ đầu'.</t>
  </si>
  <si>
    <t>TC-12</t>
  </si>
  <si>
    <t>Kiểm thử unit test website Nón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</si>
</sst>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;@"/>
  </numFmts>
  <fonts count="24"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family val="3"/>
      <charset val="128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</cellStyleXfs>
  <cellXfs count="1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7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5" fontId="2" fillId="0" borderId="8" xfId="0" applyNumberFormat="1" applyFont="1" applyBorder="1" applyAlignment="1">
      <alignment vertical="top"/>
    </xf>
    <xf numFmtId="0" fontId="7" fillId="0" borderId="9" xfId="0" applyFont="1" applyBorder="1" applyAlignment="1">
      <alignment vertical="top" wrapText="1"/>
    </xf>
    <xf numFmtId="164" fontId="2" fillId="0" borderId="7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 vertical="center"/>
    </xf>
    <xf numFmtId="0" fontId="14" fillId="2" borderId="8" xfId="1" applyNumberFormat="1" applyFont="1" applyFill="1" applyBorder="1" applyAlignment="1" applyProtection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6" fillId="2" borderId="0" xfId="0" applyFont="1" applyFill="1"/>
    <xf numFmtId="0" fontId="17" fillId="2" borderId="14" xfId="0" applyFont="1" applyFill="1" applyBorder="1"/>
    <xf numFmtId="0" fontId="17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/>
    <xf numFmtId="0" fontId="13" fillId="2" borderId="15" xfId="3" applyFont="1" applyFill="1" applyBorder="1" applyAlignment="1">
      <alignment horizontal="left"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6" fillId="2" borderId="0" xfId="0" applyFont="1" applyFill="1" applyAlignment="1">
      <alignment horizontal="center" wrapText="1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2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top" wrapText="1"/>
    </xf>
    <xf numFmtId="0" fontId="13" fillId="0" borderId="23" xfId="3" applyFont="1" applyBorder="1" applyAlignment="1">
      <alignment horizontal="left" vertical="center"/>
    </xf>
    <xf numFmtId="0" fontId="2" fillId="2" borderId="0" xfId="3" applyFont="1" applyFill="1" applyAlignment="1">
      <alignment vertical="top" wrapText="1"/>
    </xf>
    <xf numFmtId="0" fontId="13" fillId="2" borderId="0" xfId="2" applyFont="1" applyFill="1"/>
    <xf numFmtId="0" fontId="2" fillId="2" borderId="0" xfId="2" applyFont="1" applyFill="1"/>
    <xf numFmtId="164" fontId="2" fillId="2" borderId="0" xfId="2" applyNumberFormat="1" applyFont="1" applyFill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7" fillId="2" borderId="0" xfId="2" applyFont="1" applyFill="1"/>
    <xf numFmtId="0" fontId="2" fillId="2" borderId="24" xfId="0" applyFont="1" applyFill="1" applyBorder="1"/>
    <xf numFmtId="0" fontId="8" fillId="3" borderId="2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18" fillId="3" borderId="30" xfId="0" applyFont="1" applyFill="1" applyBorder="1" applyAlignment="1">
      <alignment horizontal="center"/>
    </xf>
    <xf numFmtId="0" fontId="8" fillId="3" borderId="11" xfId="0" applyFont="1" applyFill="1" applyBorder="1"/>
    <xf numFmtId="0" fontId="18" fillId="3" borderId="11" xfId="0" applyFont="1" applyFill="1" applyBorder="1" applyAlignment="1">
      <alignment horizontal="center"/>
    </xf>
    <xf numFmtId="0" fontId="18" fillId="3" borderId="3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19" fillId="2" borderId="0" xfId="0" applyNumberFormat="1" applyFont="1" applyFill="1" applyAlignment="1">
      <alignment horizontal="right" wrapText="1"/>
    </xf>
    <xf numFmtId="0" fontId="21" fillId="2" borderId="0" xfId="0" applyFont="1" applyFill="1" applyAlignment="1">
      <alignment wrapText="1"/>
    </xf>
    <xf numFmtId="0" fontId="21" fillId="2" borderId="0" xfId="0" applyFont="1" applyFill="1"/>
    <xf numFmtId="0" fontId="22" fillId="2" borderId="0" xfId="0" applyFont="1" applyFill="1"/>
    <xf numFmtId="0" fontId="21" fillId="2" borderId="0" xfId="0" applyFont="1" applyFill="1" applyAlignment="1">
      <alignment horizontal="center" wrapText="1"/>
    </xf>
    <xf numFmtId="0" fontId="2" fillId="2" borderId="8" xfId="1" applyNumberFormat="1" applyFont="1" applyFill="1" applyBorder="1" applyAlignment="1" applyProtection="1">
      <alignment horizontal="left" vertical="center"/>
    </xf>
    <xf numFmtId="0" fontId="23" fillId="0" borderId="0" xfId="0" applyFont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1" fontId="6" fillId="2" borderId="1" xfId="0" applyNumberFormat="1" applyFont="1" applyFill="1" applyBorder="1"/>
    <xf numFmtId="0" fontId="7" fillId="2" borderId="2" xfId="0" applyFont="1" applyFill="1" applyBorder="1" applyAlignment="1">
      <alignment horizontal="left"/>
    </xf>
    <xf numFmtId="0" fontId="17" fillId="2" borderId="32" xfId="0" applyFont="1" applyFill="1" applyBorder="1" applyAlignment="1">
      <alignment horizontal="center" vertical="center" wrapText="1"/>
    </xf>
    <xf numFmtId="0" fontId="7" fillId="2" borderId="33" xfId="3" applyFont="1" applyFill="1" applyBorder="1" applyAlignment="1">
      <alignment horizontal="left" wrapText="1"/>
    </xf>
    <xf numFmtId="0" fontId="7" fillId="2" borderId="34" xfId="3" applyFont="1" applyFill="1" applyBorder="1" applyAlignment="1">
      <alignment horizontal="left" wrapText="1"/>
    </xf>
    <xf numFmtId="0" fontId="11" fillId="2" borderId="3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Alignment="1">
      <alignment horizontal="center"/>
    </xf>
  </cellXfs>
  <cellStyles count="5">
    <cellStyle name="Hyperlink" xfId="1" builtinId="8"/>
    <cellStyle name="Normal" xfId="0" builtinId="0"/>
    <cellStyle name="Normal_Functional Test Case v1.0" xfId="2" xr:uid="{A2984E2F-D882-4666-A25D-134A8A2BF1EB}"/>
    <cellStyle name="Normal_Sheet1" xfId="3" xr:uid="{3984885B-D57C-476E-B67F-72ED82278C6A}"/>
    <cellStyle name="標準_結合試験(AllOvertheWorld)" xfId="4" xr:uid="{49B5F782-09F1-405D-9736-8082AA7F5D65}"/>
  </cellStyles>
  <dxfs count="0"/>
  <tableStyles count="1" defaultTableStyle="TableStyleMedium9" defaultPivotStyle="PivotStyleLight16">
    <tableStyle name="Invisible" pivot="0" table="0" count="0" xr9:uid="{D9B7A5E4-D52C-43C6-97DF-2A4DFBC3E7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714-3C8E-4E6E-A4A3-390AE7D233B0}">
  <dimension ref="A2:G18"/>
  <sheetViews>
    <sheetView workbookViewId="0"/>
  </sheetViews>
  <sheetFormatPr defaultColWidth="9" defaultRowHeight="13.2"/>
  <cols>
    <col min="1" max="1" width="2.33203125" style="1" customWidth="1"/>
    <col min="2" max="2" width="19.6640625" style="2" customWidth="1"/>
    <col min="3" max="3" width="9.33203125" style="1" customWidth="1"/>
    <col min="4" max="4" width="14.44140625" style="1" customWidth="1"/>
    <col min="5" max="5" width="8" style="1" customWidth="1"/>
    <col min="6" max="6" width="31.10937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21" t="s">
        <v>0</v>
      </c>
      <c r="D2" s="121"/>
      <c r="E2" s="121"/>
      <c r="F2" s="121"/>
      <c r="G2" s="121"/>
    </row>
    <row r="3" spans="1:7">
      <c r="B3" s="6"/>
      <c r="C3" s="7"/>
      <c r="F3" s="8"/>
    </row>
    <row r="4" spans="1:7" ht="14.25" customHeight="1">
      <c r="B4" s="9" t="s">
        <v>1</v>
      </c>
      <c r="C4" s="122" t="s">
        <v>2</v>
      </c>
      <c r="D4" s="122"/>
      <c r="E4" s="122"/>
      <c r="F4" s="9" t="s">
        <v>3</v>
      </c>
      <c r="G4" s="10"/>
    </row>
    <row r="5" spans="1:7" ht="14.25" customHeight="1">
      <c r="B5" s="9" t="s">
        <v>4</v>
      </c>
      <c r="C5" s="122" t="s">
        <v>5</v>
      </c>
      <c r="D5" s="122"/>
      <c r="E5" s="122"/>
      <c r="F5" s="9" t="s">
        <v>6</v>
      </c>
      <c r="G5" s="10"/>
    </row>
    <row r="6" spans="1:7" ht="15.75" customHeight="1">
      <c r="B6" s="123" t="s">
        <v>7</v>
      </c>
      <c r="C6" s="124" t="str">
        <f>C5&amp;"_"&amp;"XXX"&amp;"_"&amp;"vx.x"</f>
        <v>&lt;Project Code&gt;_XXX_vx.x</v>
      </c>
      <c r="D6" s="124"/>
      <c r="E6" s="124"/>
      <c r="F6" s="9" t="s">
        <v>8</v>
      </c>
      <c r="G6" s="12"/>
    </row>
    <row r="7" spans="1:7" ht="13.5" customHeight="1">
      <c r="B7" s="123"/>
      <c r="C7" s="124"/>
      <c r="D7" s="124"/>
      <c r="E7" s="124"/>
      <c r="F7" s="9" t="s">
        <v>9</v>
      </c>
      <c r="G7" s="12"/>
    </row>
    <row r="8" spans="1:7">
      <c r="B8" s="13"/>
      <c r="C8" s="14"/>
      <c r="F8" s="6"/>
      <c r="G8" s="7"/>
    </row>
    <row r="10" spans="1:7">
      <c r="B10" s="15" t="s">
        <v>10</v>
      </c>
    </row>
    <row r="11" spans="1:7" s="16" customFormat="1">
      <c r="B11" s="17" t="s">
        <v>11</v>
      </c>
      <c r="C11" s="18" t="s">
        <v>9</v>
      </c>
      <c r="D11" s="18" t="s">
        <v>12</v>
      </c>
      <c r="E11" s="18" t="s">
        <v>13</v>
      </c>
      <c r="F11" s="18" t="s">
        <v>14</v>
      </c>
      <c r="G11" s="19" t="s">
        <v>15</v>
      </c>
    </row>
    <row r="12" spans="1:7" s="20" customFormat="1" ht="39.6">
      <c r="B12" s="21" t="s">
        <v>16</v>
      </c>
      <c r="C12" s="22"/>
      <c r="D12" s="23"/>
      <c r="E12" s="23"/>
      <c r="F12" s="24"/>
      <c r="G12" s="25" t="s">
        <v>17</v>
      </c>
    </row>
    <row r="13" spans="1:7" s="20" customFormat="1" ht="21.75" customHeight="1">
      <c r="B13" s="26"/>
      <c r="C13" s="22"/>
      <c r="D13" s="23"/>
      <c r="E13" s="23"/>
      <c r="F13" s="23"/>
      <c r="G13" s="27"/>
    </row>
    <row r="14" spans="1:7" s="20" customFormat="1" ht="19.5" customHeight="1">
      <c r="B14" s="26"/>
      <c r="C14" s="22"/>
      <c r="D14" s="23"/>
      <c r="E14" s="23"/>
      <c r="F14" s="23"/>
      <c r="G14" s="27"/>
    </row>
    <row r="15" spans="1:7" s="20" customFormat="1" ht="21.75" customHeight="1">
      <c r="B15" s="26"/>
      <c r="C15" s="22"/>
      <c r="D15" s="23"/>
      <c r="E15" s="23"/>
      <c r="F15" s="23"/>
      <c r="G15" s="27"/>
    </row>
    <row r="16" spans="1:7" s="20" customFormat="1" ht="19.5" customHeight="1">
      <c r="B16" s="26"/>
      <c r="C16" s="22"/>
      <c r="D16" s="23"/>
      <c r="E16" s="23"/>
      <c r="F16" s="23"/>
      <c r="G16" s="27"/>
    </row>
    <row r="17" spans="2:7" s="20" customFormat="1" ht="21.75" customHeight="1">
      <c r="B17" s="26"/>
      <c r="C17" s="22"/>
      <c r="D17" s="23"/>
      <c r="E17" s="23"/>
      <c r="F17" s="23"/>
      <c r="G17" s="27"/>
    </row>
    <row r="18" spans="2:7" s="20" customFormat="1" ht="19.5" customHeight="1">
      <c r="B18" s="28"/>
      <c r="C18" s="29"/>
      <c r="D18" s="30"/>
      <c r="E18" s="30"/>
      <c r="F18" s="30"/>
      <c r="G18" s="31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B6F2-9266-4959-BFD1-2688775EB418}">
  <dimension ref="B1:F19"/>
  <sheetViews>
    <sheetView workbookViewId="0">
      <selection activeCell="E21" sqref="E21"/>
    </sheetView>
  </sheetViews>
  <sheetFormatPr defaultColWidth="9" defaultRowHeight="13.2"/>
  <cols>
    <col min="1" max="1" width="1.33203125" style="8" customWidth="1"/>
    <col min="2" max="2" width="11.6640625" style="32" customWidth="1"/>
    <col min="3" max="3" width="31.33203125" style="33" customWidth="1"/>
    <col min="4" max="4" width="17.109375" style="33" customWidth="1"/>
    <col min="5" max="5" width="51.6640625" style="33" customWidth="1"/>
    <col min="6" max="6" width="30.6640625" style="33" customWidth="1"/>
    <col min="7" max="16384" width="9" style="8"/>
  </cols>
  <sheetData>
    <row r="1" spans="2:6" ht="24.6">
      <c r="B1" s="34"/>
      <c r="D1" s="35" t="s">
        <v>18</v>
      </c>
      <c r="E1" s="36"/>
    </row>
    <row r="2" spans="2:6" ht="13.5" customHeight="1">
      <c r="B2" s="34"/>
      <c r="D2" s="37"/>
      <c r="E2" s="37"/>
    </row>
    <row r="3" spans="2:6">
      <c r="B3" s="127" t="s">
        <v>1</v>
      </c>
      <c r="C3" s="127"/>
      <c r="D3" s="128" t="s">
        <v>19</v>
      </c>
      <c r="E3" s="128"/>
      <c r="F3" s="128"/>
    </row>
    <row r="4" spans="2:6">
      <c r="B4" s="127" t="s">
        <v>4</v>
      </c>
      <c r="C4" s="127"/>
      <c r="D4" s="128" t="str">
        <f>Cover!C5</f>
        <v>&lt;Project Code&gt;</v>
      </c>
      <c r="E4" s="128"/>
      <c r="F4" s="128"/>
    </row>
    <row r="5" spans="2:6" s="38" customFormat="1" ht="84.75" customHeight="1">
      <c r="B5" s="125" t="s">
        <v>20</v>
      </c>
      <c r="C5" s="125"/>
      <c r="D5" s="126" t="s">
        <v>21</v>
      </c>
      <c r="E5" s="126"/>
      <c r="F5" s="126"/>
    </row>
    <row r="6" spans="2:6">
      <c r="B6" s="39"/>
      <c r="C6" s="8"/>
      <c r="D6" s="8"/>
      <c r="E6" s="8"/>
      <c r="F6" s="8"/>
    </row>
    <row r="7" spans="2:6" s="40" customFormat="1">
      <c r="B7" s="41"/>
      <c r="C7" s="42"/>
      <c r="D7" s="42"/>
      <c r="E7" s="42"/>
      <c r="F7" s="42"/>
    </row>
    <row r="8" spans="2:6" s="43" customFormat="1" ht="21" customHeight="1">
      <c r="B8" s="44" t="s">
        <v>22</v>
      </c>
      <c r="C8" s="45" t="s">
        <v>23</v>
      </c>
      <c r="D8" s="45" t="s">
        <v>24</v>
      </c>
      <c r="E8" s="46" t="s">
        <v>25</v>
      </c>
      <c r="F8" s="47" t="s">
        <v>26</v>
      </c>
    </row>
    <row r="9" spans="2:6">
      <c r="B9" s="48">
        <v>1</v>
      </c>
      <c r="C9" s="120" t="s">
        <v>27</v>
      </c>
      <c r="D9" s="50" t="s">
        <v>28</v>
      </c>
      <c r="E9" s="119" t="s">
        <v>29</v>
      </c>
      <c r="F9" s="51"/>
    </row>
    <row r="10" spans="2:6">
      <c r="B10" s="48">
        <v>2</v>
      </c>
      <c r="C10" s="49" t="s">
        <v>30</v>
      </c>
      <c r="D10" s="50" t="s">
        <v>28</v>
      </c>
      <c r="E10" s="119" t="s">
        <v>31</v>
      </c>
      <c r="F10" s="51"/>
    </row>
    <row r="11" spans="2:6">
      <c r="B11" s="48">
        <v>3</v>
      </c>
      <c r="C11" s="49" t="s">
        <v>32</v>
      </c>
      <c r="D11" s="50" t="s">
        <v>33</v>
      </c>
      <c r="E11" s="119" t="s">
        <v>34</v>
      </c>
      <c r="F11" s="51"/>
    </row>
    <row r="12" spans="2:6">
      <c r="B12" s="48">
        <v>4</v>
      </c>
      <c r="C12" s="49" t="s">
        <v>35</v>
      </c>
      <c r="D12" s="50" t="s">
        <v>33</v>
      </c>
      <c r="E12" s="119" t="s">
        <v>36</v>
      </c>
      <c r="F12" s="51"/>
    </row>
    <row r="13" spans="2:6">
      <c r="B13" s="48">
        <v>5</v>
      </c>
      <c r="C13" s="49" t="s">
        <v>37</v>
      </c>
      <c r="D13" s="50" t="s">
        <v>38</v>
      </c>
      <c r="E13" s="119" t="s">
        <v>39</v>
      </c>
      <c r="F13" s="51"/>
    </row>
    <row r="14" spans="2:6">
      <c r="B14" s="48">
        <v>6</v>
      </c>
      <c r="C14" s="49" t="s">
        <v>40</v>
      </c>
      <c r="D14" s="50" t="s">
        <v>38</v>
      </c>
      <c r="E14" s="52" t="s">
        <v>41</v>
      </c>
      <c r="F14" s="51"/>
    </row>
    <row r="15" spans="2:6">
      <c r="B15" s="48">
        <v>7</v>
      </c>
      <c r="C15" s="49" t="s">
        <v>42</v>
      </c>
      <c r="D15" s="50" t="s">
        <v>38</v>
      </c>
      <c r="E15" s="52" t="s">
        <v>43</v>
      </c>
      <c r="F15" s="51"/>
    </row>
    <row r="16" spans="2:6">
      <c r="B16" s="48">
        <v>8</v>
      </c>
      <c r="C16" s="49" t="s">
        <v>44</v>
      </c>
      <c r="D16" s="50" t="s">
        <v>45</v>
      </c>
      <c r="E16" s="52" t="s">
        <v>46</v>
      </c>
      <c r="F16" s="51"/>
    </row>
    <row r="17" spans="2:6">
      <c r="B17" s="48">
        <v>9</v>
      </c>
      <c r="C17" s="49" t="s">
        <v>47</v>
      </c>
      <c r="D17" s="50" t="s">
        <v>45</v>
      </c>
      <c r="E17" s="52" t="s">
        <v>48</v>
      </c>
      <c r="F17" s="51"/>
    </row>
    <row r="18" spans="2:6">
      <c r="B18" s="48">
        <v>10</v>
      </c>
      <c r="C18" s="49" t="s">
        <v>49</v>
      </c>
      <c r="D18" s="50" t="s">
        <v>45</v>
      </c>
      <c r="E18" s="52" t="s">
        <v>50</v>
      </c>
      <c r="F18" s="51"/>
    </row>
    <row r="19" spans="2:6">
      <c r="B19" s="48">
        <v>11</v>
      </c>
      <c r="C19" s="49" t="s">
        <v>51</v>
      </c>
      <c r="D19" s="50" t="s">
        <v>45</v>
      </c>
      <c r="E19" s="52" t="s">
        <v>52</v>
      </c>
      <c r="F19" s="51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Module1!B10" display="Module1" xr:uid="{E93C74D4-69F6-49B0-BE36-DE3563DFDDA9}"/>
    <hyperlink ref="D10" location="Module1!B14" display="Module1" xr:uid="{D252013F-0963-4040-8AE3-C1D62BABBB3E}"/>
    <hyperlink ref="D11" location="Module1!B17" display="Module1" xr:uid="{BD256A19-681E-4014-BA08-CA6BB272CCFB}"/>
    <hyperlink ref="D12" location="Module2!B10" display="Module2" xr:uid="{F69644D2-61AD-495D-B8E4-3D9CA89A8B04}"/>
    <hyperlink ref="D14" location="Module3!B14" display="Module3" xr:uid="{E86F023E-DF9B-495F-A58D-345E263D91E7}"/>
    <hyperlink ref="D15" location="Module3!B14" display="Module3" xr:uid="{525CC0C6-0FFB-4A8C-88FF-ABBE0147A725}"/>
    <hyperlink ref="D13" location="Module3!B14" display="Module3" xr:uid="{FF1815F0-4B78-4339-B18D-0F1ED4202C6E}"/>
    <hyperlink ref="D16" location="Module4!A1" display="Module4" xr:uid="{7952C08F-ECF5-41C3-812E-2C275AD06F57}"/>
    <hyperlink ref="D17" location="Module4!A1" display="Module4" xr:uid="{DA308D06-03BE-4A12-97D3-EF2EE83DF2C7}"/>
    <hyperlink ref="D18" location="Module4!A1" display="Module4" xr:uid="{6B81828F-C1AB-46FA-928C-299FBB0A237D}"/>
    <hyperlink ref="D19" location="Module4!A1" display="Module4" xr:uid="{7CF4B357-30A6-4847-AD38-7BDA735686E8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2E03-659B-402F-BAAE-B292E8A7876E}">
  <dimension ref="A1:J12"/>
  <sheetViews>
    <sheetView workbookViewId="0">
      <pane ySplit="8" topLeftCell="A9" activePane="bottomLeft" state="frozen"/>
      <selection pane="bottomLeft" activeCell="C18" sqref="C18"/>
    </sheetView>
  </sheetViews>
  <sheetFormatPr defaultColWidth="9" defaultRowHeight="13.2"/>
  <cols>
    <col min="1" max="1" width="11.6640625" style="8" customWidth="1"/>
    <col min="2" max="2" width="19.109375" style="8" customWidth="1"/>
    <col min="3" max="3" width="32.109375" style="8" customWidth="1"/>
    <col min="4" max="4" width="28.44140625" style="8" customWidth="1"/>
    <col min="5" max="5" width="15" style="8" customWidth="1"/>
    <col min="6" max="6" width="14.109375" style="8" bestFit="1" customWidth="1"/>
    <col min="7" max="7" width="11.6640625" style="8" customWidth="1"/>
    <col min="8" max="8" width="31.88671875" style="8" customWidth="1"/>
    <col min="9" max="9" width="8.33203125" style="53" customWidth="1"/>
    <col min="10" max="10" width="0" style="8" hidden="1" customWidth="1"/>
    <col min="11" max="16384" width="9" style="8"/>
  </cols>
  <sheetData>
    <row r="1" spans="1:10" s="59" customFormat="1">
      <c r="A1" s="54"/>
      <c r="B1" s="55"/>
      <c r="C1" s="55"/>
      <c r="D1" s="55"/>
      <c r="E1" s="55"/>
      <c r="F1" s="56"/>
      <c r="G1" s="57"/>
      <c r="H1" s="38"/>
      <c r="I1" s="58"/>
    </row>
    <row r="2" spans="1:10" s="59" customFormat="1" ht="15" customHeight="1">
      <c r="A2" s="60" t="s">
        <v>53</v>
      </c>
      <c r="B2" s="130" t="s">
        <v>54</v>
      </c>
      <c r="C2" s="130"/>
      <c r="D2" s="130"/>
      <c r="E2" s="130"/>
      <c r="F2" s="130"/>
      <c r="G2" s="38"/>
      <c r="H2" s="38"/>
      <c r="I2" s="58"/>
      <c r="J2" s="59" t="s">
        <v>55</v>
      </c>
    </row>
    <row r="3" spans="1:10" s="59" customFormat="1" ht="25.5" customHeight="1">
      <c r="A3" s="61" t="s">
        <v>56</v>
      </c>
      <c r="B3" s="130" t="s">
        <v>57</v>
      </c>
      <c r="C3" s="130"/>
      <c r="D3" s="130"/>
      <c r="E3" s="130"/>
      <c r="F3" s="130"/>
      <c r="G3" s="38"/>
      <c r="H3" s="38"/>
      <c r="I3" s="58"/>
      <c r="J3" s="59" t="s">
        <v>58</v>
      </c>
    </row>
    <row r="4" spans="1:10" s="59" customFormat="1" ht="18" customHeight="1">
      <c r="A4" s="60" t="s">
        <v>59</v>
      </c>
      <c r="B4" s="131"/>
      <c r="C4" s="131"/>
      <c r="D4" s="131"/>
      <c r="E4" s="131"/>
      <c r="F4" s="131"/>
      <c r="G4" s="38"/>
      <c r="H4" s="38"/>
      <c r="I4" s="58"/>
      <c r="J4" s="62"/>
    </row>
    <row r="5" spans="1:10" s="59" customFormat="1" ht="19.5" customHeight="1">
      <c r="A5" s="63" t="s">
        <v>55</v>
      </c>
      <c r="B5" s="64" t="s">
        <v>58</v>
      </c>
      <c r="C5" s="64" t="s">
        <v>60</v>
      </c>
      <c r="D5" s="65" t="s">
        <v>61</v>
      </c>
      <c r="E5" s="132" t="s">
        <v>62</v>
      </c>
      <c r="F5" s="132"/>
      <c r="G5" s="66"/>
      <c r="H5" s="66"/>
      <c r="I5" s="67"/>
      <c r="J5" s="59" t="s">
        <v>63</v>
      </c>
    </row>
    <row r="6" spans="1:10" s="59" customFormat="1" ht="15" customHeight="1">
      <c r="A6" s="68">
        <f>COUNTIF(G9:G993,"Pass")</f>
        <v>2</v>
      </c>
      <c r="B6" s="69">
        <f>COUNTIF(G9:G993,"Fail")</f>
        <v>0</v>
      </c>
      <c r="C6" s="69">
        <f>E6-D6-B6-A6</f>
        <v>0</v>
      </c>
      <c r="D6" s="70">
        <f>COUNTIF(G$9:G$993,"N/A")</f>
        <v>0</v>
      </c>
      <c r="E6" s="129">
        <f>COUNTA(A9:A993)</f>
        <v>2</v>
      </c>
      <c r="F6" s="129"/>
      <c r="G6" s="66"/>
      <c r="H6" s="66"/>
      <c r="I6" s="67"/>
      <c r="J6" s="59" t="s">
        <v>61</v>
      </c>
    </row>
    <row r="7" spans="1:10" s="59" customFormat="1" ht="15" customHeight="1">
      <c r="D7" s="71"/>
      <c r="E7" s="71"/>
      <c r="F7" s="66"/>
      <c r="G7" s="66"/>
      <c r="H7" s="66"/>
      <c r="I7" s="67"/>
    </row>
    <row r="8" spans="1:10" s="59" customFormat="1" ht="25.5" customHeight="1">
      <c r="A8" s="72" t="s">
        <v>64</v>
      </c>
      <c r="B8" s="72" t="s">
        <v>65</v>
      </c>
      <c r="C8" s="72" t="s">
        <v>66</v>
      </c>
      <c r="D8" s="72" t="s">
        <v>67</v>
      </c>
      <c r="E8" s="73" t="s">
        <v>68</v>
      </c>
      <c r="F8" s="73" t="s">
        <v>69</v>
      </c>
      <c r="G8" s="73" t="s">
        <v>70</v>
      </c>
      <c r="H8" s="73" t="s">
        <v>71</v>
      </c>
      <c r="I8" s="74"/>
    </row>
    <row r="9" spans="1:10" s="59" customFormat="1" ht="15.75" customHeight="1">
      <c r="A9" s="76"/>
      <c r="B9" s="75" t="s">
        <v>27</v>
      </c>
      <c r="C9" s="76"/>
      <c r="D9" s="76"/>
      <c r="E9" s="76"/>
      <c r="F9" s="76"/>
      <c r="G9" s="76"/>
      <c r="H9" s="77"/>
      <c r="I9" s="78"/>
    </row>
    <row r="10" spans="1:10" ht="52.8">
      <c r="A10" s="79" t="s">
        <v>72</v>
      </c>
      <c r="B10" s="79" t="s">
        <v>29</v>
      </c>
      <c r="C10" s="79" t="s">
        <v>73</v>
      </c>
      <c r="D10" s="79" t="s">
        <v>74</v>
      </c>
      <c r="E10" s="79" t="s">
        <v>75</v>
      </c>
      <c r="F10" s="79" t="s">
        <v>74</v>
      </c>
      <c r="G10" s="79" t="s">
        <v>55</v>
      </c>
      <c r="H10" s="80"/>
      <c r="I10" s="81"/>
    </row>
    <row r="11" spans="1:10" s="59" customFormat="1" ht="15.75" customHeight="1">
      <c r="A11" s="75"/>
      <c r="B11" s="75" t="s">
        <v>30</v>
      </c>
      <c r="C11" s="76"/>
      <c r="D11" s="76"/>
      <c r="E11" s="76"/>
      <c r="F11" s="76"/>
      <c r="G11" s="76"/>
      <c r="H11" s="77"/>
      <c r="I11" s="78"/>
    </row>
    <row r="12" spans="1:10" ht="66">
      <c r="A12" s="79" t="s">
        <v>76</v>
      </c>
      <c r="B12" s="79" t="s">
        <v>31</v>
      </c>
      <c r="C12" s="79" t="s">
        <v>77</v>
      </c>
      <c r="D12" s="79" t="s">
        <v>78</v>
      </c>
      <c r="E12" s="79" t="s">
        <v>79</v>
      </c>
      <c r="F12" s="79" t="s">
        <v>78</v>
      </c>
      <c r="G12" s="79" t="s">
        <v>55</v>
      </c>
      <c r="H12" s="80"/>
      <c r="I12" s="81"/>
    </row>
  </sheetData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 G8 F9 F11 F13:F140" xr:uid="{FD89C5D1-D589-47C1-AFCB-9B1086A130F1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BC81-2062-4111-8EA2-A3D5876EB099}">
  <dimension ref="A1:N14"/>
  <sheetViews>
    <sheetView workbookViewId="0">
      <pane ySplit="8" topLeftCell="A9" activePane="bottomLeft" state="frozen"/>
      <selection pane="bottomLeft" activeCell="C18" sqref="C18"/>
    </sheetView>
  </sheetViews>
  <sheetFormatPr defaultColWidth="9" defaultRowHeight="13.2"/>
  <cols>
    <col min="1" max="1" width="11.44140625" style="8" customWidth="1"/>
    <col min="2" max="2" width="19.109375" style="8" customWidth="1"/>
    <col min="3" max="3" width="35.6640625" style="8" customWidth="1"/>
    <col min="4" max="4" width="30.109375" style="8" customWidth="1"/>
    <col min="5" max="5" width="16.88671875" style="8" customWidth="1"/>
    <col min="6" max="6" width="28" style="8" customWidth="1"/>
    <col min="7" max="7" width="9" style="8"/>
    <col min="8" max="8" width="21.109375" style="8" customWidth="1"/>
    <col min="9" max="9" width="8.33203125" style="53" customWidth="1"/>
    <col min="10" max="10" width="0" style="8" hidden="1" customWidth="1"/>
    <col min="11" max="16384" width="9" style="8"/>
  </cols>
  <sheetData>
    <row r="1" spans="1:14" s="59" customFormat="1">
      <c r="A1" s="54"/>
      <c r="B1" s="55"/>
      <c r="C1" s="55"/>
      <c r="D1" s="55"/>
      <c r="E1" s="55"/>
      <c r="F1" s="56"/>
      <c r="G1" s="57"/>
      <c r="H1" s="38"/>
      <c r="I1" s="58"/>
    </row>
    <row r="2" spans="1:14" s="59" customFormat="1" ht="15" customHeight="1">
      <c r="A2" s="60" t="s">
        <v>53</v>
      </c>
      <c r="B2" s="130" t="s">
        <v>33</v>
      </c>
      <c r="C2" s="130"/>
      <c r="D2" s="130"/>
      <c r="E2" s="130"/>
      <c r="F2" s="130"/>
      <c r="G2" s="38"/>
      <c r="H2" s="115"/>
      <c r="I2" s="115"/>
      <c r="J2" s="116" t="s">
        <v>55</v>
      </c>
      <c r="K2" s="116"/>
      <c r="L2" s="116"/>
      <c r="M2" s="116"/>
      <c r="N2" s="116"/>
    </row>
    <row r="3" spans="1:14" s="59" customFormat="1" ht="25.5" customHeight="1">
      <c r="A3" s="61" t="s">
        <v>56</v>
      </c>
      <c r="B3" s="130" t="s">
        <v>57</v>
      </c>
      <c r="C3" s="130"/>
      <c r="D3" s="130"/>
      <c r="E3" s="130"/>
      <c r="F3" s="130"/>
      <c r="G3" s="38"/>
      <c r="H3" s="115"/>
      <c r="I3" s="115"/>
      <c r="J3" s="116" t="s">
        <v>58</v>
      </c>
      <c r="K3" s="116"/>
      <c r="L3" s="116"/>
      <c r="M3" s="116"/>
      <c r="N3" s="116"/>
    </row>
    <row r="4" spans="1:14" s="59" customFormat="1" ht="18" customHeight="1">
      <c r="A4" s="60" t="s">
        <v>59</v>
      </c>
      <c r="B4" s="131"/>
      <c r="C4" s="131"/>
      <c r="D4" s="131"/>
      <c r="E4" s="131"/>
      <c r="F4" s="131"/>
      <c r="G4" s="38"/>
      <c r="H4" s="115"/>
      <c r="I4" s="115"/>
      <c r="J4" s="117"/>
      <c r="K4" s="116"/>
      <c r="L4" s="116"/>
      <c r="M4" s="116"/>
      <c r="N4" s="116"/>
    </row>
    <row r="5" spans="1:14" s="59" customFormat="1" ht="19.5" customHeight="1">
      <c r="A5" s="63" t="s">
        <v>55</v>
      </c>
      <c r="B5" s="64" t="s">
        <v>58</v>
      </c>
      <c r="C5" s="64" t="s">
        <v>60</v>
      </c>
      <c r="D5" s="65" t="s">
        <v>61</v>
      </c>
      <c r="E5" s="132" t="s">
        <v>62</v>
      </c>
      <c r="F5" s="132"/>
      <c r="G5" s="66"/>
      <c r="H5" s="118"/>
      <c r="I5" s="118"/>
      <c r="J5" s="116" t="s">
        <v>63</v>
      </c>
      <c r="K5" s="116"/>
      <c r="L5" s="116"/>
      <c r="M5" s="116"/>
      <c r="N5" s="116"/>
    </row>
    <row r="6" spans="1:14" s="59" customFormat="1" ht="15" customHeight="1">
      <c r="A6" s="83">
        <f>COUNTIF(G10:G995,"Pass")</f>
        <v>2</v>
      </c>
      <c r="B6" s="69">
        <f>COUNTIF(G10:G995,"Fail")</f>
        <v>0</v>
      </c>
      <c r="C6" s="69">
        <f>E6-D6-B6-A6</f>
        <v>0</v>
      </c>
      <c r="D6" s="70">
        <f>COUNTIF(G$10:G$995,"N/A")</f>
        <v>0</v>
      </c>
      <c r="E6" s="129">
        <f>COUNTA(A10:A995)</f>
        <v>2</v>
      </c>
      <c r="F6" s="129"/>
      <c r="G6" s="66"/>
      <c r="H6" s="118"/>
      <c r="I6" s="118"/>
      <c r="J6" s="116" t="s">
        <v>61</v>
      </c>
      <c r="K6" s="116"/>
      <c r="L6" s="116"/>
      <c r="M6" s="116"/>
      <c r="N6" s="116"/>
    </row>
    <row r="7" spans="1:14" s="59" customFormat="1" ht="15" customHeight="1">
      <c r="D7" s="71"/>
      <c r="E7" s="71"/>
      <c r="F7" s="71"/>
      <c r="G7" s="71"/>
      <c r="H7" s="71"/>
      <c r="I7" s="67"/>
    </row>
    <row r="8" spans="1:14" s="59" customFormat="1" ht="25.5" customHeight="1">
      <c r="A8" s="72" t="s">
        <v>64</v>
      </c>
      <c r="B8" s="72" t="s">
        <v>65</v>
      </c>
      <c r="C8" s="72" t="s">
        <v>66</v>
      </c>
      <c r="D8" s="72" t="s">
        <v>67</v>
      </c>
      <c r="E8" s="73" t="s">
        <v>68</v>
      </c>
      <c r="F8" s="73" t="s">
        <v>69</v>
      </c>
      <c r="G8" s="73" t="s">
        <v>70</v>
      </c>
      <c r="H8" s="73" t="s">
        <v>71</v>
      </c>
      <c r="I8" s="74"/>
    </row>
    <row r="9" spans="1:14" s="59" customFormat="1" ht="15.75" customHeight="1">
      <c r="A9" s="75"/>
      <c r="B9" s="75" t="s">
        <v>80</v>
      </c>
      <c r="C9" s="76"/>
      <c r="D9" s="76"/>
      <c r="E9" s="76"/>
      <c r="F9" s="76"/>
      <c r="G9" s="76"/>
      <c r="H9" s="77"/>
      <c r="I9" s="78"/>
    </row>
    <row r="10" spans="1:14" ht="66">
      <c r="A10" s="79" t="s">
        <v>81</v>
      </c>
      <c r="B10" s="79" t="s">
        <v>82</v>
      </c>
      <c r="C10" s="79" t="s">
        <v>83</v>
      </c>
      <c r="D10" s="82" t="s">
        <v>84</v>
      </c>
      <c r="E10" s="82" t="s">
        <v>85</v>
      </c>
      <c r="F10" s="79" t="s">
        <v>84</v>
      </c>
      <c r="G10" s="79" t="s">
        <v>55</v>
      </c>
      <c r="H10" s="84"/>
      <c r="I10" s="81"/>
    </row>
    <row r="11" spans="1:14" s="59" customFormat="1" ht="15.75" customHeight="1">
      <c r="A11" s="75"/>
      <c r="B11" s="75" t="s">
        <v>86</v>
      </c>
      <c r="C11" s="76"/>
      <c r="D11" s="76"/>
      <c r="E11" s="76"/>
      <c r="F11" s="76"/>
      <c r="G11" s="76"/>
      <c r="H11" s="77"/>
      <c r="I11" s="78"/>
    </row>
    <row r="12" spans="1:14" ht="52.8">
      <c r="A12" s="79" t="s">
        <v>87</v>
      </c>
      <c r="B12" s="79" t="s">
        <v>88</v>
      </c>
      <c r="C12" s="79" t="s">
        <v>89</v>
      </c>
      <c r="D12" s="79" t="s">
        <v>90</v>
      </c>
      <c r="E12" s="79" t="s">
        <v>91</v>
      </c>
      <c r="F12" s="79" t="s">
        <v>92</v>
      </c>
      <c r="G12" s="79" t="s">
        <v>55</v>
      </c>
      <c r="H12" s="84" t="s">
        <v>93</v>
      </c>
      <c r="I12" s="81"/>
    </row>
    <row r="13" spans="1:14">
      <c r="F13" s="85"/>
      <c r="I13" s="78"/>
      <c r="J13" s="59"/>
      <c r="K13" s="59"/>
    </row>
    <row r="14" spans="1:14">
      <c r="F14" s="86"/>
      <c r="I14" s="81"/>
    </row>
  </sheetData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 G8 F9:F141" xr:uid="{33CC057B-B05A-46E5-B2BC-AA2815538C46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7615-48E6-470A-B609-E35AD36BBE00}">
  <dimension ref="A1:N15"/>
  <sheetViews>
    <sheetView workbookViewId="0">
      <pane ySplit="8" topLeftCell="A9" activePane="bottomLeft" state="frozen"/>
      <selection pane="bottomLeft" activeCell="A9" sqref="A9"/>
    </sheetView>
  </sheetViews>
  <sheetFormatPr defaultColWidth="9" defaultRowHeight="13.2"/>
  <cols>
    <col min="1" max="1" width="11.44140625" style="8" customWidth="1"/>
    <col min="2" max="2" width="19.109375" style="8" customWidth="1"/>
    <col min="3" max="3" width="25.6640625" style="8" customWidth="1"/>
    <col min="4" max="4" width="30.109375" style="8" customWidth="1"/>
    <col min="5" max="5" width="16.88671875" style="8" customWidth="1"/>
    <col min="6" max="6" width="30.33203125" style="8" customWidth="1"/>
    <col min="7" max="7" width="9" style="8"/>
    <col min="8" max="8" width="26.21875" style="8" customWidth="1"/>
    <col min="9" max="9" width="8.33203125" style="53" customWidth="1"/>
    <col min="10" max="10" width="0" style="8" hidden="1" customWidth="1"/>
    <col min="11" max="16384" width="9" style="8"/>
  </cols>
  <sheetData>
    <row r="1" spans="1:14" s="59" customFormat="1" ht="13.8" thickBot="1">
      <c r="A1" s="54"/>
      <c r="B1" s="55"/>
      <c r="C1" s="55"/>
      <c r="D1" s="55"/>
      <c r="E1" s="55"/>
      <c r="F1" s="56"/>
      <c r="G1" s="57"/>
      <c r="H1" s="38"/>
      <c r="I1" s="58"/>
    </row>
    <row r="2" spans="1:14" s="59" customFormat="1" ht="15" customHeight="1">
      <c r="A2" s="60" t="s">
        <v>53</v>
      </c>
      <c r="B2" s="130" t="s">
        <v>38</v>
      </c>
      <c r="C2" s="130"/>
      <c r="D2" s="130"/>
      <c r="E2" s="130"/>
      <c r="F2" s="130"/>
      <c r="G2" s="38"/>
      <c r="H2" s="115"/>
      <c r="I2" s="115"/>
      <c r="J2" s="116" t="s">
        <v>55</v>
      </c>
      <c r="K2" s="116"/>
      <c r="L2" s="116"/>
      <c r="M2" s="116"/>
      <c r="N2" s="116"/>
    </row>
    <row r="3" spans="1:14" s="59" customFormat="1" ht="25.5" customHeight="1">
      <c r="A3" s="61" t="s">
        <v>56</v>
      </c>
      <c r="B3" s="130" t="s">
        <v>57</v>
      </c>
      <c r="C3" s="130"/>
      <c r="D3" s="130"/>
      <c r="E3" s="130"/>
      <c r="F3" s="130"/>
      <c r="G3" s="38"/>
      <c r="H3" s="115"/>
      <c r="I3" s="115"/>
      <c r="J3" s="116" t="s">
        <v>58</v>
      </c>
      <c r="K3" s="116"/>
      <c r="L3" s="116"/>
      <c r="M3" s="116"/>
      <c r="N3" s="116"/>
    </row>
    <row r="4" spans="1:14" s="59" customFormat="1" ht="18" customHeight="1">
      <c r="A4" s="60" t="s">
        <v>59</v>
      </c>
      <c r="B4" s="131"/>
      <c r="C4" s="131"/>
      <c r="D4" s="131"/>
      <c r="E4" s="131"/>
      <c r="F4" s="131"/>
      <c r="G4" s="38"/>
      <c r="H4" s="115"/>
      <c r="I4" s="115"/>
      <c r="J4" s="117"/>
      <c r="K4" s="116"/>
      <c r="L4" s="116"/>
      <c r="M4" s="116"/>
      <c r="N4" s="116"/>
    </row>
    <row r="5" spans="1:14" s="59" customFormat="1" ht="19.5" customHeight="1">
      <c r="A5" s="63" t="s">
        <v>55</v>
      </c>
      <c r="B5" s="64" t="s">
        <v>58</v>
      </c>
      <c r="C5" s="64" t="s">
        <v>60</v>
      </c>
      <c r="D5" s="65" t="s">
        <v>61</v>
      </c>
      <c r="E5" s="132" t="s">
        <v>62</v>
      </c>
      <c r="F5" s="132"/>
      <c r="G5" s="66"/>
      <c r="H5" s="118"/>
      <c r="I5" s="118"/>
      <c r="J5" s="116" t="s">
        <v>63</v>
      </c>
      <c r="K5" s="116"/>
      <c r="L5" s="116"/>
      <c r="M5" s="116"/>
      <c r="N5" s="116"/>
    </row>
    <row r="6" spans="1:14" s="59" customFormat="1" ht="15" customHeight="1" thickBot="1">
      <c r="A6" s="83">
        <f>COUNTIF(G10:G996,"Pass")</f>
        <v>3</v>
      </c>
      <c r="B6" s="69">
        <f>COUNTIF(G10:G996,"Fail")</f>
        <v>1</v>
      </c>
      <c r="C6" s="69">
        <f>E6-D6-B6-A6</f>
        <v>0</v>
      </c>
      <c r="D6" s="70">
        <f>COUNTIF(G$10:G$996,"N/A")</f>
        <v>0</v>
      </c>
      <c r="E6" s="129">
        <f>COUNTA(A10:A996)</f>
        <v>4</v>
      </c>
      <c r="F6" s="129"/>
      <c r="G6" s="66"/>
      <c r="H6" s="118"/>
      <c r="I6" s="118"/>
      <c r="J6" s="116" t="s">
        <v>61</v>
      </c>
      <c r="K6" s="116"/>
      <c r="L6" s="116"/>
      <c r="M6" s="116"/>
      <c r="N6" s="116"/>
    </row>
    <row r="7" spans="1:14" s="59" customFormat="1" ht="15" customHeight="1">
      <c r="D7" s="71"/>
      <c r="E7" s="71"/>
      <c r="F7" s="71"/>
      <c r="G7" s="71"/>
      <c r="H7" s="71"/>
      <c r="I7" s="67"/>
    </row>
    <row r="8" spans="1:14" s="59" customFormat="1" ht="25.5" customHeight="1">
      <c r="A8" s="72" t="s">
        <v>64</v>
      </c>
      <c r="B8" s="72" t="s">
        <v>65</v>
      </c>
      <c r="C8" s="72" t="s">
        <v>66</v>
      </c>
      <c r="D8" s="72" t="s">
        <v>67</v>
      </c>
      <c r="E8" s="73" t="s">
        <v>94</v>
      </c>
      <c r="F8" s="73" t="s">
        <v>69</v>
      </c>
      <c r="G8" s="73" t="s">
        <v>70</v>
      </c>
      <c r="H8" s="72" t="s">
        <v>71</v>
      </c>
      <c r="I8" s="74"/>
    </row>
    <row r="9" spans="1:14" s="59" customFormat="1" ht="15.75" customHeight="1">
      <c r="A9" s="75"/>
      <c r="B9" s="75" t="s">
        <v>95</v>
      </c>
      <c r="C9" s="76"/>
      <c r="D9" s="76"/>
      <c r="E9" s="76"/>
      <c r="F9" s="76"/>
      <c r="G9" s="76"/>
      <c r="H9" s="77"/>
      <c r="I9" s="78"/>
    </row>
    <row r="10" spans="1:14" ht="52.8">
      <c r="A10" s="79" t="s">
        <v>96</v>
      </c>
      <c r="B10" s="79" t="s">
        <v>39</v>
      </c>
      <c r="C10" s="79" t="s">
        <v>97</v>
      </c>
      <c r="D10" s="82" t="s">
        <v>92</v>
      </c>
      <c r="E10" s="82" t="s">
        <v>98</v>
      </c>
      <c r="F10" s="79" t="s">
        <v>92</v>
      </c>
      <c r="G10" s="79" t="s">
        <v>55</v>
      </c>
      <c r="H10" s="84"/>
      <c r="I10" s="81"/>
    </row>
    <row r="11" spans="1:14" ht="52.8">
      <c r="A11" s="79" t="s">
        <v>100</v>
      </c>
      <c r="B11" s="79" t="s">
        <v>39</v>
      </c>
      <c r="C11" s="79" t="s">
        <v>139</v>
      </c>
      <c r="D11" s="82" t="s">
        <v>143</v>
      </c>
      <c r="E11" s="82" t="s">
        <v>140</v>
      </c>
      <c r="F11" s="79" t="s">
        <v>141</v>
      </c>
      <c r="G11" s="79" t="s">
        <v>58</v>
      </c>
      <c r="H11" s="84" t="s">
        <v>142</v>
      </c>
      <c r="I11" s="81"/>
    </row>
    <row r="12" spans="1:14" s="59" customFormat="1" ht="15.75" customHeight="1">
      <c r="A12" s="75"/>
      <c r="B12" s="75" t="s">
        <v>99</v>
      </c>
      <c r="C12" s="76"/>
      <c r="D12" s="76"/>
      <c r="E12" s="76"/>
      <c r="F12" s="76"/>
      <c r="G12" s="76"/>
      <c r="H12" s="77"/>
      <c r="I12" s="78"/>
    </row>
    <row r="13" spans="1:14" ht="52.8">
      <c r="A13" s="79" t="s">
        <v>105</v>
      </c>
      <c r="B13" s="79" t="s">
        <v>41</v>
      </c>
      <c r="C13" s="79" t="s">
        <v>101</v>
      </c>
      <c r="D13" s="79" t="s">
        <v>102</v>
      </c>
      <c r="E13" s="79" t="s">
        <v>103</v>
      </c>
      <c r="F13" s="79" t="s">
        <v>102</v>
      </c>
      <c r="G13" s="79" t="s">
        <v>55</v>
      </c>
      <c r="H13" s="84"/>
      <c r="I13" s="81"/>
    </row>
    <row r="14" spans="1:14">
      <c r="A14" s="75"/>
      <c r="B14" s="75" t="s">
        <v>104</v>
      </c>
      <c r="C14" s="76"/>
      <c r="D14" s="76"/>
      <c r="E14" s="76"/>
      <c r="F14" s="76"/>
      <c r="G14" s="76"/>
      <c r="H14" s="77"/>
      <c r="I14" s="78"/>
      <c r="J14" s="59"/>
      <c r="K14" s="59"/>
    </row>
    <row r="15" spans="1:14" ht="39.6">
      <c r="A15" s="79" t="s">
        <v>110</v>
      </c>
      <c r="B15" s="79" t="s">
        <v>43</v>
      </c>
      <c r="C15" s="79" t="s">
        <v>106</v>
      </c>
      <c r="D15" s="79" t="s">
        <v>107</v>
      </c>
      <c r="E15" s="79" t="s">
        <v>108</v>
      </c>
      <c r="F15" s="79" t="s">
        <v>107</v>
      </c>
      <c r="G15" s="79" t="s">
        <v>55</v>
      </c>
      <c r="H15" s="84"/>
      <c r="I15" s="8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9 F16:F142" xr:uid="{B8F71D0F-5E0B-41C2-B2F2-2BBA78139240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C77C-CEBC-46CE-B5AC-C762EFF2048D}">
  <dimension ref="A1:N16"/>
  <sheetViews>
    <sheetView workbookViewId="0">
      <pane ySplit="8" topLeftCell="A9" activePane="bottomLeft" state="frozen"/>
      <selection pane="bottomLeft" activeCell="A9" sqref="A9"/>
    </sheetView>
  </sheetViews>
  <sheetFormatPr defaultColWidth="9" defaultRowHeight="13.2"/>
  <cols>
    <col min="1" max="1" width="11.44140625" style="8" customWidth="1"/>
    <col min="2" max="2" width="25.33203125" style="8" customWidth="1"/>
    <col min="3" max="3" width="25.6640625" style="8" customWidth="1"/>
    <col min="4" max="4" width="30.109375" style="8" customWidth="1"/>
    <col min="5" max="5" width="35.88671875" style="8" customWidth="1"/>
    <col min="6" max="6" width="32.6640625" style="8" customWidth="1"/>
    <col min="7" max="7" width="9" style="8"/>
    <col min="8" max="8" width="17.6640625" style="8" customWidth="1"/>
    <col min="9" max="9" width="8.33203125" style="53" customWidth="1"/>
    <col min="10" max="10" width="0" style="8" hidden="1" customWidth="1"/>
    <col min="11" max="16384" width="9" style="8"/>
  </cols>
  <sheetData>
    <row r="1" spans="1:14" s="59" customFormat="1" ht="13.8" thickBot="1">
      <c r="A1" s="54"/>
      <c r="B1" s="55"/>
      <c r="C1" s="55"/>
      <c r="D1" s="55"/>
      <c r="E1" s="55"/>
      <c r="F1" s="56"/>
      <c r="G1" s="57"/>
      <c r="H1" s="38"/>
      <c r="I1" s="58"/>
    </row>
    <row r="2" spans="1:14" s="59" customFormat="1" ht="15" customHeight="1">
      <c r="A2" s="60" t="s">
        <v>53</v>
      </c>
      <c r="B2" s="130" t="s">
        <v>45</v>
      </c>
      <c r="C2" s="130"/>
      <c r="D2" s="130"/>
      <c r="E2" s="130"/>
      <c r="F2" s="130"/>
      <c r="G2" s="38"/>
      <c r="H2" s="115"/>
      <c r="I2" s="115"/>
      <c r="J2" s="116" t="s">
        <v>55</v>
      </c>
      <c r="K2" s="116"/>
      <c r="L2" s="116"/>
      <c r="M2" s="116"/>
      <c r="N2" s="116"/>
    </row>
    <row r="3" spans="1:14" s="59" customFormat="1" ht="25.5" customHeight="1">
      <c r="A3" s="61" t="s">
        <v>56</v>
      </c>
      <c r="B3" s="130" t="s">
        <v>57</v>
      </c>
      <c r="C3" s="130"/>
      <c r="D3" s="130"/>
      <c r="E3" s="130"/>
      <c r="F3" s="130"/>
      <c r="G3" s="38"/>
      <c r="H3" s="115"/>
      <c r="I3" s="115"/>
      <c r="J3" s="116" t="s">
        <v>58</v>
      </c>
      <c r="K3" s="116"/>
      <c r="L3" s="116"/>
      <c r="M3" s="116"/>
      <c r="N3" s="116"/>
    </row>
    <row r="4" spans="1:14" s="59" customFormat="1" ht="18" customHeight="1">
      <c r="A4" s="60" t="s">
        <v>59</v>
      </c>
      <c r="B4" s="131"/>
      <c r="C4" s="131"/>
      <c r="D4" s="131"/>
      <c r="E4" s="131"/>
      <c r="F4" s="131"/>
      <c r="G4" s="38"/>
      <c r="H4" s="115"/>
      <c r="I4" s="115"/>
      <c r="J4" s="117"/>
      <c r="K4" s="116"/>
      <c r="L4" s="116"/>
      <c r="M4" s="116"/>
      <c r="N4" s="116"/>
    </row>
    <row r="5" spans="1:14" s="59" customFormat="1" ht="19.5" customHeight="1">
      <c r="A5" s="63" t="s">
        <v>55</v>
      </c>
      <c r="B5" s="64" t="s">
        <v>58</v>
      </c>
      <c r="C5" s="64" t="s">
        <v>60</v>
      </c>
      <c r="D5" s="65" t="s">
        <v>61</v>
      </c>
      <c r="E5" s="132" t="s">
        <v>62</v>
      </c>
      <c r="F5" s="132"/>
      <c r="G5" s="66"/>
      <c r="H5" s="118"/>
      <c r="I5" s="118"/>
      <c r="J5" s="116" t="s">
        <v>63</v>
      </c>
      <c r="K5" s="116"/>
      <c r="L5" s="116"/>
      <c r="M5" s="116"/>
      <c r="N5" s="116"/>
    </row>
    <row r="6" spans="1:14" s="59" customFormat="1" ht="15" customHeight="1" thickBot="1">
      <c r="A6" s="83">
        <f>COUNTIF(G10:G995,"Pass")</f>
        <v>4</v>
      </c>
      <c r="B6" s="69">
        <f>COUNTIF(G10:G995,"Fail")</f>
        <v>0</v>
      </c>
      <c r="C6" s="69">
        <f>E6-D6-B6-A6</f>
        <v>0</v>
      </c>
      <c r="D6" s="70">
        <f>COUNTIF(G$10:G$995,"N/A")</f>
        <v>0</v>
      </c>
      <c r="E6" s="129">
        <f>COUNTA(A10:A995)</f>
        <v>4</v>
      </c>
      <c r="F6" s="129"/>
      <c r="G6" s="66"/>
      <c r="H6" s="118"/>
      <c r="I6" s="118"/>
      <c r="J6" s="116" t="s">
        <v>61</v>
      </c>
      <c r="K6" s="116"/>
      <c r="L6" s="116"/>
      <c r="M6" s="116"/>
      <c r="N6" s="116"/>
    </row>
    <row r="7" spans="1:14" s="59" customFormat="1" ht="15" customHeight="1">
      <c r="D7" s="71"/>
      <c r="E7" s="71"/>
      <c r="F7" s="71"/>
      <c r="G7" s="71"/>
      <c r="H7" s="71"/>
      <c r="I7" s="67"/>
    </row>
    <row r="8" spans="1:14" s="59" customFormat="1" ht="25.5" customHeight="1">
      <c r="A8" s="72" t="s">
        <v>64</v>
      </c>
      <c r="B8" s="72" t="s">
        <v>65</v>
      </c>
      <c r="C8" s="72" t="s">
        <v>66</v>
      </c>
      <c r="D8" s="72" t="s">
        <v>67</v>
      </c>
      <c r="E8" s="73" t="s">
        <v>94</v>
      </c>
      <c r="F8" s="73" t="s">
        <v>69</v>
      </c>
      <c r="G8" s="73" t="s">
        <v>70</v>
      </c>
      <c r="H8" s="72" t="s">
        <v>71</v>
      </c>
      <c r="I8" s="74"/>
    </row>
    <row r="9" spans="1:14" s="59" customFormat="1" ht="15.75" customHeight="1">
      <c r="A9" s="75"/>
      <c r="B9" s="75" t="s">
        <v>109</v>
      </c>
      <c r="C9" s="76"/>
      <c r="D9" s="76"/>
      <c r="E9" s="76"/>
      <c r="F9" s="76"/>
      <c r="G9" s="76"/>
      <c r="H9" s="77"/>
      <c r="I9" s="78"/>
    </row>
    <row r="10" spans="1:14" ht="52.8">
      <c r="A10" s="79" t="s">
        <v>115</v>
      </c>
      <c r="B10" s="79" t="s">
        <v>46</v>
      </c>
      <c r="C10" s="79" t="s">
        <v>111</v>
      </c>
      <c r="D10" s="82" t="s">
        <v>112</v>
      </c>
      <c r="E10" s="82" t="s">
        <v>113</v>
      </c>
      <c r="F10" s="79" t="s">
        <v>112</v>
      </c>
      <c r="G10" s="79" t="s">
        <v>55</v>
      </c>
      <c r="H10" s="84"/>
      <c r="I10" s="81"/>
    </row>
    <row r="11" spans="1:14" s="59" customFormat="1" ht="15.75" customHeight="1">
      <c r="A11" s="75"/>
      <c r="B11" s="75" t="s">
        <v>114</v>
      </c>
      <c r="C11" s="76"/>
      <c r="D11" s="76"/>
      <c r="E11" s="76"/>
      <c r="F11" s="76"/>
      <c r="G11" s="76"/>
      <c r="H11" s="77"/>
      <c r="I11" s="78"/>
    </row>
    <row r="12" spans="1:14" ht="52.8">
      <c r="A12" s="79" t="s">
        <v>120</v>
      </c>
      <c r="B12" s="79" t="s">
        <v>48</v>
      </c>
      <c r="C12" s="79" t="s">
        <v>116</v>
      </c>
      <c r="D12" s="79" t="s">
        <v>117</v>
      </c>
      <c r="E12" s="79" t="s">
        <v>118</v>
      </c>
      <c r="F12" s="79" t="s">
        <v>117</v>
      </c>
      <c r="G12" s="79" t="s">
        <v>55</v>
      </c>
      <c r="H12" s="84"/>
      <c r="I12" s="81"/>
    </row>
    <row r="13" spans="1:14">
      <c r="A13" s="75"/>
      <c r="B13" s="75" t="s">
        <v>119</v>
      </c>
      <c r="C13" s="76"/>
      <c r="D13" s="76"/>
      <c r="E13" s="76"/>
      <c r="F13" s="76"/>
      <c r="G13" s="76"/>
      <c r="H13" s="77"/>
      <c r="I13" s="78"/>
      <c r="J13" s="59"/>
      <c r="K13" s="59"/>
    </row>
    <row r="14" spans="1:14" ht="79.2">
      <c r="A14" s="79" t="s">
        <v>125</v>
      </c>
      <c r="B14" s="79" t="s">
        <v>50</v>
      </c>
      <c r="C14" s="79" t="s">
        <v>121</v>
      </c>
      <c r="D14" s="82" t="s">
        <v>122</v>
      </c>
      <c r="E14" s="82" t="s">
        <v>123</v>
      </c>
      <c r="F14" s="79" t="s">
        <v>122</v>
      </c>
      <c r="G14" s="79" t="s">
        <v>55</v>
      </c>
      <c r="H14" s="84"/>
      <c r="I14" s="81"/>
    </row>
    <row r="15" spans="1:14">
      <c r="A15" s="75"/>
      <c r="B15" s="75" t="s">
        <v>124</v>
      </c>
      <c r="C15" s="76"/>
      <c r="D15" s="76"/>
      <c r="E15" s="76"/>
      <c r="F15" s="76"/>
      <c r="G15" s="76"/>
      <c r="H15" s="77"/>
    </row>
    <row r="16" spans="1:14" ht="79.2">
      <c r="A16" s="79" t="s">
        <v>144</v>
      </c>
      <c r="B16" s="79" t="s">
        <v>52</v>
      </c>
      <c r="C16" s="79" t="s">
        <v>126</v>
      </c>
      <c r="D16" s="79" t="s">
        <v>127</v>
      </c>
      <c r="E16" s="79" t="s">
        <v>128</v>
      </c>
      <c r="F16" s="79" t="s">
        <v>127</v>
      </c>
      <c r="G16" s="79" t="s">
        <v>55</v>
      </c>
      <c r="H16" s="84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1" xr:uid="{EDAC3199-1A88-4E89-918E-5D15F05006A4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B44F-B66D-47ED-AF67-FE4EC7D9E5C7}">
  <dimension ref="A1:H18"/>
  <sheetViews>
    <sheetView tabSelected="1" workbookViewId="0">
      <selection activeCell="I11" sqref="I11"/>
    </sheetView>
  </sheetViews>
  <sheetFormatPr defaultColWidth="9" defaultRowHeight="13.2"/>
  <cols>
    <col min="1" max="1" width="9" style="8"/>
    <col min="2" max="2" width="13.44140625" style="8" customWidth="1"/>
    <col min="3" max="3" width="19.33203125" style="8" customWidth="1"/>
    <col min="4" max="4" width="13.6640625" style="8" customWidth="1"/>
    <col min="5" max="7" width="9" style="8"/>
    <col min="8" max="9" width="33.109375" style="8" customWidth="1"/>
    <col min="10" max="16384" width="9" style="8"/>
  </cols>
  <sheetData>
    <row r="1" spans="1:8" ht="25.5" customHeight="1">
      <c r="B1" s="135" t="s">
        <v>129</v>
      </c>
      <c r="C1" s="135"/>
      <c r="D1" s="135"/>
      <c r="E1" s="135"/>
      <c r="F1" s="135"/>
      <c r="G1" s="135"/>
      <c r="H1" s="135"/>
    </row>
    <row r="2" spans="1:8" ht="14.25" customHeight="1">
      <c r="A2" s="87"/>
      <c r="B2" s="87"/>
      <c r="C2" s="88"/>
      <c r="D2" s="88"/>
      <c r="E2" s="88"/>
      <c r="F2" s="88"/>
      <c r="G2" s="88"/>
      <c r="H2" s="89"/>
    </row>
    <row r="3" spans="1:8" ht="12" customHeight="1">
      <c r="B3" s="11" t="s">
        <v>1</v>
      </c>
      <c r="C3" s="128" t="s">
        <v>145</v>
      </c>
      <c r="D3" s="128"/>
      <c r="E3" s="133" t="s">
        <v>3</v>
      </c>
      <c r="F3" s="133"/>
      <c r="G3" s="90"/>
      <c r="H3" s="91"/>
    </row>
    <row r="4" spans="1:8" ht="12" customHeight="1">
      <c r="B4" s="11" t="s">
        <v>4</v>
      </c>
      <c r="C4" s="128" t="s">
        <v>5</v>
      </c>
      <c r="D4" s="128"/>
      <c r="E4" s="133" t="s">
        <v>6</v>
      </c>
      <c r="F4" s="133"/>
      <c r="G4" s="90"/>
      <c r="H4" s="91"/>
    </row>
    <row r="5" spans="1:8" ht="12" customHeight="1">
      <c r="B5" s="92" t="s">
        <v>7</v>
      </c>
      <c r="C5" s="128" t="str">
        <f>C4&amp;"_"&amp;"Test Report"&amp;"_"&amp;"vx.x"</f>
        <v>&lt;Project Code&gt;_Test Report_vx.x</v>
      </c>
      <c r="D5" s="128"/>
      <c r="E5" s="133" t="s">
        <v>8</v>
      </c>
      <c r="F5" s="133"/>
      <c r="G5" s="90"/>
      <c r="H5" s="93" t="s">
        <v>130</v>
      </c>
    </row>
    <row r="6" spans="1:8" ht="21.75" customHeight="1">
      <c r="A6" s="87"/>
      <c r="B6" s="92" t="s">
        <v>131</v>
      </c>
      <c r="C6" s="134" t="s">
        <v>132</v>
      </c>
      <c r="D6" s="134"/>
      <c r="E6" s="134"/>
      <c r="F6" s="134"/>
      <c r="G6" s="134"/>
      <c r="H6" s="134"/>
    </row>
    <row r="7" spans="1:8" ht="14.25" customHeight="1">
      <c r="A7" s="87"/>
      <c r="B7" s="13"/>
      <c r="C7" s="94"/>
      <c r="D7" s="88"/>
      <c r="E7" s="88"/>
      <c r="F7" s="88"/>
      <c r="G7" s="88"/>
      <c r="H7" s="89"/>
    </row>
    <row r="8" spans="1:8">
      <c r="B8" s="13"/>
      <c r="C8" s="94"/>
      <c r="D8" s="88"/>
      <c r="E8" s="88"/>
      <c r="F8" s="88"/>
      <c r="G8" s="88"/>
      <c r="H8" s="89"/>
    </row>
    <row r="10" spans="1:8">
      <c r="A10" s="95"/>
      <c r="B10" s="96" t="s">
        <v>22</v>
      </c>
      <c r="C10" s="97" t="s">
        <v>133</v>
      </c>
      <c r="D10" s="98" t="s">
        <v>55</v>
      </c>
      <c r="E10" s="97" t="s">
        <v>58</v>
      </c>
      <c r="F10" s="97" t="s">
        <v>60</v>
      </c>
      <c r="G10" s="99" t="s">
        <v>61</v>
      </c>
      <c r="H10" s="100" t="s">
        <v>134</v>
      </c>
    </row>
    <row r="11" spans="1:8">
      <c r="A11" s="95"/>
      <c r="B11" s="101">
        <v>1</v>
      </c>
      <c r="C11" s="102" t="str">
        <f>Module1!B2</f>
        <v xml:space="preserve">Module1 </v>
      </c>
      <c r="D11" s="103">
        <f>Module1!A6</f>
        <v>2</v>
      </c>
      <c r="E11" s="103">
        <f>Module1!B6</f>
        <v>0</v>
      </c>
      <c r="F11" s="103">
        <f>Module1!C6</f>
        <v>0</v>
      </c>
      <c r="G11" s="104">
        <f>Module1!D6</f>
        <v>0</v>
      </c>
      <c r="H11" s="105">
        <f>Module1!E6</f>
        <v>2</v>
      </c>
    </row>
    <row r="12" spans="1:8">
      <c r="A12" s="95"/>
      <c r="B12" s="101">
        <v>2</v>
      </c>
      <c r="C12" s="102" t="str">
        <f>Module2!B2</f>
        <v>Module2</v>
      </c>
      <c r="D12" s="103">
        <f>Module2!A6</f>
        <v>2</v>
      </c>
      <c r="E12" s="103">
        <f>Module2!B6</f>
        <v>0</v>
      </c>
      <c r="F12" s="103">
        <f>Module2!C6</f>
        <v>0</v>
      </c>
      <c r="G12" s="104">
        <f>Module2!D6</f>
        <v>0</v>
      </c>
      <c r="H12" s="105">
        <f>Module2!E6</f>
        <v>2</v>
      </c>
    </row>
    <row r="13" spans="1:8">
      <c r="A13" s="95"/>
      <c r="B13" s="101">
        <v>3</v>
      </c>
      <c r="C13" s="102" t="s">
        <v>38</v>
      </c>
      <c r="D13" s="103">
        <f>Module3!A6</f>
        <v>3</v>
      </c>
      <c r="E13" s="103">
        <f>Module3!B6</f>
        <v>1</v>
      </c>
      <c r="F13" s="103">
        <f>Module3!C6</f>
        <v>0</v>
      </c>
      <c r="G13" s="103">
        <f>Module3!D6</f>
        <v>0</v>
      </c>
      <c r="H13" s="103">
        <f>Module3!E6</f>
        <v>4</v>
      </c>
    </row>
    <row r="14" spans="1:8">
      <c r="A14" s="95"/>
      <c r="B14" s="101">
        <v>4</v>
      </c>
      <c r="C14" s="102" t="s">
        <v>45</v>
      </c>
      <c r="D14" s="103">
        <f>Module4!A6</f>
        <v>4</v>
      </c>
      <c r="E14" s="103">
        <f>Module4!B6</f>
        <v>0</v>
      </c>
      <c r="F14" s="103">
        <f>Module4!C6</f>
        <v>0</v>
      </c>
      <c r="G14" s="103">
        <f>Module4!D6</f>
        <v>0</v>
      </c>
      <c r="H14" s="103">
        <f>Module4!E6</f>
        <v>4</v>
      </c>
    </row>
    <row r="15" spans="1:8">
      <c r="A15" s="95"/>
      <c r="B15" s="106"/>
      <c r="C15" s="107" t="s">
        <v>135</v>
      </c>
      <c r="D15" s="108">
        <f>SUM(D9:D14)</f>
        <v>11</v>
      </c>
      <c r="E15" s="108">
        <f>SUM(E9:E14)</f>
        <v>1</v>
      </c>
      <c r="F15" s="108">
        <f>SUM(F9:F14)</f>
        <v>0</v>
      </c>
      <c r="G15" s="108">
        <f>SUM(G9:G14)</f>
        <v>0</v>
      </c>
      <c r="H15" s="109">
        <f>SUM(H9:H14)</f>
        <v>12</v>
      </c>
    </row>
    <row r="16" spans="1:8">
      <c r="B16" s="110"/>
      <c r="D16" s="111"/>
      <c r="E16" s="112"/>
      <c r="F16" s="112"/>
      <c r="G16" s="112"/>
      <c r="H16" s="112"/>
    </row>
    <row r="17" spans="3:8">
      <c r="C17" s="113" t="s">
        <v>136</v>
      </c>
      <c r="E17" s="114">
        <f>(D15+E15)*100/(H15-G15)</f>
        <v>100</v>
      </c>
      <c r="F17" s="8" t="s">
        <v>137</v>
      </c>
      <c r="H17" s="71"/>
    </row>
    <row r="18" spans="3:8">
      <c r="C18" s="113" t="s">
        <v>138</v>
      </c>
      <c r="E18" s="114">
        <f>D15*100/(H15-G15)</f>
        <v>91.666666666666671</v>
      </c>
      <c r="F18" s="8" t="s">
        <v>137</v>
      </c>
      <c r="H18" s="71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18C1713285545823001C7F6AB40F7" ma:contentTypeVersion="6" ma:contentTypeDescription="Create a new document." ma:contentTypeScope="" ma:versionID="b5b138391abd23bdd5d39a1d84fbb9a6">
  <xsd:schema xmlns:xsd="http://www.w3.org/2001/XMLSchema" xmlns:xs="http://www.w3.org/2001/XMLSchema" xmlns:p="http://schemas.microsoft.com/office/2006/metadata/properties" xmlns:ns3="e7834819-efc3-4235-865c-063533979fc0" targetNamespace="http://schemas.microsoft.com/office/2006/metadata/properties" ma:root="true" ma:fieldsID="5caf7f7a91134bbe0bbc022ba38a38d3" ns3:_="">
    <xsd:import namespace="e7834819-efc3-4235-865c-063533979f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34819-efc3-4235-865c-063533979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34819-efc3-4235-865c-063533979fc0" xsi:nil="true"/>
  </documentManagement>
</p:properties>
</file>

<file path=customXml/itemProps1.xml><?xml version="1.0" encoding="utf-8"?>
<ds:datastoreItem xmlns:ds="http://schemas.openxmlformats.org/officeDocument/2006/customXml" ds:itemID="{85ED280E-F51D-42B1-B363-4EC477D08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3A88D-B701-4E01-B231-066DE20B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34819-efc3-4235-865c-063533979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8A2B12-B8B6-4003-A217-4207BCC05DE4}">
  <ds:schemaRefs>
    <ds:schemaRef ds:uri="http://schemas.microsoft.com/office/2006/documentManagement/types"/>
    <ds:schemaRef ds:uri="e7834819-efc3-4235-865c-063533979fc0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 case List</vt:lpstr>
      <vt:lpstr>Module1</vt:lpstr>
      <vt:lpstr>Module2</vt:lpstr>
      <vt:lpstr>Module3</vt:lpstr>
      <vt:lpstr>Module4</vt:lpstr>
      <vt:lpstr>Test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pc</dc:creator>
  <cp:keywords/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Nguyễn Hoàng Bảo Huy</cp:lastModifiedBy>
  <cp:revision/>
  <dcterms:created xsi:type="dcterms:W3CDTF">2011-06-02T09:10:50Z</dcterms:created>
  <dcterms:modified xsi:type="dcterms:W3CDTF">2024-12-18T09:16:52Z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Priority">
    <vt:lpwstr/>
  </property>
  <property fmtid="{D5CDD505-2E9C-101B-9397-08002B2CF9AE}" pid="5" name="xd_ProgID">
    <vt:lpwstr/>
  </property>
  <property fmtid="{D5CDD505-2E9C-101B-9397-08002B2CF9AE}" pid="6" name="Order">
    <vt:lpwstr/>
  </property>
  <property fmtid="{D5CDD505-2E9C-101B-9397-08002B2CF9AE}" pid="7" name="MetaInfo">
    <vt:lpwstr/>
  </property>
  <property fmtid="{D5CDD505-2E9C-101B-9397-08002B2CF9AE}" pid="8" name="ContentTypeId">
    <vt:lpwstr>0x010100FFD18C1713285545823001C7F6AB40F7</vt:lpwstr>
  </property>
</Properties>
</file>